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6-23\דיווח סופי לאינטרנט 06-23\אישית סופית לאינטרנט 06-23\"/>
    </mc:Choice>
  </mc:AlternateContent>
  <xr:revisionPtr revIDLastSave="0" documentId="8_{D39DB926-6072-4467-8912-C73E771DE64F}" xr6:coauthVersionLast="47" xr6:coauthVersionMax="47" xr10:uidLastSave="{00000000-0000-0000-0000-000000000000}"/>
  <workbookProtection lockStructure="1"/>
  <bookViews>
    <workbookView xWindow="-120" yWindow="-120" windowWidth="23280" windowHeight="1260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הלוואות!$B$7:$R$980</definedName>
    <definedName name="_xlnm._FilterDatabase" localSheetId="25" hidden="1">'השקעות אחרות '!$B$7:$K$613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השקעה'!$B$8:$K$399</definedName>
    <definedName name="_xlnm._FilterDatabase" localSheetId="1" hidden="1">מזומנים!$B$7:$L$200</definedName>
    <definedName name="_xlnm._FilterDatabase" localSheetId="5" hidden="1">מניות!$B$8:$O$499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השקעה'!$B$6:$K$37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58" l="1"/>
  <c r="J52" i="58"/>
  <c r="J51" i="58" s="1"/>
  <c r="C43" i="88" l="1"/>
  <c r="P33" i="78" l="1"/>
  <c r="P12" i="78"/>
  <c r="J185" i="73" l="1"/>
  <c r="J114" i="73"/>
  <c r="L14" i="72" l="1"/>
  <c r="P22" i="71"/>
  <c r="P31" i="71"/>
  <c r="L17" i="69"/>
  <c r="L16" i="69"/>
  <c r="L15" i="69"/>
  <c r="L14" i="69"/>
  <c r="M13" i="69"/>
  <c r="O13" i="69" s="1"/>
  <c r="J13" i="69"/>
  <c r="G13" i="69"/>
  <c r="M19" i="69"/>
  <c r="O19" i="69" s="1"/>
  <c r="J19" i="69"/>
  <c r="G19" i="69"/>
  <c r="L188" i="62"/>
  <c r="L217" i="62"/>
  <c r="L187" i="62"/>
  <c r="L115" i="62"/>
  <c r="L12" i="62" s="1"/>
  <c r="L11" i="62" l="1"/>
  <c r="C16" i="88" s="1"/>
  <c r="R13" i="61" l="1"/>
  <c r="R12" i="61" s="1"/>
  <c r="R11" i="61" s="1"/>
  <c r="C15" i="88" s="1"/>
  <c r="J12" i="81"/>
  <c r="J13" i="81"/>
  <c r="I11" i="81"/>
  <c r="I10" i="81" s="1"/>
  <c r="C37" i="88" l="1"/>
  <c r="J10" i="81"/>
  <c r="J11" i="81"/>
  <c r="J12" i="58"/>
  <c r="C38" i="88" l="1"/>
  <c r="C23" i="88"/>
  <c r="C12" i="88"/>
  <c r="H24" i="80" l="1"/>
  <c r="H23" i="80"/>
  <c r="H22" i="80"/>
  <c r="H21" i="80"/>
  <c r="H20" i="80"/>
  <c r="H19" i="80"/>
  <c r="H17" i="80"/>
  <c r="H16" i="80"/>
  <c r="H15" i="80"/>
  <c r="H14" i="80"/>
  <c r="H13" i="80"/>
  <c r="H12" i="80"/>
  <c r="H11" i="80"/>
  <c r="H10" i="80"/>
  <c r="Q344" i="78"/>
  <c r="Q343" i="78"/>
  <c r="Q342" i="78"/>
  <c r="Q341" i="78"/>
  <c r="Q340" i="78"/>
  <c r="Q339" i="78"/>
  <c r="Q338" i="78"/>
  <c r="Q337" i="78"/>
  <c r="Q336" i="78"/>
  <c r="Q335" i="78"/>
  <c r="Q334" i="78"/>
  <c r="Q333" i="78"/>
  <c r="Q332" i="78"/>
  <c r="Q331" i="78"/>
  <c r="Q330" i="78"/>
  <c r="Q329" i="78"/>
  <c r="Q328" i="78"/>
  <c r="Q327" i="78"/>
  <c r="Q326" i="78"/>
  <c r="Q325" i="78"/>
  <c r="Q324" i="78"/>
  <c r="Q323" i="78"/>
  <c r="Q322" i="78"/>
  <c r="Q321" i="78"/>
  <c r="Q320" i="78"/>
  <c r="Q319" i="78"/>
  <c r="Q318" i="78"/>
  <c r="Q317" i="78"/>
  <c r="Q316" i="78"/>
  <c r="Q315" i="78"/>
  <c r="Q314" i="78"/>
  <c r="Q313" i="78"/>
  <c r="Q312" i="78"/>
  <c r="Q311" i="78"/>
  <c r="Q310" i="78"/>
  <c r="Q309" i="78"/>
  <c r="Q308" i="78"/>
  <c r="Q307" i="78"/>
  <c r="Q306" i="78"/>
  <c r="Q305" i="78"/>
  <c r="Q304" i="78"/>
  <c r="Q303" i="78"/>
  <c r="Q302" i="78"/>
  <c r="Q301" i="78"/>
  <c r="Q300" i="78"/>
  <c r="Q299" i="78"/>
  <c r="Q298" i="78"/>
  <c r="Q297" i="78"/>
  <c r="Q296" i="78"/>
  <c r="Q295" i="78"/>
  <c r="Q294" i="78"/>
  <c r="Q293" i="78"/>
  <c r="Q292" i="78"/>
  <c r="Q291" i="78"/>
  <c r="Q290" i="78"/>
  <c r="Q289" i="78"/>
  <c r="Q288" i="78"/>
  <c r="Q287" i="78"/>
  <c r="Q286" i="78"/>
  <c r="Q285" i="78"/>
  <c r="Q284" i="78"/>
  <c r="Q283" i="78"/>
  <c r="Q282" i="78"/>
  <c r="Q281" i="78"/>
  <c r="Q280" i="78"/>
  <c r="Q279" i="78"/>
  <c r="Q278" i="78"/>
  <c r="Q277" i="78"/>
  <c r="Q276" i="78"/>
  <c r="Q275" i="78"/>
  <c r="Q274" i="78"/>
  <c r="Q273" i="78"/>
  <c r="Q272" i="78"/>
  <c r="Q271" i="78"/>
  <c r="Q270" i="78"/>
  <c r="Q269" i="78"/>
  <c r="Q268" i="78"/>
  <c r="Q267" i="78"/>
  <c r="Q266" i="78"/>
  <c r="Q265" i="78"/>
  <c r="Q264" i="78"/>
  <c r="Q263" i="78"/>
  <c r="Q262" i="78"/>
  <c r="Q261" i="78"/>
  <c r="Q260" i="78"/>
  <c r="Q259" i="78"/>
  <c r="Q258" i="78"/>
  <c r="Q257" i="78"/>
  <c r="Q256" i="78"/>
  <c r="Q255" i="78"/>
  <c r="Q254" i="78"/>
  <c r="Q253" i="78"/>
  <c r="Q252" i="78"/>
  <c r="Q250" i="78"/>
  <c r="Q249" i="78"/>
  <c r="Q248" i="78"/>
  <c r="Q247" i="78"/>
  <c r="Q246" i="78"/>
  <c r="Q245" i="78"/>
  <c r="Q244" i="78"/>
  <c r="Q243" i="78"/>
  <c r="Q242" i="78"/>
  <c r="Q241" i="78"/>
  <c r="Q240" i="78"/>
  <c r="Q239" i="78"/>
  <c r="Q238" i="78"/>
  <c r="Q237" i="78"/>
  <c r="Q236" i="78"/>
  <c r="Q235" i="78"/>
  <c r="Q234" i="78"/>
  <c r="Q233" i="78"/>
  <c r="Q232" i="78"/>
  <c r="Q231" i="78"/>
  <c r="Q230" i="78"/>
  <c r="Q229" i="78"/>
  <c r="Q228" i="78"/>
  <c r="Q227" i="78"/>
  <c r="Q226" i="78"/>
  <c r="Q225" i="78"/>
  <c r="Q224" i="78"/>
  <c r="Q223" i="78"/>
  <c r="Q222" i="78"/>
  <c r="Q221" i="78"/>
  <c r="Q220" i="78"/>
  <c r="Q219" i="78"/>
  <c r="Q218" i="78"/>
  <c r="Q217" i="78"/>
  <c r="Q216" i="78"/>
  <c r="Q215" i="78"/>
  <c r="Q214" i="78"/>
  <c r="Q213" i="78"/>
  <c r="Q212" i="78"/>
  <c r="Q211" i="78"/>
  <c r="Q210" i="78"/>
  <c r="Q209" i="78"/>
  <c r="Q208" i="78"/>
  <c r="Q207" i="78"/>
  <c r="Q206" i="78"/>
  <c r="Q205" i="78"/>
  <c r="Q204" i="78"/>
  <c r="Q203" i="78"/>
  <c r="Q202" i="78"/>
  <c r="Q201" i="78"/>
  <c r="Q200" i="78"/>
  <c r="Q199" i="78"/>
  <c r="Q198" i="78"/>
  <c r="Q197" i="78"/>
  <c r="Q196" i="78"/>
  <c r="Q195" i="78"/>
  <c r="Q194" i="78"/>
  <c r="Q193" i="78"/>
  <c r="Q192" i="78"/>
  <c r="Q191" i="78"/>
  <c r="Q190" i="78"/>
  <c r="Q189" i="78"/>
  <c r="Q188" i="78"/>
  <c r="Q187" i="78"/>
  <c r="Q186" i="78"/>
  <c r="Q185" i="78"/>
  <c r="Q184" i="78"/>
  <c r="Q183" i="78"/>
  <c r="Q182" i="78"/>
  <c r="Q181" i="78"/>
  <c r="Q180" i="78"/>
  <c r="Q179" i="78"/>
  <c r="Q178" i="78"/>
  <c r="Q177" i="78"/>
  <c r="Q176" i="78"/>
  <c r="Q175" i="78"/>
  <c r="Q174" i="78"/>
  <c r="Q173" i="78"/>
  <c r="Q172" i="78"/>
  <c r="Q171" i="78"/>
  <c r="Q170" i="78"/>
  <c r="Q169" i="78"/>
  <c r="Q168" i="78"/>
  <c r="Q167" i="78"/>
  <c r="Q166" i="78"/>
  <c r="Q165" i="78"/>
  <c r="Q164" i="78"/>
  <c r="Q163" i="78"/>
  <c r="Q162" i="78"/>
  <c r="Q161" i="78"/>
  <c r="Q160" i="78"/>
  <c r="Q159" i="78"/>
  <c r="Q158" i="78"/>
  <c r="Q157" i="78"/>
  <c r="Q156" i="78"/>
  <c r="Q155" i="78"/>
  <c r="Q154" i="78"/>
  <c r="Q153" i="78"/>
  <c r="Q152" i="78"/>
  <c r="Q151" i="78"/>
  <c r="Q150" i="78"/>
  <c r="Q149" i="78"/>
  <c r="Q148" i="78"/>
  <c r="Q147" i="78"/>
  <c r="Q146" i="78"/>
  <c r="Q145" i="78"/>
  <c r="Q144" i="78"/>
  <c r="Q143" i="78"/>
  <c r="Q142" i="78"/>
  <c r="Q141" i="78"/>
  <c r="Q140" i="78"/>
  <c r="Q139" i="78"/>
  <c r="Q138" i="78"/>
  <c r="Q137" i="78"/>
  <c r="Q136" i="78"/>
  <c r="Q135" i="78"/>
  <c r="Q134" i="78"/>
  <c r="Q133" i="78"/>
  <c r="Q132" i="78"/>
  <c r="Q131" i="78"/>
  <c r="Q130" i="78"/>
  <c r="Q129" i="78"/>
  <c r="Q128" i="78"/>
  <c r="Q127" i="78"/>
  <c r="Q126" i="78"/>
  <c r="Q125" i="78"/>
  <c r="Q124" i="78"/>
  <c r="Q123" i="78"/>
  <c r="Q122" i="78"/>
  <c r="Q121" i="78"/>
  <c r="Q120" i="78"/>
  <c r="Q119" i="78"/>
  <c r="Q118" i="78"/>
  <c r="Q117" i="78"/>
  <c r="Q116" i="78"/>
  <c r="Q115" i="78"/>
  <c r="Q114" i="78"/>
  <c r="Q113" i="78"/>
  <c r="Q112" i="78"/>
  <c r="Q111" i="78"/>
  <c r="Q110" i="78"/>
  <c r="Q109" i="78"/>
  <c r="Q108" i="78"/>
  <c r="Q107" i="78"/>
  <c r="Q106" i="78"/>
  <c r="Q105" i="78"/>
  <c r="Q104" i="78"/>
  <c r="Q103" i="78"/>
  <c r="Q102" i="78"/>
  <c r="Q101" i="78"/>
  <c r="Q100" i="78"/>
  <c r="Q99" i="78"/>
  <c r="Q98" i="78"/>
  <c r="Q97" i="78"/>
  <c r="Q96" i="78"/>
  <c r="Q95" i="78"/>
  <c r="Q94" i="78"/>
  <c r="Q93" i="78"/>
  <c r="Q92" i="78"/>
  <c r="Q91" i="78"/>
  <c r="Q90" i="78"/>
  <c r="Q89" i="78"/>
  <c r="Q88" i="78"/>
  <c r="Q87" i="78"/>
  <c r="Q86" i="78"/>
  <c r="Q85" i="78"/>
  <c r="Q84" i="78"/>
  <c r="Q83" i="78"/>
  <c r="Q82" i="78"/>
  <c r="Q81" i="78"/>
  <c r="Q80" i="78"/>
  <c r="Q79" i="78"/>
  <c r="Q78" i="78"/>
  <c r="Q77" i="78"/>
  <c r="Q76" i="78"/>
  <c r="Q75" i="78"/>
  <c r="Q74" i="78"/>
  <c r="Q73" i="78"/>
  <c r="Q72" i="78"/>
  <c r="Q71" i="78"/>
  <c r="Q70" i="78"/>
  <c r="Q69" i="78"/>
  <c r="Q68" i="78"/>
  <c r="Q67" i="78"/>
  <c r="Q66" i="78"/>
  <c r="Q65" i="78"/>
  <c r="Q64" i="78"/>
  <c r="Q63" i="78"/>
  <c r="Q62" i="78"/>
  <c r="Q61" i="78"/>
  <c r="Q60" i="78"/>
  <c r="Q59" i="78"/>
  <c r="Q58" i="78"/>
  <c r="Q57" i="78"/>
  <c r="Q56" i="78"/>
  <c r="Q55" i="78"/>
  <c r="Q54" i="78"/>
  <c r="Q53" i="78"/>
  <c r="Q52" i="78"/>
  <c r="Q51" i="78"/>
  <c r="Q50" i="78"/>
  <c r="Q49" i="78"/>
  <c r="Q48" i="78"/>
  <c r="Q47" i="78"/>
  <c r="Q46" i="78"/>
  <c r="Q45" i="78"/>
  <c r="Q44" i="78"/>
  <c r="Q43" i="78"/>
  <c r="Q42" i="78"/>
  <c r="Q41" i="78"/>
  <c r="Q40" i="78"/>
  <c r="Q39" i="78"/>
  <c r="Q38" i="78"/>
  <c r="Q37" i="78"/>
  <c r="Q36" i="78"/>
  <c r="Q35" i="78"/>
  <c r="Q34" i="78"/>
  <c r="Q33" i="78"/>
  <c r="Q31" i="78"/>
  <c r="Q30" i="78"/>
  <c r="Q29" i="78"/>
  <c r="Q28" i="78"/>
  <c r="Q27" i="78"/>
  <c r="Q26" i="78"/>
  <c r="Q25" i="78"/>
  <c r="Q24" i="78"/>
  <c r="Q23" i="78"/>
  <c r="Q22" i="78"/>
  <c r="Q21" i="78"/>
  <c r="Q20" i="78"/>
  <c r="Q19" i="78"/>
  <c r="Q18" i="78"/>
  <c r="Q17" i="78"/>
  <c r="Q16" i="78"/>
  <c r="Q15" i="78"/>
  <c r="Q14" i="78"/>
  <c r="Q13" i="78"/>
  <c r="Q12" i="78"/>
  <c r="Q11" i="78"/>
  <c r="Q10" i="78"/>
  <c r="J389" i="76"/>
  <c r="J388" i="76"/>
  <c r="J387" i="76"/>
  <c r="J386" i="76"/>
  <c r="J385" i="76"/>
  <c r="J384" i="76"/>
  <c r="J383" i="76"/>
  <c r="J382" i="76"/>
  <c r="J381" i="76"/>
  <c r="J380" i="76"/>
  <c r="J379" i="76"/>
  <c r="J377" i="76"/>
  <c r="J376" i="76"/>
  <c r="J374" i="76"/>
  <c r="J373" i="76"/>
  <c r="J372" i="76"/>
  <c r="J371" i="76"/>
  <c r="J370" i="76"/>
  <c r="J369" i="76"/>
  <c r="J368" i="76"/>
  <c r="J367" i="76"/>
  <c r="J366" i="76"/>
  <c r="J365" i="76"/>
  <c r="J364" i="76"/>
  <c r="J363" i="76"/>
  <c r="J362" i="76"/>
  <c r="J361" i="76"/>
  <c r="J360" i="76"/>
  <c r="J359" i="76"/>
  <c r="J358" i="76"/>
  <c r="J357" i="76"/>
  <c r="J356" i="76"/>
  <c r="J355" i="76"/>
  <c r="J354" i="76"/>
  <c r="J353" i="76"/>
  <c r="J352" i="76"/>
  <c r="J351" i="76"/>
  <c r="J350" i="76"/>
  <c r="J349" i="76"/>
  <c r="J348" i="76"/>
  <c r="J347" i="76"/>
  <c r="J346" i="76"/>
  <c r="J345" i="76"/>
  <c r="J344" i="76"/>
  <c r="J343" i="76"/>
  <c r="J342" i="76"/>
  <c r="J341" i="76"/>
  <c r="J340" i="76"/>
  <c r="J339" i="76"/>
  <c r="J338" i="76"/>
  <c r="J337" i="76"/>
  <c r="J336" i="76"/>
  <c r="J335" i="76"/>
  <c r="J334" i="76"/>
  <c r="J333" i="76"/>
  <c r="J332" i="76"/>
  <c r="J331" i="76"/>
  <c r="J330" i="76"/>
  <c r="J329" i="76"/>
  <c r="J328" i="76"/>
  <c r="J327" i="76"/>
  <c r="J326" i="76"/>
  <c r="J325" i="76"/>
  <c r="J324" i="76"/>
  <c r="J323" i="76"/>
  <c r="J322" i="76"/>
  <c r="J321" i="76"/>
  <c r="J320" i="76"/>
  <c r="J319" i="76"/>
  <c r="J318" i="76"/>
  <c r="J317" i="76"/>
  <c r="J316" i="76"/>
  <c r="J315" i="76"/>
  <c r="J314" i="76"/>
  <c r="J313" i="76"/>
  <c r="J312" i="76"/>
  <c r="J311" i="76"/>
  <c r="J310" i="76"/>
  <c r="J309" i="76"/>
  <c r="J308" i="76"/>
  <c r="J307" i="76"/>
  <c r="J306" i="76"/>
  <c r="J305" i="76"/>
  <c r="J304" i="76"/>
  <c r="J303" i="76"/>
  <c r="J302" i="76"/>
  <c r="J301" i="76"/>
  <c r="J300" i="76"/>
  <c r="J299" i="76"/>
  <c r="J298" i="76"/>
  <c r="J297" i="76"/>
  <c r="J296" i="76"/>
  <c r="J295" i="76"/>
  <c r="J294" i="76"/>
  <c r="J293" i="76"/>
  <c r="J292" i="76"/>
  <c r="J291" i="76"/>
  <c r="J290" i="76"/>
  <c r="J289" i="76"/>
  <c r="J288" i="76"/>
  <c r="J287" i="76"/>
  <c r="J286" i="76"/>
  <c r="J285" i="76"/>
  <c r="J284" i="76"/>
  <c r="J283" i="76"/>
  <c r="J282" i="76"/>
  <c r="J281" i="76"/>
  <c r="J280" i="76"/>
  <c r="J279" i="76"/>
  <c r="J278" i="76"/>
  <c r="J277" i="76"/>
  <c r="J276" i="76"/>
  <c r="J274" i="76"/>
  <c r="J273" i="76"/>
  <c r="J272" i="76"/>
  <c r="J271" i="76"/>
  <c r="J270" i="76"/>
  <c r="J269" i="76"/>
  <c r="J268" i="76"/>
  <c r="J267" i="76"/>
  <c r="J266" i="76"/>
  <c r="J265" i="76"/>
  <c r="J264" i="76"/>
  <c r="J263" i="76"/>
  <c r="J262" i="76"/>
  <c r="J261" i="76"/>
  <c r="J260" i="76"/>
  <c r="J259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J231" i="76"/>
  <c r="J230" i="76"/>
  <c r="J229" i="76"/>
  <c r="J228" i="76"/>
  <c r="J227" i="76"/>
  <c r="J226" i="76"/>
  <c r="J225" i="76"/>
  <c r="J224" i="76"/>
  <c r="J223" i="76"/>
  <c r="J222" i="76"/>
  <c r="J221" i="76"/>
  <c r="J220" i="76"/>
  <c r="J219" i="76"/>
  <c r="J218" i="76"/>
  <c r="J217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7" i="75"/>
  <c r="K16" i="75"/>
  <c r="K15" i="75"/>
  <c r="K14" i="75"/>
  <c r="K13" i="75"/>
  <c r="K12" i="75"/>
  <c r="K11" i="75"/>
  <c r="K17" i="74"/>
  <c r="K16" i="74"/>
  <c r="K15" i="74"/>
  <c r="K14" i="74"/>
  <c r="K13" i="74"/>
  <c r="K12" i="74"/>
  <c r="K11" i="74"/>
  <c r="J199" i="73"/>
  <c r="J198" i="73"/>
  <c r="J197" i="73"/>
  <c r="J196" i="73"/>
  <c r="J195" i="73"/>
  <c r="J194" i="73"/>
  <c r="J193" i="73"/>
  <c r="J192" i="73"/>
  <c r="J191" i="73"/>
  <c r="J190" i="73"/>
  <c r="J189" i="73"/>
  <c r="J188" i="73"/>
  <c r="J187" i="73"/>
  <c r="J186" i="73"/>
  <c r="J184" i="73"/>
  <c r="J183" i="73"/>
  <c r="J182" i="73"/>
  <c r="J181" i="73"/>
  <c r="J180" i="73"/>
  <c r="J179" i="73"/>
  <c r="J178" i="73"/>
  <c r="J177" i="73"/>
  <c r="J176" i="73"/>
  <c r="J175" i="73"/>
  <c r="J174" i="73"/>
  <c r="J173" i="73"/>
  <c r="J172" i="73"/>
  <c r="J171" i="73"/>
  <c r="J170" i="73"/>
  <c r="J169" i="73"/>
  <c r="J168" i="73"/>
  <c r="J167" i="73"/>
  <c r="J166" i="73"/>
  <c r="J165" i="73"/>
  <c r="J164" i="73"/>
  <c r="J163" i="73"/>
  <c r="J162" i="73"/>
  <c r="J161" i="73"/>
  <c r="J160" i="73"/>
  <c r="J159" i="73"/>
  <c r="J158" i="73"/>
  <c r="J157" i="73"/>
  <c r="J156" i="73"/>
  <c r="J155" i="73"/>
  <c r="J154" i="73"/>
  <c r="J153" i="73"/>
  <c r="J152" i="73"/>
  <c r="J151" i="73"/>
  <c r="J150" i="73"/>
  <c r="J149" i="73"/>
  <c r="J148" i="73"/>
  <c r="J147" i="73"/>
  <c r="J146" i="73"/>
  <c r="J145" i="73"/>
  <c r="J144" i="73"/>
  <c r="J143" i="73"/>
  <c r="J142" i="73"/>
  <c r="J141" i="73"/>
  <c r="J140" i="73"/>
  <c r="J139" i="73"/>
  <c r="J138" i="73"/>
  <c r="J137" i="73"/>
  <c r="J136" i="73"/>
  <c r="J135" i="73"/>
  <c r="J134" i="73"/>
  <c r="J133" i="73"/>
  <c r="J132" i="73"/>
  <c r="J131" i="73"/>
  <c r="J130" i="73"/>
  <c r="J129" i="73"/>
  <c r="J128" i="73"/>
  <c r="J127" i="73"/>
  <c r="J126" i="73"/>
  <c r="J125" i="73"/>
  <c r="J124" i="73"/>
  <c r="J123" i="73"/>
  <c r="J122" i="73"/>
  <c r="J121" i="73"/>
  <c r="J120" i="73"/>
  <c r="J119" i="73"/>
  <c r="J118" i="73"/>
  <c r="J117" i="73"/>
  <c r="J116" i="73"/>
  <c r="J115" i="73"/>
  <c r="J113" i="73"/>
  <c r="J112" i="73"/>
  <c r="J111" i="73"/>
  <c r="J110" i="73"/>
  <c r="J109" i="73"/>
  <c r="J108" i="73"/>
  <c r="J107" i="73"/>
  <c r="J106" i="73"/>
  <c r="J105" i="73"/>
  <c r="J104" i="73"/>
  <c r="J103" i="73"/>
  <c r="J102" i="73"/>
  <c r="J101" i="73"/>
  <c r="J100" i="73"/>
  <c r="J99" i="73"/>
  <c r="J98" i="73"/>
  <c r="J97" i="73"/>
  <c r="J96" i="73"/>
  <c r="J95" i="73"/>
  <c r="J94" i="73"/>
  <c r="J93" i="73"/>
  <c r="J92" i="73"/>
  <c r="J91" i="73"/>
  <c r="J90" i="73"/>
  <c r="J89" i="73"/>
  <c r="J88" i="73"/>
  <c r="J87" i="73"/>
  <c r="J86" i="73"/>
  <c r="J85" i="73"/>
  <c r="J84" i="73"/>
  <c r="J83" i="73"/>
  <c r="J82" i="73"/>
  <c r="J81" i="73"/>
  <c r="J80" i="73"/>
  <c r="J79" i="73"/>
  <c r="J78" i="73"/>
  <c r="J77" i="73"/>
  <c r="J76" i="73"/>
  <c r="J75" i="73"/>
  <c r="J74" i="73"/>
  <c r="J73" i="73"/>
  <c r="J72" i="73"/>
  <c r="J71" i="73"/>
  <c r="J70" i="73"/>
  <c r="J68" i="73"/>
  <c r="J67" i="73"/>
  <c r="J66" i="73"/>
  <c r="J65" i="73"/>
  <c r="J64" i="73"/>
  <c r="J62" i="73"/>
  <c r="J61" i="73"/>
  <c r="J59" i="73"/>
  <c r="J58" i="73"/>
  <c r="J57" i="73"/>
  <c r="J56" i="73"/>
  <c r="J55" i="73"/>
  <c r="J54" i="73"/>
  <c r="J53" i="73"/>
  <c r="J52" i="73"/>
  <c r="J51" i="73"/>
  <c r="J50" i="73"/>
  <c r="J49" i="73"/>
  <c r="J48" i="73"/>
  <c r="J47" i="73"/>
  <c r="J46" i="73"/>
  <c r="J45" i="73"/>
  <c r="J44" i="73"/>
  <c r="J43" i="73"/>
  <c r="J42" i="73"/>
  <c r="J41" i="73"/>
  <c r="J39" i="73"/>
  <c r="J38" i="73"/>
  <c r="J37" i="73"/>
  <c r="J36" i="73"/>
  <c r="J35" i="73"/>
  <c r="J34" i="73"/>
  <c r="J33" i="73"/>
  <c r="J32" i="73"/>
  <c r="J31" i="73"/>
  <c r="J30" i="73"/>
  <c r="J29" i="73"/>
  <c r="J28" i="73"/>
  <c r="J27" i="73"/>
  <c r="J26" i="73"/>
  <c r="J24" i="73"/>
  <c r="J23" i="73"/>
  <c r="J22" i="73"/>
  <c r="J20" i="73"/>
  <c r="J19" i="73"/>
  <c r="J18" i="73"/>
  <c r="J17" i="73"/>
  <c r="J16" i="73"/>
  <c r="J15" i="73"/>
  <c r="J14" i="73"/>
  <c r="J13" i="73"/>
  <c r="J12" i="73"/>
  <c r="J11" i="73"/>
  <c r="L60" i="72"/>
  <c r="L59" i="72"/>
  <c r="L58" i="72"/>
  <c r="L57" i="72"/>
  <c r="L56" i="72"/>
  <c r="L55" i="72"/>
  <c r="L54" i="72"/>
  <c r="L53" i="72"/>
  <c r="L52" i="72"/>
  <c r="L51" i="72"/>
  <c r="L50" i="72"/>
  <c r="L49" i="72"/>
  <c r="L48" i="72"/>
  <c r="L47" i="72"/>
  <c r="L46" i="72"/>
  <c r="L45" i="72"/>
  <c r="L44" i="72"/>
  <c r="L43" i="72"/>
  <c r="L42" i="72"/>
  <c r="L41" i="72"/>
  <c r="L40" i="72"/>
  <c r="L39" i="72"/>
  <c r="L38" i="72"/>
  <c r="L37" i="72"/>
  <c r="L35" i="72"/>
  <c r="L34" i="72"/>
  <c r="L33" i="72"/>
  <c r="L32" i="72"/>
  <c r="L31" i="72"/>
  <c r="L30" i="72"/>
  <c r="L29" i="72"/>
  <c r="L28" i="72"/>
  <c r="L27" i="72"/>
  <c r="L26" i="72"/>
  <c r="L25" i="72"/>
  <c r="L24" i="72"/>
  <c r="L23" i="72"/>
  <c r="L22" i="72"/>
  <c r="L21" i="72"/>
  <c r="L20" i="72"/>
  <c r="L19" i="72"/>
  <c r="L18" i="72"/>
  <c r="L17" i="72"/>
  <c r="L16" i="72"/>
  <c r="L15" i="72"/>
  <c r="L13" i="72"/>
  <c r="L12" i="72"/>
  <c r="L11" i="72"/>
  <c r="R37" i="71"/>
  <c r="R36" i="71"/>
  <c r="R35" i="71"/>
  <c r="R34" i="71"/>
  <c r="R24" i="71"/>
  <c r="R23" i="71"/>
  <c r="R32" i="71"/>
  <c r="R31" i="71"/>
  <c r="R26" i="71"/>
  <c r="R25" i="71"/>
  <c r="R27" i="71"/>
  <c r="R29" i="71"/>
  <c r="R28" i="71"/>
  <c r="R22" i="71"/>
  <c r="R20" i="71"/>
  <c r="R19" i="71"/>
  <c r="R18" i="71"/>
  <c r="R17" i="71"/>
  <c r="R16" i="71"/>
  <c r="R15" i="71"/>
  <c r="R14" i="71"/>
  <c r="R13" i="71"/>
  <c r="R12" i="71"/>
  <c r="R11" i="71"/>
  <c r="O158" i="69"/>
  <c r="O157" i="69"/>
  <c r="O156" i="69"/>
  <c r="O155" i="69"/>
  <c r="O154" i="69"/>
  <c r="O153" i="69"/>
  <c r="O152" i="69"/>
  <c r="O151" i="69"/>
  <c r="O150" i="69"/>
  <c r="O149" i="69"/>
  <c r="O148" i="69"/>
  <c r="O147" i="69"/>
  <c r="O146" i="69"/>
  <c r="O145" i="69"/>
  <c r="O144" i="69"/>
  <c r="O143" i="69"/>
  <c r="O142" i="69"/>
  <c r="O141" i="69"/>
  <c r="O140" i="69"/>
  <c r="O139" i="69"/>
  <c r="O138" i="69"/>
  <c r="O137" i="69"/>
  <c r="O136" i="69"/>
  <c r="O135" i="69"/>
  <c r="O134" i="69"/>
  <c r="O133" i="69"/>
  <c r="O132" i="69"/>
  <c r="O131" i="69"/>
  <c r="O130" i="69"/>
  <c r="O129" i="69"/>
  <c r="O128" i="69"/>
  <c r="O127" i="69"/>
  <c r="O126" i="69"/>
  <c r="O125" i="69"/>
  <c r="O124" i="69"/>
  <c r="O123" i="69"/>
  <c r="O122" i="69"/>
  <c r="O121" i="69"/>
  <c r="O120" i="69"/>
  <c r="O119" i="69"/>
  <c r="O118" i="69"/>
  <c r="O117" i="69"/>
  <c r="O116" i="69"/>
  <c r="O115" i="69"/>
  <c r="O114" i="69"/>
  <c r="O113" i="69"/>
  <c r="O112" i="69"/>
  <c r="O111" i="69"/>
  <c r="O110" i="69"/>
  <c r="O109" i="69"/>
  <c r="O108" i="69"/>
  <c r="O107" i="69"/>
  <c r="O106" i="69"/>
  <c r="O105" i="69"/>
  <c r="O104" i="69"/>
  <c r="O103" i="69"/>
  <c r="O102" i="69"/>
  <c r="O101" i="69"/>
  <c r="O100" i="69"/>
  <c r="O99" i="69"/>
  <c r="O98" i="69"/>
  <c r="O97" i="69"/>
  <c r="O96" i="69"/>
  <c r="O95" i="69"/>
  <c r="O94" i="69"/>
  <c r="O93" i="69"/>
  <c r="O92" i="69"/>
  <c r="O91" i="69"/>
  <c r="O90" i="69"/>
  <c r="O89" i="69"/>
  <c r="O88" i="69"/>
  <c r="O87" i="69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7" i="69"/>
  <c r="O16" i="69"/>
  <c r="O15" i="69"/>
  <c r="O14" i="69"/>
  <c r="O12" i="69"/>
  <c r="O11" i="69"/>
  <c r="J19" i="67"/>
  <c r="J18" i="67"/>
  <c r="J17" i="67"/>
  <c r="J16" i="67"/>
  <c r="J15" i="67"/>
  <c r="J14" i="67"/>
  <c r="J13" i="67"/>
  <c r="J12" i="67"/>
  <c r="J11" i="67"/>
  <c r="K17" i="66"/>
  <c r="K16" i="66"/>
  <c r="K15" i="66"/>
  <c r="K14" i="66"/>
  <c r="K13" i="66"/>
  <c r="K12" i="66"/>
  <c r="K11" i="66"/>
  <c r="K20" i="65"/>
  <c r="K19" i="65"/>
  <c r="K18" i="65"/>
  <c r="K17" i="65"/>
  <c r="K15" i="65"/>
  <c r="K14" i="65"/>
  <c r="K13" i="65"/>
  <c r="K12" i="65"/>
  <c r="K11" i="65"/>
  <c r="N26" i="64"/>
  <c r="N25" i="64"/>
  <c r="N24" i="64"/>
  <c r="N23" i="64"/>
  <c r="N22" i="64"/>
  <c r="N20" i="64"/>
  <c r="N19" i="64"/>
  <c r="N18" i="64"/>
  <c r="N17" i="64"/>
  <c r="N16" i="64"/>
  <c r="N15" i="64"/>
  <c r="N14" i="64"/>
  <c r="N13" i="64"/>
  <c r="N12" i="64"/>
  <c r="N11" i="64"/>
  <c r="M76" i="63"/>
  <c r="M75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5" i="63"/>
  <c r="M34" i="63"/>
  <c r="M33" i="63"/>
  <c r="M31" i="63"/>
  <c r="M30" i="63"/>
  <c r="M29" i="63"/>
  <c r="M28" i="63"/>
  <c r="M27" i="63"/>
  <c r="M25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264" i="62"/>
  <c r="N263" i="62"/>
  <c r="N262" i="62"/>
  <c r="N261" i="62"/>
  <c r="N260" i="62"/>
  <c r="N259" i="62"/>
  <c r="N258" i="62"/>
  <c r="N256" i="62"/>
  <c r="N255" i="62"/>
  <c r="N254" i="62"/>
  <c r="N253" i="62"/>
  <c r="N252" i="62"/>
  <c r="N251" i="62"/>
  <c r="N250" i="62"/>
  <c r="N249" i="62"/>
  <c r="N247" i="62"/>
  <c r="N246" i="62"/>
  <c r="N245" i="62"/>
  <c r="N244" i="62"/>
  <c r="N243" i="62"/>
  <c r="N242" i="62"/>
  <c r="N240" i="62"/>
  <c r="N239" i="62"/>
  <c r="N238" i="62"/>
  <c r="N236" i="62"/>
  <c r="N235" i="62"/>
  <c r="N234" i="62"/>
  <c r="N233" i="62"/>
  <c r="N232" i="62"/>
  <c r="N231" i="62"/>
  <c r="N230" i="62"/>
  <c r="N229" i="62"/>
  <c r="N228" i="62"/>
  <c r="N227" i="62"/>
  <c r="N226" i="62"/>
  <c r="N225" i="62"/>
  <c r="N224" i="62"/>
  <c r="N223" i="62"/>
  <c r="N222" i="62"/>
  <c r="N221" i="62"/>
  <c r="N220" i="62"/>
  <c r="N219" i="62"/>
  <c r="N218" i="62"/>
  <c r="N217" i="62"/>
  <c r="N215" i="62"/>
  <c r="N214" i="62"/>
  <c r="N213" i="62"/>
  <c r="N212" i="62"/>
  <c r="N211" i="62"/>
  <c r="N210" i="62"/>
  <c r="N209" i="62"/>
  <c r="N208" i="62"/>
  <c r="N207" i="62"/>
  <c r="N206" i="62"/>
  <c r="N257" i="62"/>
  <c r="N205" i="62"/>
  <c r="N204" i="62"/>
  <c r="N248" i="62"/>
  <c r="N203" i="62"/>
  <c r="N202" i="62"/>
  <c r="N201" i="62"/>
  <c r="N200" i="62"/>
  <c r="N241" i="62"/>
  <c r="N199" i="62"/>
  <c r="N198" i="62"/>
  <c r="N197" i="62"/>
  <c r="N196" i="62"/>
  <c r="N195" i="62"/>
  <c r="N194" i="62"/>
  <c r="N237" i="62"/>
  <c r="N193" i="62"/>
  <c r="N192" i="62"/>
  <c r="N191" i="62"/>
  <c r="N190" i="62"/>
  <c r="N189" i="62"/>
  <c r="N188" i="62"/>
  <c r="N187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1" i="62"/>
  <c r="N120" i="62"/>
  <c r="N119" i="62"/>
  <c r="N118" i="62"/>
  <c r="N117" i="62"/>
  <c r="N116" i="62"/>
  <c r="N115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7" i="62"/>
  <c r="N46" i="62"/>
  <c r="N45" i="62"/>
  <c r="N44" i="62"/>
  <c r="N43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T374" i="61"/>
  <c r="T373" i="61"/>
  <c r="T372" i="61"/>
  <c r="T371" i="61"/>
  <c r="T370" i="61"/>
  <c r="T369" i="61"/>
  <c r="T368" i="61"/>
  <c r="T367" i="61"/>
  <c r="T366" i="61"/>
  <c r="T365" i="61"/>
  <c r="T364" i="61"/>
  <c r="T363" i="61"/>
  <c r="T362" i="61"/>
  <c r="T361" i="61"/>
  <c r="T360" i="61"/>
  <c r="T359" i="61"/>
  <c r="T358" i="61"/>
  <c r="T357" i="61"/>
  <c r="T356" i="61"/>
  <c r="T355" i="61"/>
  <c r="T354" i="61"/>
  <c r="T353" i="61"/>
  <c r="T352" i="61"/>
  <c r="T351" i="61"/>
  <c r="T350" i="61"/>
  <c r="T349" i="61"/>
  <c r="T348" i="61"/>
  <c r="T347" i="61"/>
  <c r="T346" i="61"/>
  <c r="T345" i="61"/>
  <c r="T344" i="61"/>
  <c r="T343" i="61"/>
  <c r="T342" i="61"/>
  <c r="T341" i="61"/>
  <c r="T340" i="61"/>
  <c r="T339" i="61"/>
  <c r="T338" i="61"/>
  <c r="T337" i="61"/>
  <c r="T336" i="61"/>
  <c r="T335" i="61"/>
  <c r="T334" i="61"/>
  <c r="T333" i="61"/>
  <c r="T332" i="61"/>
  <c r="T331" i="61"/>
  <c r="T330" i="61"/>
  <c r="T329" i="61"/>
  <c r="T328" i="61"/>
  <c r="T327" i="61"/>
  <c r="T326" i="61"/>
  <c r="T325" i="61"/>
  <c r="T324" i="61"/>
  <c r="T323" i="61"/>
  <c r="T322" i="61"/>
  <c r="T321" i="61"/>
  <c r="T320" i="61"/>
  <c r="T319" i="61"/>
  <c r="T318" i="61"/>
  <c r="T317" i="61"/>
  <c r="T316" i="61"/>
  <c r="T315" i="61"/>
  <c r="T314" i="61"/>
  <c r="T313" i="61"/>
  <c r="T312" i="61"/>
  <c r="T311" i="61"/>
  <c r="T310" i="61"/>
  <c r="T309" i="61"/>
  <c r="T308" i="61"/>
  <c r="T307" i="61"/>
  <c r="T306" i="61"/>
  <c r="T305" i="61"/>
  <c r="T304" i="61"/>
  <c r="T303" i="61"/>
  <c r="T302" i="61"/>
  <c r="T301" i="61"/>
  <c r="T300" i="61"/>
  <c r="T299" i="61"/>
  <c r="T298" i="61"/>
  <c r="T297" i="61"/>
  <c r="T296" i="61"/>
  <c r="T295" i="61"/>
  <c r="T294" i="61"/>
  <c r="T293" i="61"/>
  <c r="T292" i="61"/>
  <c r="T291" i="61"/>
  <c r="T290" i="61"/>
  <c r="T289" i="61"/>
  <c r="T288" i="61"/>
  <c r="T287" i="61"/>
  <c r="T286" i="61"/>
  <c r="T285" i="61"/>
  <c r="T284" i="61"/>
  <c r="T283" i="61"/>
  <c r="T282" i="61"/>
  <c r="T281" i="61"/>
  <c r="T280" i="61"/>
  <c r="T279" i="61"/>
  <c r="T278" i="61"/>
  <c r="T277" i="61"/>
  <c r="T276" i="61"/>
  <c r="T275" i="61"/>
  <c r="T274" i="61"/>
  <c r="T273" i="61"/>
  <c r="T13" i="61"/>
  <c r="T12" i="61"/>
  <c r="T11" i="61"/>
  <c r="Q48" i="59"/>
  <c r="Q47" i="59"/>
  <c r="Q46" i="59"/>
  <c r="Q44" i="59"/>
  <c r="Q43" i="59"/>
  <c r="Q42" i="59"/>
  <c r="Q41" i="59"/>
  <c r="Q40" i="59"/>
  <c r="Q39" i="59"/>
  <c r="Q38" i="59"/>
  <c r="Q37" i="59"/>
  <c r="Q36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J11" i="58" l="1"/>
  <c r="J10" i="58" s="1"/>
  <c r="K20" i="58" l="1"/>
  <c r="K52" i="58" l="1"/>
  <c r="K51" i="58"/>
  <c r="K22" i="58"/>
  <c r="K18" i="58"/>
  <c r="K34" i="58"/>
  <c r="K49" i="58"/>
  <c r="K35" i="58"/>
  <c r="K21" i="58"/>
  <c r="K44" i="58"/>
  <c r="K30" i="58"/>
  <c r="K23" i="58"/>
  <c r="K15" i="58"/>
  <c r="K31" i="58"/>
  <c r="K48" i="58"/>
  <c r="K38" i="58"/>
  <c r="K25" i="58"/>
  <c r="K53" i="58"/>
  <c r="K24" i="58"/>
  <c r="K54" i="58"/>
  <c r="K12" i="58"/>
  <c r="K42" i="58"/>
  <c r="K43" i="58"/>
  <c r="K27" i="58"/>
  <c r="K17" i="58"/>
  <c r="K13" i="58"/>
  <c r="K14" i="58"/>
  <c r="K47" i="58"/>
  <c r="K41" i="58"/>
  <c r="K16" i="58"/>
  <c r="K33" i="58"/>
  <c r="K45" i="58"/>
  <c r="K10" i="58"/>
  <c r="K32" i="58"/>
  <c r="K26" i="58"/>
  <c r="K29" i="58"/>
  <c r="K36" i="58"/>
  <c r="K46" i="58"/>
  <c r="K37" i="58"/>
  <c r="K55" i="58"/>
  <c r="K40" i="58"/>
  <c r="K28" i="58"/>
  <c r="C11" i="88"/>
  <c r="K39" i="58"/>
  <c r="K11" i="58"/>
  <c r="C10" i="88" l="1"/>
  <c r="C42" i="88" l="1"/>
  <c r="L51" i="58" l="1"/>
  <c r="L52" i="58"/>
  <c r="K185" i="73"/>
  <c r="K114" i="73"/>
  <c r="M14" i="72"/>
  <c r="P19" i="69"/>
  <c r="P13" i="69"/>
  <c r="K12" i="81"/>
  <c r="K13" i="81"/>
  <c r="K11" i="81"/>
  <c r="K10" i="81"/>
  <c r="R341" i="78"/>
  <c r="R144" i="78"/>
  <c r="R289" i="78"/>
  <c r="R187" i="78"/>
  <c r="R35" i="78"/>
  <c r="K304" i="76"/>
  <c r="D22" i="88"/>
  <c r="R52" i="78"/>
  <c r="R217" i="78"/>
  <c r="K360" i="76"/>
  <c r="K302" i="76"/>
  <c r="R302" i="78"/>
  <c r="R213" i="78"/>
  <c r="R335" i="78"/>
  <c r="R260" i="78"/>
  <c r="I23" i="80"/>
  <c r="R239" i="78"/>
  <c r="R50" i="78"/>
  <c r="K298" i="76"/>
  <c r="R157" i="78"/>
  <c r="R294" i="78"/>
  <c r="R84" i="78"/>
  <c r="K345" i="76"/>
  <c r="K187" i="76"/>
  <c r="K79" i="76"/>
  <c r="K359" i="76"/>
  <c r="K264" i="76"/>
  <c r="K156" i="76"/>
  <c r="K336" i="76"/>
  <c r="P148" i="69"/>
  <c r="N70" i="63"/>
  <c r="K350" i="76"/>
  <c r="K197" i="73"/>
  <c r="K87" i="73"/>
  <c r="R263" i="78"/>
  <c r="D23" i="88"/>
  <c r="R68" i="78"/>
  <c r="K316" i="76"/>
  <c r="R211" i="78"/>
  <c r="R21" i="78"/>
  <c r="R102" i="78"/>
  <c r="R26" i="78"/>
  <c r="K202" i="76"/>
  <c r="K94" i="76"/>
  <c r="R128" i="78"/>
  <c r="K280" i="76"/>
  <c r="R293" i="78"/>
  <c r="R129" i="78"/>
  <c r="R256" i="78"/>
  <c r="R86" i="78"/>
  <c r="K334" i="76"/>
  <c r="R143" i="78"/>
  <c r="R40" i="78"/>
  <c r="R124" i="78"/>
  <c r="R155" i="78"/>
  <c r="K217" i="76"/>
  <c r="K109" i="76"/>
  <c r="R324" i="78"/>
  <c r="K315" i="76"/>
  <c r="R237" i="78"/>
  <c r="R337" i="78"/>
  <c r="D30" i="88"/>
  <c r="R41" i="78"/>
  <c r="K289" i="76"/>
  <c r="R125" i="78"/>
  <c r="R258" i="78"/>
  <c r="R342" i="78"/>
  <c r="K320" i="76"/>
  <c r="D32" i="88"/>
  <c r="R174" i="78"/>
  <c r="R292" i="78"/>
  <c r="R130" i="78"/>
  <c r="K370" i="76"/>
  <c r="R76" i="78"/>
  <c r="R323" i="78"/>
  <c r="R234" i="78"/>
  <c r="R123" i="78"/>
  <c r="R271" i="78"/>
  <c r="R133" i="78"/>
  <c r="R16" i="78"/>
  <c r="K286" i="76"/>
  <c r="R182" i="78"/>
  <c r="R34" i="78"/>
  <c r="R163" i="78"/>
  <c r="K306" i="76"/>
  <c r="K271" i="76"/>
  <c r="R284" i="78"/>
  <c r="R195" i="78"/>
  <c r="D29" i="88"/>
  <c r="R222" i="78"/>
  <c r="R328" i="78"/>
  <c r="R230" i="78"/>
  <c r="R28" i="78"/>
  <c r="I10" i="80"/>
  <c r="R112" i="78"/>
  <c r="K284" i="76"/>
  <c r="K169" i="76"/>
  <c r="K58" i="76"/>
  <c r="K305" i="76"/>
  <c r="K246" i="76"/>
  <c r="K138" i="76"/>
  <c r="R60" i="78"/>
  <c r="P124" i="69"/>
  <c r="N37" i="63"/>
  <c r="K257" i="76"/>
  <c r="K178" i="73"/>
  <c r="K68" i="73"/>
  <c r="R246" i="78"/>
  <c r="I15" i="80"/>
  <c r="R233" i="78"/>
  <c r="R47" i="78"/>
  <c r="K295" i="76"/>
  <c r="R146" i="78"/>
  <c r="R285" i="78"/>
  <c r="R78" i="78"/>
  <c r="K338" i="76"/>
  <c r="K184" i="76"/>
  <c r="K73" i="76"/>
  <c r="K348" i="76"/>
  <c r="K261" i="76"/>
  <c r="R257" i="78"/>
  <c r="I20" i="80"/>
  <c r="R65" i="78"/>
  <c r="K313" i="76"/>
  <c r="R200" i="78"/>
  <c r="R339" i="78"/>
  <c r="R96" i="78"/>
  <c r="R14" i="78"/>
  <c r="K199" i="76"/>
  <c r="K91" i="76"/>
  <c r="R17" i="78"/>
  <c r="K277" i="76"/>
  <c r="R207" i="78"/>
  <c r="R316" i="78"/>
  <c r="R205" i="78"/>
  <c r="R19" i="78"/>
  <c r="R309" i="78"/>
  <c r="R100" i="78"/>
  <c r="R214" i="78"/>
  <c r="K380" i="76"/>
  <c r="K274" i="76"/>
  <c r="R317" i="78"/>
  <c r="R150" i="78"/>
  <c r="R268" i="78"/>
  <c r="R305" i="78"/>
  <c r="R216" i="78"/>
  <c r="I12" i="80"/>
  <c r="R253" i="78"/>
  <c r="R107" i="78"/>
  <c r="K377" i="76"/>
  <c r="R318" i="78"/>
  <c r="R132" i="78"/>
  <c r="R330" i="78"/>
  <c r="R117" i="78"/>
  <c r="L33" i="58"/>
  <c r="K253" i="76"/>
  <c r="R266" i="78"/>
  <c r="R177" i="78"/>
  <c r="R332" i="78"/>
  <c r="R243" i="78"/>
  <c r="R192" i="78"/>
  <c r="R304" i="78"/>
  <c r="R169" i="78"/>
  <c r="K387" i="76"/>
  <c r="R282" i="78"/>
  <c r="R91" i="78"/>
  <c r="R178" i="78"/>
  <c r="K342" i="76"/>
  <c r="K262" i="76"/>
  <c r="K151" i="76"/>
  <c r="K40" i="76"/>
  <c r="R66" i="78"/>
  <c r="K228" i="76"/>
  <c r="K120" i="76"/>
  <c r="K56" i="76"/>
  <c r="P88" i="69"/>
  <c r="O255" i="62"/>
  <c r="K203" i="76"/>
  <c r="K160" i="73"/>
  <c r="K46" i="73"/>
  <c r="R219" i="78"/>
  <c r="R322" i="78"/>
  <c r="R223" i="78"/>
  <c r="R25" i="78"/>
  <c r="R336" i="78"/>
  <c r="R109" i="78"/>
  <c r="R232" i="78"/>
  <c r="R18" i="78"/>
  <c r="K281" i="76"/>
  <c r="K166" i="76"/>
  <c r="K55" i="76"/>
  <c r="K294" i="76"/>
  <c r="R287" i="78"/>
  <c r="R198" i="78"/>
  <c r="R343" i="78"/>
  <c r="R89" i="78"/>
  <c r="K358" i="76"/>
  <c r="R264" i="78"/>
  <c r="R106" i="78"/>
  <c r="R276" i="78"/>
  <c r="R99" i="78"/>
  <c r="R166" i="78"/>
  <c r="I13" i="80"/>
  <c r="R247" i="78"/>
  <c r="R159" i="78"/>
  <c r="R314" i="78"/>
  <c r="I16" i="80"/>
  <c r="R168" i="78"/>
  <c r="R283" i="78"/>
  <c r="R116" i="78"/>
  <c r="K364" i="76"/>
  <c r="R238" i="78"/>
  <c r="R67" i="78"/>
  <c r="R199" i="78"/>
  <c r="L54" i="58"/>
  <c r="K241" i="76"/>
  <c r="K133" i="76"/>
  <c r="K21" i="76"/>
  <c r="K389" i="76"/>
  <c r="K210" i="76"/>
  <c r="K102" i="76"/>
  <c r="L15" i="74"/>
  <c r="P58" i="69"/>
  <c r="O219" i="62"/>
  <c r="K149" i="76"/>
  <c r="K142" i="73"/>
  <c r="K27" i="73"/>
  <c r="R189" i="78"/>
  <c r="R301" i="78"/>
  <c r="R158" i="78"/>
  <c r="K384" i="76"/>
  <c r="R273" i="78"/>
  <c r="R85" i="78"/>
  <c r="R167" i="78"/>
  <c r="K335" i="76"/>
  <c r="K259" i="76"/>
  <c r="K148" i="76"/>
  <c r="K37" i="76"/>
  <c r="R57" i="78"/>
  <c r="K225" i="76"/>
  <c r="R210" i="78"/>
  <c r="R319" i="78"/>
  <c r="R212" i="78"/>
  <c r="R22" i="78"/>
  <c r="R327" i="78"/>
  <c r="R103" i="78"/>
  <c r="R221" i="78"/>
  <c r="R11" i="78"/>
  <c r="K278" i="76"/>
  <c r="K163" i="76"/>
  <c r="K52" i="76"/>
  <c r="K287" i="76"/>
  <c r="R269" i="78"/>
  <c r="R180" i="78"/>
  <c r="R325" i="78"/>
  <c r="R236" i="78"/>
  <c r="R71" i="78"/>
  <c r="K340" i="76"/>
  <c r="R226" i="78"/>
  <c r="R88" i="78"/>
  <c r="R241" i="78"/>
  <c r="R81" i="78"/>
  <c r="R36" i="78"/>
  <c r="R338" i="78"/>
  <c r="R141" i="78"/>
  <c r="R296" i="78"/>
  <c r="R308" i="78"/>
  <c r="R138" i="78"/>
  <c r="R262" i="78"/>
  <c r="R95" i="78"/>
  <c r="K343" i="76"/>
  <c r="R161" i="78"/>
  <c r="R46" i="78"/>
  <c r="R134" i="78"/>
  <c r="R220" i="78"/>
  <c r="K223" i="76"/>
  <c r="K115" i="76"/>
  <c r="L17" i="74"/>
  <c r="K333" i="76"/>
  <c r="K192" i="76"/>
  <c r="R279" i="78"/>
  <c r="K65" i="73"/>
  <c r="P28" i="69"/>
  <c r="O197" i="62"/>
  <c r="K95" i="76"/>
  <c r="K124" i="73"/>
  <c r="R344" i="78"/>
  <c r="R165" i="78"/>
  <c r="R280" i="78"/>
  <c r="R113" i="78"/>
  <c r="K361" i="76"/>
  <c r="R215" i="78"/>
  <c r="R64" i="78"/>
  <c r="R188" i="78"/>
  <c r="L44" i="58"/>
  <c r="K238" i="76"/>
  <c r="K130" i="76"/>
  <c r="K18" i="76"/>
  <c r="R162" i="78"/>
  <c r="R70" i="78"/>
  <c r="D13" i="88"/>
  <c r="K319" i="76"/>
  <c r="K97" i="76"/>
  <c r="L11" i="66"/>
  <c r="R259" i="78"/>
  <c r="R209" i="78"/>
  <c r="K243" i="76"/>
  <c r="R340" i="78"/>
  <c r="R44" i="78"/>
  <c r="R139" i="78"/>
  <c r="R75" i="78"/>
  <c r="K181" i="76"/>
  <c r="K341" i="76"/>
  <c r="R254" i="78"/>
  <c r="R274" i="78"/>
  <c r="R62" i="78"/>
  <c r="R197" i="78"/>
  <c r="R321" i="78"/>
  <c r="L26" i="58"/>
  <c r="K196" i="76"/>
  <c r="D36" i="88"/>
  <c r="R194" i="78"/>
  <c r="K349" i="76"/>
  <c r="R122" i="78"/>
  <c r="R312" i="78"/>
  <c r="R90" i="78"/>
  <c r="K374" i="76"/>
  <c r="K193" i="76"/>
  <c r="K85" i="76"/>
  <c r="K379" i="76"/>
  <c r="K270" i="76"/>
  <c r="R275" i="78"/>
  <c r="R27" i="78"/>
  <c r="K31" i="76"/>
  <c r="K168" i="76"/>
  <c r="K311" i="76"/>
  <c r="P97" i="69"/>
  <c r="O225" i="62"/>
  <c r="K87" i="76"/>
  <c r="K99" i="73"/>
  <c r="S27" i="71"/>
  <c r="N17" i="63"/>
  <c r="P156" i="69"/>
  <c r="N66" i="63"/>
  <c r="K197" i="76"/>
  <c r="K156" i="73"/>
  <c r="K45" i="73"/>
  <c r="P144" i="69"/>
  <c r="O258" i="62"/>
  <c r="K272" i="76"/>
  <c r="K182" i="73"/>
  <c r="O67" i="62"/>
  <c r="D34" i="88"/>
  <c r="R87" i="78"/>
  <c r="K366" i="76"/>
  <c r="K144" i="76"/>
  <c r="K63" i="76"/>
  <c r="P52" i="69"/>
  <c r="O189" i="62"/>
  <c r="K11" i="76"/>
  <c r="K75" i="73"/>
  <c r="P115" i="69"/>
  <c r="O222" i="62"/>
  <c r="P111" i="69"/>
  <c r="N25" i="63"/>
  <c r="K134" i="76"/>
  <c r="R331" i="78"/>
  <c r="R288" i="78"/>
  <c r="K330" i="76"/>
  <c r="K141" i="76"/>
  <c r="K45" i="76"/>
  <c r="P49" i="69"/>
  <c r="O182" i="62"/>
  <c r="L11" i="75"/>
  <c r="K72" i="73"/>
  <c r="P109" i="69"/>
  <c r="O212" i="62"/>
  <c r="P105" i="69"/>
  <c r="N19" i="63"/>
  <c r="R176" i="78"/>
  <c r="K265" i="76"/>
  <c r="K344" i="76"/>
  <c r="K114" i="76"/>
  <c r="L34" i="58"/>
  <c r="K11" i="67"/>
  <c r="R15" i="78"/>
  <c r="K175" i="73"/>
  <c r="K39" i="73"/>
  <c r="P61" i="69"/>
  <c r="R227" i="78"/>
  <c r="P69" i="69"/>
  <c r="O221" i="62"/>
  <c r="R119" i="78"/>
  <c r="K244" i="76"/>
  <c r="K308" i="76"/>
  <c r="K111" i="76"/>
  <c r="L29" i="58"/>
  <c r="L17" i="66"/>
  <c r="K339" i="76"/>
  <c r="K172" i="73"/>
  <c r="K36" i="73"/>
  <c r="P55" i="69"/>
  <c r="R69" i="78"/>
  <c r="P66" i="69"/>
  <c r="O214" i="62"/>
  <c r="K47" i="76"/>
  <c r="R311" i="78"/>
  <c r="O231" i="62"/>
  <c r="N69" i="63"/>
  <c r="K113" i="73"/>
  <c r="M26" i="72"/>
  <c r="R307" i="78"/>
  <c r="R185" i="78"/>
  <c r="R278" i="78"/>
  <c r="R218" i="78"/>
  <c r="R235" i="78"/>
  <c r="O170" i="62"/>
  <c r="R92" i="78"/>
  <c r="K220" i="76"/>
  <c r="K207" i="76"/>
  <c r="R298" i="78"/>
  <c r="K381" i="76"/>
  <c r="R82" i="78"/>
  <c r="K324" i="76"/>
  <c r="K145" i="76"/>
  <c r="R48" i="78"/>
  <c r="R183" i="78"/>
  <c r="R249" i="78"/>
  <c r="K373" i="76"/>
  <c r="R136" i="78"/>
  <c r="R149" i="78"/>
  <c r="R72" i="78"/>
  <c r="R281" i="78"/>
  <c r="R334" i="78"/>
  <c r="R101" i="78"/>
  <c r="K328" i="76"/>
  <c r="R175" i="78"/>
  <c r="R248" i="78"/>
  <c r="R315" i="78"/>
  <c r="K309" i="76"/>
  <c r="K175" i="76"/>
  <c r="K64" i="76"/>
  <c r="K323" i="76"/>
  <c r="K252" i="76"/>
  <c r="D25" i="88"/>
  <c r="R108" i="78"/>
  <c r="K386" i="76"/>
  <c r="K147" i="76"/>
  <c r="K74" i="76"/>
  <c r="P64" i="69"/>
  <c r="O194" i="62"/>
  <c r="K22" i="76"/>
  <c r="K78" i="73"/>
  <c r="P121" i="69"/>
  <c r="O228" i="62"/>
  <c r="P117" i="69"/>
  <c r="N29" i="63"/>
  <c r="K143" i="76"/>
  <c r="K138" i="73"/>
  <c r="K22" i="73"/>
  <c r="P108" i="69"/>
  <c r="O224" i="62"/>
  <c r="K218" i="76"/>
  <c r="O169" i="62"/>
  <c r="O49" i="62"/>
  <c r="R242" i="78"/>
  <c r="K363" i="76"/>
  <c r="R20" i="78"/>
  <c r="K123" i="76"/>
  <c r="L42" i="58"/>
  <c r="P14" i="69"/>
  <c r="O156" i="62"/>
  <c r="K184" i="73"/>
  <c r="K49" i="73"/>
  <c r="P76" i="69"/>
  <c r="O167" i="62"/>
  <c r="P81" i="69"/>
  <c r="O236" i="62"/>
  <c r="K72" i="76"/>
  <c r="I19" i="80"/>
  <c r="K291" i="76"/>
  <c r="K362" i="76"/>
  <c r="K117" i="76"/>
  <c r="L38" i="58"/>
  <c r="K17" i="67"/>
  <c r="O153" i="62"/>
  <c r="K181" i="73"/>
  <c r="K43" i="73"/>
  <c r="P67" i="69"/>
  <c r="P75" i="69"/>
  <c r="O230" i="62"/>
  <c r="R10" i="78"/>
  <c r="K172" i="76"/>
  <c r="K249" i="76"/>
  <c r="D18" i="88"/>
  <c r="R261" i="78"/>
  <c r="R272" i="78"/>
  <c r="R24" i="78"/>
  <c r="K283" i="76"/>
  <c r="K41" i="76"/>
  <c r="K337" i="76"/>
  <c r="K112" i="76"/>
  <c r="R329" i="78"/>
  <c r="R277" i="78"/>
  <c r="K355" i="76"/>
  <c r="R61" i="78"/>
  <c r="L37" i="58"/>
  <c r="K127" i="76"/>
  <c r="K369" i="76"/>
  <c r="R153" i="78"/>
  <c r="K352" i="76"/>
  <c r="R193" i="78"/>
  <c r="R170" i="78"/>
  <c r="K383" i="76"/>
  <c r="R313" i="78"/>
  <c r="R80" i="78"/>
  <c r="K307" i="76"/>
  <c r="R118" i="78"/>
  <c r="R203" i="78"/>
  <c r="K371" i="76"/>
  <c r="K268" i="76"/>
  <c r="K157" i="76"/>
  <c r="K46" i="76"/>
  <c r="R191" i="78"/>
  <c r="K234" i="76"/>
  <c r="R54" i="78"/>
  <c r="R39" i="78"/>
  <c r="K126" i="76"/>
  <c r="L15" i="75"/>
  <c r="P22" i="69"/>
  <c r="O161" i="62"/>
  <c r="K188" i="73"/>
  <c r="K52" i="73"/>
  <c r="P82" i="69"/>
  <c r="O176" i="62"/>
  <c r="P84" i="69"/>
  <c r="O244" i="62"/>
  <c r="K86" i="76"/>
  <c r="K120" i="73"/>
  <c r="M54" i="72"/>
  <c r="P63" i="69"/>
  <c r="R184" i="78"/>
  <c r="K164" i="76"/>
  <c r="O140" i="62"/>
  <c r="O30" i="62"/>
  <c r="R56" i="78"/>
  <c r="K190" i="76"/>
  <c r="K267" i="76"/>
  <c r="K99" i="76"/>
  <c r="M27" i="72"/>
  <c r="O20" i="64"/>
  <c r="K276" i="76"/>
  <c r="K163" i="73"/>
  <c r="K23" i="73"/>
  <c r="P31" i="69"/>
  <c r="K83" i="76"/>
  <c r="P51" i="69"/>
  <c r="O201" i="62"/>
  <c r="K17" i="76"/>
  <c r="R31" i="78"/>
  <c r="K178" i="76"/>
  <c r="K255" i="76"/>
  <c r="K96" i="76"/>
  <c r="M24" i="72"/>
  <c r="O17" i="64"/>
  <c r="K266" i="76"/>
  <c r="K157" i="73"/>
  <c r="K19" i="73"/>
  <c r="P25" i="69"/>
  <c r="K76" i="76"/>
  <c r="P45" i="69"/>
  <c r="O196" i="62"/>
  <c r="R291" i="78"/>
  <c r="K118" i="76"/>
  <c r="D35" i="88"/>
  <c r="K322" i="76"/>
  <c r="R320" i="78"/>
  <c r="R45" i="78"/>
  <c r="R12" i="78"/>
  <c r="R299" i="78"/>
  <c r="R43" i="78"/>
  <c r="K382" i="76"/>
  <c r="R186" i="78"/>
  <c r="R151" i="78"/>
  <c r="R255" i="78"/>
  <c r="R160" i="78"/>
  <c r="K256" i="76"/>
  <c r="K34" i="76"/>
  <c r="R326" i="78"/>
  <c r="D38" i="88"/>
  <c r="R104" i="78"/>
  <c r="K310" i="76"/>
  <c r="R58" i="78"/>
  <c r="R93" i="78"/>
  <c r="K232" i="76"/>
  <c r="R204" i="78"/>
  <c r="R245" i="78"/>
  <c r="R38" i="78"/>
  <c r="R300" i="78"/>
  <c r="R55" i="78"/>
  <c r="R152" i="78"/>
  <c r="L18" i="58"/>
  <c r="K229" i="76"/>
  <c r="K121" i="76"/>
  <c r="L16" i="75"/>
  <c r="K351" i="76"/>
  <c r="K198" i="76"/>
  <c r="K325" i="76"/>
  <c r="K142" i="76"/>
  <c r="K231" i="76"/>
  <c r="R252" i="78"/>
  <c r="S22" i="71"/>
  <c r="N55" i="63"/>
  <c r="K221" i="76"/>
  <c r="K145" i="73"/>
  <c r="M58" i="72"/>
  <c r="L14" i="66"/>
  <c r="K44" i="76"/>
  <c r="P24" i="69"/>
  <c r="K376" i="76"/>
  <c r="K193" i="73"/>
  <c r="K83" i="73"/>
  <c r="M17" i="72"/>
  <c r="O19" i="64"/>
  <c r="K20" i="76"/>
  <c r="K53" i="76"/>
  <c r="R250" i="78"/>
  <c r="R172" i="78"/>
  <c r="R231" i="78"/>
  <c r="R74" i="78"/>
  <c r="K205" i="76"/>
  <c r="S36" i="71"/>
  <c r="R135" i="78"/>
  <c r="R131" i="78"/>
  <c r="K326" i="76"/>
  <c r="R156" i="78"/>
  <c r="R110" i="78"/>
  <c r="R208" i="78"/>
  <c r="R181" i="78"/>
  <c r="K235" i="76"/>
  <c r="K15" i="76"/>
  <c r="R290" i="78"/>
  <c r="R295" i="78"/>
  <c r="R83" i="78"/>
  <c r="R37" i="78"/>
  <c r="K317" i="76"/>
  <c r="K214" i="76"/>
  <c r="R120" i="78"/>
  <c r="D28" i="88"/>
  <c r="R13" i="78"/>
  <c r="R190" i="78"/>
  <c r="R30" i="78"/>
  <c r="R111" i="78"/>
  <c r="R63" i="78"/>
  <c r="K211" i="76"/>
  <c r="K103" i="76"/>
  <c r="R270" i="78"/>
  <c r="K297" i="76"/>
  <c r="K180" i="76"/>
  <c r="R229" i="78"/>
  <c r="K88" i="76"/>
  <c r="K195" i="76"/>
  <c r="K372" i="76"/>
  <c r="P136" i="69"/>
  <c r="N11" i="63"/>
  <c r="K356" i="76"/>
  <c r="L14" i="74"/>
  <c r="K70" i="76"/>
  <c r="R114" i="78"/>
  <c r="R97" i="78"/>
  <c r="R29" i="78"/>
  <c r="M33" i="72"/>
  <c r="K30" i="73"/>
  <c r="P54" i="69"/>
  <c r="K101" i="73"/>
  <c r="K75" i="76"/>
  <c r="O85" i="62"/>
  <c r="R303" i="78"/>
  <c r="K165" i="76"/>
  <c r="P94" i="69"/>
  <c r="K80" i="76"/>
  <c r="S15" i="71"/>
  <c r="P150" i="69"/>
  <c r="K188" i="76"/>
  <c r="K162" i="76"/>
  <c r="P85" i="69"/>
  <c r="K66" i="76"/>
  <c r="P157" i="69"/>
  <c r="P141" i="69"/>
  <c r="R310" i="78"/>
  <c r="K312" i="76"/>
  <c r="R137" i="78"/>
  <c r="P118" i="69"/>
  <c r="O206" i="62"/>
  <c r="L11" i="74"/>
  <c r="K17" i="73"/>
  <c r="O14" i="64"/>
  <c r="L28" i="58"/>
  <c r="N48" i="63"/>
  <c r="R286" i="78"/>
  <c r="K160" i="76"/>
  <c r="K204" i="76"/>
  <c r="K329" i="76"/>
  <c r="P73" i="69"/>
  <c r="O173" i="62"/>
  <c r="K151" i="73"/>
  <c r="M46" i="72"/>
  <c r="N34" i="63"/>
  <c r="P129" i="69"/>
  <c r="O261" i="62"/>
  <c r="K199" i="73"/>
  <c r="K43" i="76"/>
  <c r="S24" i="71"/>
  <c r="K168" i="73"/>
  <c r="M48" i="72"/>
  <c r="N57" i="63"/>
  <c r="K282" i="76"/>
  <c r="O162" i="62"/>
  <c r="O24" i="62"/>
  <c r="U274" i="61"/>
  <c r="K119" i="73"/>
  <c r="K18" i="67"/>
  <c r="O136" i="62"/>
  <c r="O26" i="62"/>
  <c r="K158" i="73"/>
  <c r="P50" i="69"/>
  <c r="O141" i="62"/>
  <c r="O31" i="62"/>
  <c r="U287" i="61"/>
  <c r="R42" i="59"/>
  <c r="R145" i="78"/>
  <c r="K30" i="76"/>
  <c r="K224" i="76"/>
  <c r="K89" i="73"/>
  <c r="S26" i="71"/>
  <c r="O251" i="62"/>
  <c r="K200" i="76"/>
  <c r="O131" i="62"/>
  <c r="U364" i="61"/>
  <c r="K53" i="73"/>
  <c r="N53" i="63"/>
  <c r="O115" i="62"/>
  <c r="U369" i="61"/>
  <c r="K94" i="73"/>
  <c r="L14" i="58"/>
  <c r="K191" i="73"/>
  <c r="K206" i="76"/>
  <c r="K86" i="73"/>
  <c r="S17" i="71"/>
  <c r="O247" i="62"/>
  <c r="K191" i="76"/>
  <c r="O128" i="62"/>
  <c r="U361" i="61"/>
  <c r="K44" i="73"/>
  <c r="N44" i="63"/>
  <c r="O111" i="62"/>
  <c r="U366" i="61"/>
  <c r="R98" i="78"/>
  <c r="K296" i="76"/>
  <c r="O208" i="62"/>
  <c r="K104" i="73"/>
  <c r="M13" i="72"/>
  <c r="D42" i="88"/>
  <c r="R240" i="78"/>
  <c r="K258" i="76"/>
  <c r="K250" i="76"/>
  <c r="R224" i="78"/>
  <c r="K216" i="76"/>
  <c r="L11" i="65"/>
  <c r="M40" i="72"/>
  <c r="L17" i="65"/>
  <c r="K64" i="73"/>
  <c r="L22" i="58"/>
  <c r="O12" i="62"/>
  <c r="K136" i="76"/>
  <c r="R244" i="78"/>
  <c r="N49" i="63"/>
  <c r="K139" i="73"/>
  <c r="L18" i="65"/>
  <c r="P16" i="69"/>
  <c r="K190" i="73"/>
  <c r="K124" i="76"/>
  <c r="R142" i="78"/>
  <c r="N43" i="63"/>
  <c r="K136" i="73"/>
  <c r="O24" i="64"/>
  <c r="K19" i="67"/>
  <c r="R94" i="78"/>
  <c r="K213" i="76"/>
  <c r="K347" i="76"/>
  <c r="P79" i="69"/>
  <c r="O179" i="62"/>
  <c r="K154" i="73"/>
  <c r="M49" i="72"/>
  <c r="N40" i="63"/>
  <c r="P138" i="69"/>
  <c r="N13" i="63"/>
  <c r="K367" i="76"/>
  <c r="K106" i="76"/>
  <c r="K177" i="76"/>
  <c r="K84" i="76"/>
  <c r="P40" i="69"/>
  <c r="K239" i="76"/>
  <c r="K130" i="73"/>
  <c r="O242" i="62"/>
  <c r="P93" i="69"/>
  <c r="R121" i="78"/>
  <c r="K180" i="73"/>
  <c r="K171" i="76"/>
  <c r="N27" i="63"/>
  <c r="K141" i="73"/>
  <c r="S23" i="71"/>
  <c r="O264" i="62"/>
  <c r="K209" i="76"/>
  <c r="O134" i="62"/>
  <c r="U367" i="61"/>
  <c r="K62" i="73"/>
  <c r="N62" i="63"/>
  <c r="O118" i="62"/>
  <c r="U372" i="61"/>
  <c r="K103" i="73"/>
  <c r="L12" i="66"/>
  <c r="O123" i="62"/>
  <c r="O13" i="62"/>
  <c r="U282" i="61"/>
  <c r="R35" i="59"/>
  <c r="K143" i="73"/>
  <c r="K81" i="73"/>
  <c r="K116" i="76"/>
  <c r="K67" i="73"/>
  <c r="P135" i="69"/>
  <c r="O211" i="62"/>
  <c r="K137" i="76"/>
  <c r="O109" i="62"/>
  <c r="R105" i="78"/>
  <c r="D14" i="88"/>
  <c r="R126" i="78"/>
  <c r="R228" i="78"/>
  <c r="K299" i="76"/>
  <c r="R77" i="78"/>
  <c r="K285" i="76"/>
  <c r="P37" i="69"/>
  <c r="O257" i="62"/>
  <c r="M35" i="72"/>
  <c r="K110" i="76"/>
  <c r="U358" i="61"/>
  <c r="K82" i="76"/>
  <c r="K365" i="76"/>
  <c r="O262" i="62"/>
  <c r="K118" i="73"/>
  <c r="N52" i="63"/>
  <c r="L13" i="65"/>
  <c r="K171" i="73"/>
  <c r="K67" i="76"/>
  <c r="K354" i="76"/>
  <c r="O249" i="62"/>
  <c r="K115" i="73"/>
  <c r="N46" i="63"/>
  <c r="O23" i="64"/>
  <c r="R196" i="78"/>
  <c r="K183" i="76"/>
  <c r="R33" i="78"/>
  <c r="P43" i="69"/>
  <c r="K248" i="76"/>
  <c r="K133" i="73"/>
  <c r="M21" i="72"/>
  <c r="O252" i="62"/>
  <c r="P99" i="69"/>
  <c r="O188" i="62"/>
  <c r="K49" i="76"/>
  <c r="K153" i="76"/>
  <c r="K27" i="76"/>
  <c r="N64" i="63"/>
  <c r="K176" i="76"/>
  <c r="K108" i="73"/>
  <c r="P142" i="69"/>
  <c r="O192" i="62"/>
  <c r="P36" i="69"/>
  <c r="K269" i="76"/>
  <c r="K162" i="73"/>
  <c r="K318" i="76"/>
  <c r="S29" i="71"/>
  <c r="K92" i="73"/>
  <c r="P147" i="69"/>
  <c r="O218" i="62"/>
  <c r="K146" i="76"/>
  <c r="O112" i="62"/>
  <c r="U346" i="61"/>
  <c r="M56" i="72"/>
  <c r="O260" i="62"/>
  <c r="O99" i="62"/>
  <c r="U354" i="61"/>
  <c r="K47" i="73"/>
  <c r="N47" i="63"/>
  <c r="O104" i="62"/>
  <c r="U359" i="61"/>
  <c r="R16" i="59"/>
  <c r="K150" i="76"/>
  <c r="P130" i="69"/>
  <c r="L13" i="74"/>
  <c r="K42" i="73"/>
  <c r="P96" i="69"/>
  <c r="R23" i="78"/>
  <c r="K71" i="76"/>
  <c r="O88" i="62"/>
  <c r="U325" i="61"/>
  <c r="K174" i="76"/>
  <c r="K292" i="76"/>
  <c r="R140" i="78"/>
  <c r="K247" i="76"/>
  <c r="K208" i="76"/>
  <c r="K158" i="76"/>
  <c r="N61" i="63"/>
  <c r="K251" i="76"/>
  <c r="S20" i="71"/>
  <c r="L12" i="74"/>
  <c r="K25" i="76"/>
  <c r="K300" i="76"/>
  <c r="O215" i="62"/>
  <c r="K96" i="73"/>
  <c r="N14" i="63"/>
  <c r="N60" i="63"/>
  <c r="R225" i="78"/>
  <c r="K12" i="76"/>
  <c r="K293" i="76"/>
  <c r="O209" i="62"/>
  <c r="K93" i="73"/>
  <c r="O259" i="62"/>
  <c r="N54" i="63"/>
  <c r="K353" i="76"/>
  <c r="K159" i="76"/>
  <c r="K38" i="76"/>
  <c r="O11" i="64"/>
  <c r="K185" i="76"/>
  <c r="K111" i="73"/>
  <c r="P151" i="69"/>
  <c r="O204" i="62"/>
  <c r="P39" i="69"/>
  <c r="K279" i="76"/>
  <c r="R73" i="78"/>
  <c r="R297" i="78"/>
  <c r="K132" i="76"/>
  <c r="M15" i="72"/>
  <c r="N23" i="63"/>
  <c r="K113" i="76"/>
  <c r="K84" i="73"/>
  <c r="P100" i="69"/>
  <c r="K62" i="76"/>
  <c r="L16" i="66"/>
  <c r="K215" i="76"/>
  <c r="K144" i="73"/>
  <c r="P106" i="69"/>
  <c r="K233" i="76"/>
  <c r="K71" i="73"/>
  <c r="P102" i="69"/>
  <c r="R51" i="78"/>
  <c r="K81" i="76"/>
  <c r="O91" i="62"/>
  <c r="U328" i="61"/>
  <c r="S25" i="71"/>
  <c r="O203" i="62"/>
  <c r="O81" i="62"/>
  <c r="U336" i="61"/>
  <c r="M41" i="72"/>
  <c r="O243" i="62"/>
  <c r="O86" i="62"/>
  <c r="U341" i="61"/>
  <c r="K70" i="73"/>
  <c r="K77" i="76"/>
  <c r="O234" i="62"/>
  <c r="K165" i="73"/>
  <c r="K16" i="73"/>
  <c r="P42" i="69"/>
  <c r="K39" i="76"/>
  <c r="L12" i="75"/>
  <c r="O64" i="62"/>
  <c r="U307" i="61"/>
  <c r="P110" i="69"/>
  <c r="L17" i="58"/>
  <c r="O60" i="62"/>
  <c r="U315" i="61"/>
  <c r="P149" i="69"/>
  <c r="K19" i="76"/>
  <c r="R154" i="78"/>
  <c r="D41" i="88"/>
  <c r="K121" i="73"/>
  <c r="N45" i="63"/>
  <c r="K189" i="76"/>
  <c r="M37" i="72"/>
  <c r="R115" i="78"/>
  <c r="K131" i="76"/>
  <c r="R201" i="78"/>
  <c r="P154" i="69"/>
  <c r="K61" i="73"/>
  <c r="O16" i="64"/>
  <c r="K240" i="76"/>
  <c r="O202" i="62"/>
  <c r="N73" i="63"/>
  <c r="K107" i="76"/>
  <c r="L17" i="75"/>
  <c r="L35" i="58"/>
  <c r="U292" i="61"/>
  <c r="O158" i="62"/>
  <c r="P104" i="69"/>
  <c r="U305" i="61"/>
  <c r="L49" i="58"/>
  <c r="N36" i="63"/>
  <c r="N51" i="63"/>
  <c r="O21" i="62"/>
  <c r="K164" i="73"/>
  <c r="O250" i="62"/>
  <c r="O41" i="62"/>
  <c r="K37" i="73"/>
  <c r="P34" i="69"/>
  <c r="O254" i="62"/>
  <c r="K59" i="73"/>
  <c r="P87" i="69"/>
  <c r="K32" i="76"/>
  <c r="K176" i="73"/>
  <c r="O18" i="62"/>
  <c r="P155" i="69"/>
  <c r="O191" i="62"/>
  <c r="O38" i="62"/>
  <c r="K140" i="73"/>
  <c r="K169" i="73"/>
  <c r="K65" i="76"/>
  <c r="K35" i="73"/>
  <c r="P27" i="69"/>
  <c r="K13" i="76"/>
  <c r="K195" i="73"/>
  <c r="O58" i="62"/>
  <c r="U301" i="61"/>
  <c r="P92" i="69"/>
  <c r="O187" i="62"/>
  <c r="O54" i="62"/>
  <c r="K346" i="76"/>
  <c r="K230" i="76"/>
  <c r="K388" i="76"/>
  <c r="K98" i="73"/>
  <c r="M11" i="72"/>
  <c r="N22" i="63"/>
  <c r="K236" i="76"/>
  <c r="O143" i="62"/>
  <c r="U373" i="61"/>
  <c r="K82" i="73"/>
  <c r="O15" i="64"/>
  <c r="O124" i="62"/>
  <c r="O14" i="62"/>
  <c r="K122" i="73"/>
  <c r="R179" i="78"/>
  <c r="K227" i="76"/>
  <c r="O121" i="62"/>
  <c r="L12" i="65"/>
  <c r="O98" i="62"/>
  <c r="U332" i="61"/>
  <c r="M53" i="72"/>
  <c r="L40" i="58"/>
  <c r="P26" i="69"/>
  <c r="D19" i="88"/>
  <c r="D26" i="88"/>
  <c r="K152" i="76"/>
  <c r="U349" i="61"/>
  <c r="K167" i="73"/>
  <c r="O205" i="62"/>
  <c r="O53" i="62"/>
  <c r="U284" i="61"/>
  <c r="L21" i="58"/>
  <c r="S34" i="71"/>
  <c r="R39" i="59"/>
  <c r="D12" i="88"/>
  <c r="L13" i="66"/>
  <c r="K36" i="76"/>
  <c r="U331" i="61"/>
  <c r="K131" i="73"/>
  <c r="O198" i="62"/>
  <c r="O46" i="62"/>
  <c r="U281" i="61"/>
  <c r="P152" i="69"/>
  <c r="R23" i="59"/>
  <c r="K76" i="73"/>
  <c r="K57" i="76"/>
  <c r="O155" i="62"/>
  <c r="P23" i="69"/>
  <c r="O110" i="62"/>
  <c r="U344" i="61"/>
  <c r="R17" i="59"/>
  <c r="U276" i="61"/>
  <c r="P107" i="69"/>
  <c r="U277" i="61"/>
  <c r="K16" i="67"/>
  <c r="P74" i="69"/>
  <c r="P86" i="69"/>
  <c r="O129" i="62"/>
  <c r="U362" i="61"/>
  <c r="O256" i="62"/>
  <c r="K20" i="73"/>
  <c r="D31" i="88"/>
  <c r="O80" i="62"/>
  <c r="U293" i="61"/>
  <c r="K15" i="67"/>
  <c r="M44" i="72"/>
  <c r="O184" i="62"/>
  <c r="O16" i="62"/>
  <c r="L53" i="58"/>
  <c r="O27" i="62"/>
  <c r="K51" i="73"/>
  <c r="O163" i="62"/>
  <c r="N68" i="63"/>
  <c r="R267" i="78"/>
  <c r="K139" i="76"/>
  <c r="K90" i="76"/>
  <c r="O122" i="62"/>
  <c r="S18" i="71"/>
  <c r="K33" i="76"/>
  <c r="K219" i="76"/>
  <c r="M52" i="72"/>
  <c r="K61" i="76"/>
  <c r="N30" i="63"/>
  <c r="P103" i="69"/>
  <c r="D37" i="88"/>
  <c r="R333" i="78"/>
  <c r="K48" i="76"/>
  <c r="L14" i="75"/>
  <c r="K126" i="73"/>
  <c r="K48" i="73"/>
  <c r="K16" i="76"/>
  <c r="O63" i="62"/>
  <c r="O178" i="62"/>
  <c r="P125" i="69"/>
  <c r="K135" i="73"/>
  <c r="L31" i="58"/>
  <c r="U343" i="61"/>
  <c r="K109" i="73"/>
  <c r="O195" i="62"/>
  <c r="O23" i="62"/>
  <c r="M31" i="72"/>
  <c r="O164" i="62"/>
  <c r="K98" i="76"/>
  <c r="K38" i="73"/>
  <c r="P33" i="69"/>
  <c r="K368" i="76"/>
  <c r="O149" i="62"/>
  <c r="U340" i="61"/>
  <c r="P101" i="69"/>
  <c r="O148" i="62"/>
  <c r="O20" i="62"/>
  <c r="K226" i="76"/>
  <c r="K33" i="73"/>
  <c r="K187" i="73"/>
  <c r="M60" i="72"/>
  <c r="O13" i="64"/>
  <c r="K357" i="76"/>
  <c r="K173" i="73"/>
  <c r="O36" i="62"/>
  <c r="U283" i="61"/>
  <c r="K146" i="73"/>
  <c r="P38" i="69"/>
  <c r="O145" i="62"/>
  <c r="O35" i="62"/>
  <c r="K154" i="76"/>
  <c r="K148" i="73"/>
  <c r="K170" i="76"/>
  <c r="K77" i="73"/>
  <c r="S11" i="71"/>
  <c r="O233" i="62"/>
  <c r="K173" i="76"/>
  <c r="O119" i="62"/>
  <c r="U352" i="61"/>
  <c r="K24" i="73"/>
  <c r="N24" i="63"/>
  <c r="O105" i="62"/>
  <c r="U360" i="61"/>
  <c r="K66" i="73"/>
  <c r="K167" i="76"/>
  <c r="O137" i="62"/>
  <c r="O11" i="62"/>
  <c r="N28" i="63"/>
  <c r="O77" i="62"/>
  <c r="U311" i="61"/>
  <c r="R32" i="59"/>
  <c r="L12" i="58"/>
  <c r="O217" i="62"/>
  <c r="S13" i="71"/>
  <c r="D16" i="88"/>
  <c r="R46" i="59"/>
  <c r="N63" i="63"/>
  <c r="K74" i="73"/>
  <c r="K28" i="73"/>
  <c r="O181" i="62"/>
  <c r="O28" i="62"/>
  <c r="L15" i="65"/>
  <c r="U294" i="61"/>
  <c r="O25" i="62"/>
  <c r="K327" i="76"/>
  <c r="K331" i="76"/>
  <c r="K273" i="76"/>
  <c r="K29" i="76"/>
  <c r="K301" i="76"/>
  <c r="K212" i="76"/>
  <c r="K332" i="76"/>
  <c r="S12" i="71"/>
  <c r="K26" i="76"/>
  <c r="K135" i="76"/>
  <c r="K122" i="76"/>
  <c r="K69" i="76"/>
  <c r="R206" i="78"/>
  <c r="P145" i="69"/>
  <c r="K57" i="73"/>
  <c r="N76" i="63"/>
  <c r="K104" i="76"/>
  <c r="P48" i="69"/>
  <c r="O70" i="62"/>
  <c r="P119" i="69"/>
  <c r="U318" i="61"/>
  <c r="O68" i="62"/>
  <c r="P70" i="69"/>
  <c r="M45" i="72"/>
  <c r="K179" i="73"/>
  <c r="S16" i="71"/>
  <c r="O133" i="62"/>
  <c r="U333" i="61"/>
  <c r="R265" i="78"/>
  <c r="P91" i="69"/>
  <c r="K159" i="73"/>
  <c r="M42" i="72"/>
  <c r="N39" i="63"/>
  <c r="K128" i="76"/>
  <c r="O82" i="62"/>
  <c r="U304" i="61"/>
  <c r="K155" i="73"/>
  <c r="L19" i="65"/>
  <c r="O93" i="62"/>
  <c r="U330" i="61"/>
  <c r="K108" i="76"/>
  <c r="R42" i="78"/>
  <c r="K129" i="73"/>
  <c r="S14" i="71"/>
  <c r="O240" i="62"/>
  <c r="K182" i="76"/>
  <c r="O125" i="62"/>
  <c r="U355" i="61"/>
  <c r="K34" i="73"/>
  <c r="N35" i="63"/>
  <c r="O108" i="62"/>
  <c r="U363" i="61"/>
  <c r="R306" i="78"/>
  <c r="K14" i="67"/>
  <c r="K183" i="73"/>
  <c r="K29" i="73"/>
  <c r="P72" i="69"/>
  <c r="K68" i="76"/>
  <c r="K35" i="76"/>
  <c r="O76" i="62"/>
  <c r="U316" i="61"/>
  <c r="P137" i="69"/>
  <c r="O165" i="62"/>
  <c r="O69" i="62"/>
  <c r="U324" i="61"/>
  <c r="S32" i="71"/>
  <c r="K95" i="73"/>
  <c r="K56" i="73"/>
  <c r="O190" i="62"/>
  <c r="O34" i="62"/>
  <c r="U273" i="61"/>
  <c r="P15" i="69"/>
  <c r="O226" i="62"/>
  <c r="L47" i="58"/>
  <c r="L15" i="58"/>
  <c r="M12" i="72"/>
  <c r="O227" i="62"/>
  <c r="N15" i="63"/>
  <c r="P41" i="69"/>
  <c r="O117" i="62"/>
  <c r="U350" i="61"/>
  <c r="R36" i="59"/>
  <c r="O177" i="62"/>
  <c r="L15" i="66"/>
  <c r="P143" i="69"/>
  <c r="K12" i="67"/>
  <c r="R173" i="78"/>
  <c r="O210" i="62"/>
  <c r="P32" i="69"/>
  <c r="O113" i="62"/>
  <c r="U347" i="61"/>
  <c r="R27" i="59"/>
  <c r="O166" i="62"/>
  <c r="P134" i="69"/>
  <c r="K303" i="76"/>
  <c r="K177" i="73"/>
  <c r="U313" i="61"/>
  <c r="K112" i="73"/>
  <c r="O171" i="62"/>
  <c r="O43" i="62"/>
  <c r="U278" i="61"/>
  <c r="P98" i="69"/>
  <c r="U11" i="61"/>
  <c r="K116" i="73"/>
  <c r="R59" i="78"/>
  <c r="P21" i="69"/>
  <c r="M55" i="72"/>
  <c r="K194" i="76"/>
  <c r="M18" i="72"/>
  <c r="K13" i="67"/>
  <c r="O238" i="62"/>
  <c r="K161" i="76"/>
  <c r="K50" i="76"/>
  <c r="L27" i="58"/>
  <c r="U323" i="61"/>
  <c r="P123" i="69"/>
  <c r="O42" i="62"/>
  <c r="K149" i="73"/>
  <c r="P90" i="69"/>
  <c r="P132" i="69"/>
  <c r="K198" i="73"/>
  <c r="O183" i="62"/>
  <c r="U291" i="61"/>
  <c r="K179" i="76"/>
  <c r="P78" i="69"/>
  <c r="K42" i="76"/>
  <c r="U319" i="61"/>
  <c r="P146" i="69"/>
  <c r="O72" i="62"/>
  <c r="N58" i="63"/>
  <c r="K123" i="73"/>
  <c r="N72" i="63"/>
  <c r="K170" i="73"/>
  <c r="U280" i="61"/>
  <c r="P29" i="69"/>
  <c r="O32" i="62"/>
  <c r="P68" i="69"/>
  <c r="N71" i="63"/>
  <c r="O120" i="62"/>
  <c r="U13" i="61"/>
  <c r="M16" i="72"/>
  <c r="K127" i="73"/>
  <c r="U357" i="61"/>
  <c r="O74" i="62"/>
  <c r="K152" i="73"/>
  <c r="D15" i="88"/>
  <c r="O94" i="62"/>
  <c r="O263" i="62"/>
  <c r="U302" i="61"/>
  <c r="R25" i="59"/>
  <c r="N20" i="63"/>
  <c r="P57" i="69"/>
  <c r="U321" i="61"/>
  <c r="O132" i="62"/>
  <c r="U299" i="61"/>
  <c r="K97" i="73"/>
  <c r="O22" i="64"/>
  <c r="R21" i="59"/>
  <c r="P139" i="69"/>
  <c r="O52" i="62"/>
  <c r="K85" i="73"/>
  <c r="O150" i="62"/>
  <c r="U338" i="61"/>
  <c r="R19" i="59"/>
  <c r="P71" i="69"/>
  <c r="R14" i="59"/>
  <c r="N21" i="63"/>
  <c r="P35" i="69"/>
  <c r="N38" i="63"/>
  <c r="K12" i="73"/>
  <c r="O37" i="62"/>
  <c r="I14" i="80"/>
  <c r="R24" i="59"/>
  <c r="K161" i="73"/>
  <c r="O101" i="62"/>
  <c r="O107" i="62"/>
  <c r="N12" i="63"/>
  <c r="D27" i="88"/>
  <c r="O246" i="62"/>
  <c r="O235" i="62"/>
  <c r="K147" i="73"/>
  <c r="U296" i="61"/>
  <c r="R34" i="59"/>
  <c r="D20" i="88"/>
  <c r="O59" i="62"/>
  <c r="L46" i="58"/>
  <c r="U356" i="61"/>
  <c r="K174" i="73"/>
  <c r="K93" i="76"/>
  <c r="P112" i="69"/>
  <c r="P65" i="69"/>
  <c r="U297" i="61"/>
  <c r="U286" i="61"/>
  <c r="U312" i="61"/>
  <c r="K119" i="76"/>
  <c r="O90" i="62"/>
  <c r="P83" i="69"/>
  <c r="K134" i="73"/>
  <c r="O95" i="62"/>
  <c r="K92" i="76"/>
  <c r="O12" i="64"/>
  <c r="O66" i="62"/>
  <c r="O200" i="62"/>
  <c r="U303" i="61"/>
  <c r="O160" i="62"/>
  <c r="K41" i="73"/>
  <c r="P80" i="69"/>
  <c r="K28" i="76"/>
  <c r="O103" i="62"/>
  <c r="L36" i="58"/>
  <c r="M30" i="72"/>
  <c r="O245" i="62"/>
  <c r="R171" i="78"/>
  <c r="K194" i="73"/>
  <c r="R49" i="78"/>
  <c r="K186" i="73"/>
  <c r="O44" i="62"/>
  <c r="K110" i="73"/>
  <c r="U289" i="61"/>
  <c r="O151" i="62"/>
  <c r="P95" i="69"/>
  <c r="K196" i="73"/>
  <c r="O26" i="64"/>
  <c r="O106" i="62"/>
  <c r="O130" i="62"/>
  <c r="K290" i="76"/>
  <c r="K153" i="73"/>
  <c r="N33" i="63"/>
  <c r="O146" i="62"/>
  <c r="O25" i="64"/>
  <c r="O17" i="62"/>
  <c r="K11" i="73"/>
  <c r="K54" i="73"/>
  <c r="O237" i="62"/>
  <c r="O97" i="62"/>
  <c r="O220" i="62"/>
  <c r="U342" i="61"/>
  <c r="K260" i="76"/>
  <c r="U288" i="61"/>
  <c r="O56" i="62"/>
  <c r="M34" i="72"/>
  <c r="L13" i="58"/>
  <c r="D39" i="88"/>
  <c r="P153" i="69"/>
  <c r="P140" i="69"/>
  <c r="U371" i="61"/>
  <c r="I21" i="80"/>
  <c r="O29" i="62"/>
  <c r="S37" i="71"/>
  <c r="O135" i="62"/>
  <c r="L16" i="58"/>
  <c r="R48" i="59"/>
  <c r="O159" i="62"/>
  <c r="O180" i="62"/>
  <c r="K24" i="76"/>
  <c r="M50" i="72"/>
  <c r="O89" i="62"/>
  <c r="R44" i="59"/>
  <c r="N41" i="63"/>
  <c r="L45" i="58"/>
  <c r="U295" i="61"/>
  <c r="M22" i="72"/>
  <c r="U317" i="61"/>
  <c r="U314" i="61"/>
  <c r="O223" i="62"/>
  <c r="K50" i="73"/>
  <c r="P12" i="69"/>
  <c r="R12" i="59"/>
  <c r="P44" i="69"/>
  <c r="D17" i="88"/>
  <c r="O126" i="62"/>
  <c r="R28" i="59"/>
  <c r="R79" i="78"/>
  <c r="P127" i="69"/>
  <c r="N42" i="63"/>
  <c r="O50" i="62"/>
  <c r="P56" i="69"/>
  <c r="K60" i="76"/>
  <c r="P60" i="69"/>
  <c r="U337" i="61"/>
  <c r="S31" i="71"/>
  <c r="K192" i="73"/>
  <c r="O51" i="62"/>
  <c r="K73" i="73"/>
  <c r="O144" i="62"/>
  <c r="M25" i="72"/>
  <c r="O102" i="62"/>
  <c r="P89" i="69"/>
  <c r="I17" i="80"/>
  <c r="R47" i="59"/>
  <c r="D40" i="88"/>
  <c r="K26" i="73"/>
  <c r="U320" i="61"/>
  <c r="K189" i="73"/>
  <c r="P77" i="69"/>
  <c r="O154" i="62"/>
  <c r="K105" i="76"/>
  <c r="R164" i="78"/>
  <c r="K242" i="76"/>
  <c r="L32" i="58"/>
  <c r="K59" i="76"/>
  <c r="K288" i="76"/>
  <c r="K14" i="73"/>
  <c r="K102" i="73"/>
  <c r="O45" i="62"/>
  <c r="U300" i="61"/>
  <c r="M23" i="72"/>
  <c r="O96" i="62"/>
  <c r="R148" i="78"/>
  <c r="K132" i="73"/>
  <c r="O248" i="62"/>
  <c r="O61" i="62"/>
  <c r="K100" i="73"/>
  <c r="O75" i="62"/>
  <c r="L25" i="58"/>
  <c r="K80" i="73"/>
  <c r="O199" i="62"/>
  <c r="O100" i="62"/>
  <c r="O229" i="62"/>
  <c r="U345" i="61"/>
  <c r="K51" i="76"/>
  <c r="M57" i="72"/>
  <c r="L16" i="74"/>
  <c r="O55" i="62"/>
  <c r="O175" i="62"/>
  <c r="U306" i="61"/>
  <c r="S35" i="71"/>
  <c r="S19" i="71"/>
  <c r="U374" i="61"/>
  <c r="O207" i="62"/>
  <c r="D24" i="88"/>
  <c r="K155" i="76"/>
  <c r="O18" i="64"/>
  <c r="U329" i="61"/>
  <c r="U12" i="61"/>
  <c r="L30" i="58"/>
  <c r="K201" i="76"/>
  <c r="O84" i="62"/>
  <c r="O92" i="62"/>
  <c r="N31" i="63"/>
  <c r="P62" i="69"/>
  <c r="R31" i="59"/>
  <c r="K128" i="73"/>
  <c r="O73" i="62"/>
  <c r="P113" i="69"/>
  <c r="O65" i="62"/>
  <c r="R22" i="59"/>
  <c r="O83" i="62"/>
  <c r="P53" i="69"/>
  <c r="M20" i="72"/>
  <c r="N75" i="63"/>
  <c r="R37" i="59"/>
  <c r="K88" i="73"/>
  <c r="R53" i="78"/>
  <c r="K166" i="73"/>
  <c r="K222" i="76"/>
  <c r="I22" i="80"/>
  <c r="K321" i="76"/>
  <c r="K90" i="73"/>
  <c r="R202" i="78"/>
  <c r="P11" i="69"/>
  <c r="K125" i="76"/>
  <c r="U310" i="61"/>
  <c r="P158" i="69"/>
  <c r="R43" i="59"/>
  <c r="L20" i="65"/>
  <c r="O78" i="62"/>
  <c r="K129" i="76"/>
  <c r="K107" i="73"/>
  <c r="K89" i="76"/>
  <c r="O39" i="62"/>
  <c r="M38" i="72"/>
  <c r="O57" i="62"/>
  <c r="L14" i="65"/>
  <c r="K78" i="76"/>
  <c r="O79" i="62"/>
  <c r="O172" i="62"/>
  <c r="U327" i="61"/>
  <c r="P30" i="69"/>
  <c r="M32" i="72"/>
  <c r="K314" i="76"/>
  <c r="O33" i="62"/>
  <c r="K137" i="73"/>
  <c r="O142" i="62"/>
  <c r="U285" i="61"/>
  <c r="N16" i="63"/>
  <c r="P59" i="69"/>
  <c r="U353" i="61"/>
  <c r="D21" i="88"/>
  <c r="K58" i="73"/>
  <c r="R33" i="59"/>
  <c r="O116" i="62"/>
  <c r="N18" i="63"/>
  <c r="U308" i="61"/>
  <c r="R29" i="59"/>
  <c r="M43" i="72"/>
  <c r="U339" i="61"/>
  <c r="O71" i="62"/>
  <c r="K125" i="73"/>
  <c r="K385" i="76"/>
  <c r="N65" i="63"/>
  <c r="O22" i="62"/>
  <c r="R40" i="59"/>
  <c r="N50" i="63"/>
  <c r="L23" i="58"/>
  <c r="M51" i="72"/>
  <c r="O168" i="62"/>
  <c r="N56" i="63"/>
  <c r="O62" i="62"/>
  <c r="U275" i="61"/>
  <c r="R11" i="59"/>
  <c r="S28" i="71"/>
  <c r="K117" i="73"/>
  <c r="R38" i="59"/>
  <c r="I24" i="80"/>
  <c r="U335" i="61"/>
  <c r="R13" i="59"/>
  <c r="N59" i="63"/>
  <c r="O47" i="62"/>
  <c r="P20" i="69"/>
  <c r="O147" i="62"/>
  <c r="L24" i="58"/>
  <c r="K140" i="76"/>
  <c r="K14" i="76"/>
  <c r="O152" i="62"/>
  <c r="O185" i="62"/>
  <c r="O239" i="62"/>
  <c r="P126" i="69"/>
  <c r="M28" i="72"/>
  <c r="K150" i="73"/>
  <c r="U298" i="61"/>
  <c r="P122" i="69"/>
  <c r="R18" i="59"/>
  <c r="K100" i="76"/>
  <c r="U326" i="61"/>
  <c r="O157" i="62"/>
  <c r="R30" i="59"/>
  <c r="U279" i="61"/>
  <c r="U309" i="61"/>
  <c r="R41" i="59"/>
  <c r="R20" i="59"/>
  <c r="K105" i="73"/>
  <c r="L41" i="58"/>
  <c r="P133" i="69"/>
  <c r="K186" i="76"/>
  <c r="L13" i="75"/>
  <c r="P17" i="69"/>
  <c r="R127" i="78"/>
  <c r="K32" i="73"/>
  <c r="K18" i="73"/>
  <c r="O174" i="62"/>
  <c r="R147" i="78"/>
  <c r="K263" i="76"/>
  <c r="M47" i="72"/>
  <c r="U351" i="61"/>
  <c r="K55" i="73"/>
  <c r="K13" i="73"/>
  <c r="K254" i="76"/>
  <c r="U322" i="61"/>
  <c r="P47" i="69"/>
  <c r="U348" i="61"/>
  <c r="P46" i="69"/>
  <c r="M39" i="72"/>
  <c r="K245" i="76"/>
  <c r="O15" i="62"/>
  <c r="K91" i="73"/>
  <c r="O127" i="62"/>
  <c r="K237" i="76"/>
  <c r="K54" i="76"/>
  <c r="P120" i="69"/>
  <c r="K101" i="76"/>
  <c r="U334" i="61"/>
  <c r="M19" i="72"/>
  <c r="O87" i="62"/>
  <c r="M59" i="72"/>
  <c r="U370" i="61"/>
  <c r="O213" i="62"/>
  <c r="U290" i="61"/>
  <c r="L55" i="58"/>
  <c r="O193" i="62"/>
  <c r="I11" i="80"/>
  <c r="O139" i="62"/>
  <c r="K15" i="73"/>
  <c r="O138" i="62"/>
  <c r="R15" i="59"/>
  <c r="P116" i="69"/>
  <c r="K106" i="73"/>
  <c r="P114" i="69"/>
  <c r="P131" i="69"/>
  <c r="U368" i="61"/>
  <c r="K79" i="73"/>
  <c r="K31" i="73"/>
  <c r="N67" i="63"/>
  <c r="P128" i="69"/>
  <c r="O253" i="62"/>
  <c r="U365" i="61"/>
  <c r="M29" i="72"/>
  <c r="L48" i="58"/>
  <c r="O232" i="62"/>
  <c r="O40" i="62"/>
  <c r="L43" i="58"/>
  <c r="D33" i="88"/>
  <c r="O241" i="62"/>
  <c r="O19" i="62"/>
  <c r="L11" i="58"/>
  <c r="L20" i="58"/>
  <c r="L39" i="58"/>
  <c r="L10" i="58"/>
  <c r="D11" i="88"/>
  <c r="D10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5">
    <s v="Migdal Hashkaot Neches Boded"/>
    <s v="{[Time].[Hie Time].[Yom].&amp;[20230630]}"/>
    <s v="{[Medida].[Medida].&amp;[2]}"/>
    <s v="{[Keren].[Keren].[All]}"/>
    <s v="{[Cheshbon KM].[Hie Peilut].[Chevra].&amp;[369]&amp;[Kod_Peilut_L7_1040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4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2].&amp;[NechesBoded_L2_104]&amp;[NechesBoded_L1_101]"/>
    <s v="[Neches].[Hie Neches Boded].[Neches Boded L2].&amp;[NechesBoded_L2_106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26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3" si="25">
        <n x="1" s="1"/>
        <n x="23"/>
        <n x="24"/>
      </t>
    </mdx>
    <mdx n="0" f="v">
      <t c="3" si="25">
        <n x="1" s="1"/>
        <n x="26"/>
        <n x="24"/>
      </t>
    </mdx>
    <mdx n="0" f="v">
      <t c="3" si="25">
        <n x="1" s="1"/>
        <n x="27"/>
        <n x="24"/>
      </t>
    </mdx>
    <mdx n="0" f="v">
      <t c="3" si="25">
        <n x="1" s="1"/>
        <n x="28"/>
        <n x="24"/>
      </t>
    </mdx>
    <mdx n="0" f="v">
      <t c="3" si="25">
        <n x="1" s="1"/>
        <n x="29"/>
        <n x="24"/>
      </t>
    </mdx>
    <mdx n="0" f="v">
      <t c="3" si="25">
        <n x="1" s="1"/>
        <n x="30"/>
        <n x="24"/>
      </t>
    </mdx>
    <mdx n="0" f="v">
      <t c="3" si="25">
        <n x="1" s="1"/>
        <n x="31"/>
        <n x="24"/>
      </t>
    </mdx>
    <mdx n="0" f="v">
      <t c="3" si="25">
        <n x="1" s="1"/>
        <n x="32"/>
        <n x="24"/>
      </t>
    </mdx>
    <mdx n="0" f="v">
      <t c="3" si="25">
        <n x="1" s="1"/>
        <n x="33"/>
        <n x="24"/>
      </t>
    </mdx>
    <mdx n="0" f="v">
      <t c="3" si="25">
        <n x="1" s="1"/>
        <n x="34"/>
        <n x="24"/>
      </t>
    </mdx>
  </mdxMetadata>
  <valueMetadata count="2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</valueMetadata>
</metadata>
</file>

<file path=xl/sharedStrings.xml><?xml version="1.0" encoding="utf-8"?>
<sst xmlns="http://schemas.openxmlformats.org/spreadsheetml/2006/main" count="11662" uniqueCount="3382">
  <si>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</si>
  <si>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</si>
  <si>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</si>
  <si>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</si>
  <si>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</si>
  <si>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</si>
  <si>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</si>
  <si>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</si>
  <si>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</si>
  <si>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</si>
  <si>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</si>
  <si>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</si>
  <si>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</si>
  <si>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</si>
  <si>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</si>
  <si>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</si>
  <si>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</si>
  <si>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</si>
  <si>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</si>
  <si>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</si>
  <si>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</si>
  <si>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</si>
  <si>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</si>
  <si>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</si>
  <si>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</si>
  <si>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</si>
  <si>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</si>
  <si>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</si>
  <si>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</si>
  <si>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</si>
  <si>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</si>
  <si>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</si>
  <si>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</si>
  <si>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</si>
  <si>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</si>
  <si>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</si>
  <si>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</si>
  <si>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</si>
  <si>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</si>
  <si>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</si>
  <si>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</si>
  <si>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</si>
  <si>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</si>
  <si>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</si>
  <si>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</si>
  <si>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</si>
  <si>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</si>
  <si>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</si>
  <si>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</si>
  <si>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</si>
  <si>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</si>
  <si>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</si>
  <si>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</si>
  <si>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</si>
  <si>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</si>
  <si>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</si>
  <si>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</si>
  <si>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</si>
  <si>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</si>
  <si>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</si>
  <si>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</si>
  <si>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</si>
  <si>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</si>
  <si>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</si>
  <si>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</si>
  <si>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</si>
  <si>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ערד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</si>
  <si>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</si>
  <si>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</si>
  <si>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</si>
  <si>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</si>
  <si>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</si>
  <si>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</si>
  <si>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</si>
  <si>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</si>
  <si>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</si>
  <si>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</si>
  <si>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</si>
  <si>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</si>
  <si>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</si>
  <si>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</si>
  <si>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</si>
  <si>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</si>
  <si>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</si>
  <si>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</si>
  <si>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</si>
  <si>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</si>
  <si>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</si>
  <si>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</si>
  <si>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</si>
  <si>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</si>
  <si>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</si>
  <si>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</si>
  <si>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</si>
  <si>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</si>
  <si>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</si>
  <si>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</si>
  <si>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</si>
  <si>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</si>
  <si>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</si>
  <si>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</si>
  <si>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</si>
  <si>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</si>
  <si>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</si>
  <si>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</si>
  <si>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</si>
  <si>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</si>
  <si>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</si>
  <si>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</si>
  <si>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</si>
  <si>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</si>
  <si>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</si>
  <si>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</si>
  <si>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</si>
  <si>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</si>
  <si>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</si>
  <si>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</si>
  <si>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</si>
  <si>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</si>
  <si>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</si>
  <si>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</si>
  <si>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</si>
  <si>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</si>
  <si>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</si>
  <si>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</si>
  <si>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</si>
  <si>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</si>
  <si>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</si>
  <si>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</si>
  <si>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</si>
  <si>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</si>
  <si>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</si>
  <si>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</si>
  <si>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</si>
  <si>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</si>
  <si>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</si>
  <si>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</si>
  <si>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</si>
  <si>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</si>
  <si>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</si>
  <si>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</si>
  <si>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</si>
  <si>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</si>
  <si>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</si>
  <si>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</si>
  <si>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</si>
  <si>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</si>
  <si>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</si>
  <si>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</si>
  <si>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</si>
  <si>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</si>
  <si>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</si>
  <si>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</si>
  <si>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</si>
  <si>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</si>
  <si>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</si>
  <si>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</si>
  <si>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</si>
  <si>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</si>
  <si>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</si>
  <si>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</si>
  <si>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</si>
  <si>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</si>
  <si>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</si>
  <si>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</si>
  <si>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</si>
  <si>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</si>
  <si>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</si>
  <si>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</si>
  <si>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</si>
  <si>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</si>
  <si>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</si>
  <si>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</si>
  <si>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</si>
  <si>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</si>
  <si>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</si>
  <si>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</si>
  <si>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</si>
  <si>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</si>
  <si>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</si>
  <si>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</si>
  <si>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</si>
  <si>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</si>
  <si>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</si>
  <si>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</si>
  <si>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</si>
  <si>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</si>
  <si>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</si>
  <si>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</si>
  <si>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</si>
  <si>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</si>
  <si>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</si>
  <si>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</si>
  <si>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</si>
  <si>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</si>
  <si>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</si>
  <si>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</si>
  <si>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</si>
  <si>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</si>
  <si>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</si>
  <si>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אופציות בישראל: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</si>
  <si>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</si>
  <si>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</si>
  <si>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</si>
  <si>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</si>
  <si>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</si>
  <si>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</si>
  <si>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</si>
  <si>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</si>
  <si>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</si>
  <si>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</si>
  <si>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</si>
  <si>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</si>
  <si>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</si>
  <si>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</si>
  <si>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</si>
  <si>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</si>
  <si>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</si>
  <si>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</si>
  <si>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</si>
  <si>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</si>
  <si>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</si>
  <si>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</si>
  <si>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</si>
  <si>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</si>
  <si>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</si>
  <si>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</si>
  <si>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</si>
  <si>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</si>
  <si>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30/06/2023</t>
  </si>
  <si>
    <t>מגדל מקפת קרנות פנסיה וקופות גמל בע"מ</t>
  </si>
  <si>
    <t>מגדל מקפת אישית (מספר אוצר 162) - מסלול כללי למקבלי קצבה</t>
  </si>
  <si>
    <t>מ.ק.מ 1123</t>
  </si>
  <si>
    <t>8231128</t>
  </si>
  <si>
    <t>RF</t>
  </si>
  <si>
    <t>מ.ק.מ 813</t>
  </si>
  <si>
    <t>8230815</t>
  </si>
  <si>
    <t>מ.ק.מ. 1023</t>
  </si>
  <si>
    <t>8231029</t>
  </si>
  <si>
    <t>מ.ק.מ. 414</t>
  </si>
  <si>
    <t>8240418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</si>
  <si>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</si>
  <si>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</si>
  <si>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</si>
  <si>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</si>
  <si>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</si>
  <si>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</si>
  <si>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</si>
  <si>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</si>
  <si>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</si>
  <si>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</si>
  <si>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</si>
  <si>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</si>
  <si>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</si>
  <si>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</si>
  <si>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</si>
  <si>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</si>
  <si>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</si>
  <si>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</si>
  <si>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</si>
  <si>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</si>
  <si>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</si>
  <si>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</si>
  <si>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</si>
  <si>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</si>
  <si>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</si>
  <si>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</si>
  <si>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</si>
  <si>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</si>
  <si>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</si>
  <si>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</si>
  <si>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</si>
  <si>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</si>
  <si>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</si>
  <si>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</si>
  <si>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</si>
  <si>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</si>
  <si>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</si>
  <si>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</si>
  <si>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</si>
  <si>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</si>
  <si>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</si>
  <si>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</si>
  <si>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</si>
  <si>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</si>
  <si>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</si>
  <si>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</si>
  <si>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</si>
  <si>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</si>
  <si>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</si>
  <si>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</si>
  <si>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</si>
  <si>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</si>
  <si>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</si>
  <si>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מגמה</t>
  </si>
  <si>
    <t>520018078</t>
  </si>
  <si>
    <t>בנקים</t>
  </si>
  <si>
    <t>Aaa.il</t>
  </si>
  <si>
    <t>מז טפ הנפק 45</t>
  </si>
  <si>
    <t>520000522</t>
  </si>
  <si>
    <t>מז טפ הנפק 49</t>
  </si>
  <si>
    <t>מז טפ הנפק 52</t>
  </si>
  <si>
    <t>מקורות אגח 11</t>
  </si>
  <si>
    <t>520010869</t>
  </si>
  <si>
    <t>ilAAA</t>
  </si>
  <si>
    <t>מעלות S&amp;P</t>
  </si>
  <si>
    <t>מרכנתיל הנ אגחג</t>
  </si>
  <si>
    <t>513686154</t>
  </si>
  <si>
    <t>נמלי ישראל אגחא</t>
  </si>
  <si>
    <t>513569780</t>
  </si>
  <si>
    <t>נדל"ן מניב בישראל</t>
  </si>
  <si>
    <t>פועלים אגח 200</t>
  </si>
  <si>
    <t>520000118</t>
  </si>
  <si>
    <t>פועלים הנ אגח32</t>
  </si>
  <si>
    <t>פועלים הנ אגח35</t>
  </si>
  <si>
    <t>פועלים הנ אגח36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</si>
  <si>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</si>
  <si>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</si>
  <si>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</si>
  <si>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</si>
  <si>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</si>
  <si>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</si>
  <si>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</si>
  <si>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</si>
  <si>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חשמל אגח 35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</si>
  <si>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</si>
  <si>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</si>
  <si>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</si>
  <si>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</si>
  <si>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</si>
  <si>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</si>
  <si>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</si>
  <si>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</si>
  <si>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</si>
  <si>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</si>
  <si>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</si>
  <si>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</si>
  <si>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</si>
  <si>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</si>
  <si>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</si>
  <si>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</si>
  <si>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</si>
  <si>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</si>
  <si>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</si>
  <si>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ארפורט אגח יא</t>
  </si>
  <si>
    <t>ביג אגח ח*</t>
  </si>
  <si>
    <t>513623314</t>
  </si>
  <si>
    <t>ביג אגח יא*</t>
  </si>
  <si>
    <t>ביג אגח יד*</t>
  </si>
  <si>
    <t>גב ים אגח ו</t>
  </si>
  <si>
    <t>520001736</t>
  </si>
  <si>
    <t>גב ים אגח ט</t>
  </si>
  <si>
    <t>גב ים אגח י</t>
  </si>
  <si>
    <t>ישרס אגח טו</t>
  </si>
  <si>
    <t>520017807</t>
  </si>
  <si>
    <t>ישרס אגח יח</t>
  </si>
  <si>
    <t>לאומי התח נד401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</si>
  <si>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</si>
  <si>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</si>
  <si>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</si>
  <si>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</si>
  <si>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</si>
  <si>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</si>
  <si>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</si>
  <si>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</si>
  <si>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</si>
  <si>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</si>
  <si>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</si>
  <si>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</si>
  <si>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</si>
  <si>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</si>
  <si>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</si>
  <si>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</si>
  <si>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</si>
  <si>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</si>
  <si>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</si>
  <si>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</si>
  <si>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הנ הת יט</t>
  </si>
  <si>
    <t>פועלים הנ הת כא</t>
  </si>
  <si>
    <t>פועלים הנפ הת כ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</si>
  <si>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</si>
  <si>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</si>
  <si>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</si>
  <si>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</si>
  <si>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</si>
  <si>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</si>
  <si>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</si>
  <si>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</si>
  <si>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</si>
  <si>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</si>
  <si>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שלמה החז אגח יח</t>
  </si>
  <si>
    <t>520034372</t>
  </si>
  <si>
    <t>שלמה החז אגח כ</t>
  </si>
  <si>
    <t>אדמה אגח ב</t>
  </si>
  <si>
    <t>520043605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</si>
  <si>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</si>
  <si>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</si>
  <si>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</si>
  <si>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</si>
  <si>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</si>
  <si>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</si>
  <si>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</si>
  <si>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ז*</t>
  </si>
  <si>
    <t>ביג אגח ט*</t>
  </si>
  <si>
    <t>ביג אגח טו*</t>
  </si>
  <si>
    <t>ביג אגח יב*</t>
  </si>
  <si>
    <t>ביג אגח יח*</t>
  </si>
  <si>
    <t>ביג אגח כ*</t>
  </si>
  <si>
    <t>בינל הנפ התח כו</t>
  </si>
  <si>
    <t>520029083</t>
  </si>
  <si>
    <t>בינל הנפק התחכד</t>
  </si>
  <si>
    <t>בינל הנפק התחכה</t>
  </si>
  <si>
    <t>בינל הנפקות כז</t>
  </si>
  <si>
    <t>דיסקונט מנ נד ו</t>
  </si>
  <si>
    <t>520007030</t>
  </si>
  <si>
    <t>דיסקונט מנ נד ז</t>
  </si>
  <si>
    <t>דיסקונט מנ נד ח</t>
  </si>
  <si>
    <t>דיסקונט מנ נד ט</t>
  </si>
  <si>
    <t>הפניקס אגח 5</t>
  </si>
  <si>
    <t>520017450</t>
  </si>
  <si>
    <t>ביטוח</t>
  </si>
  <si>
    <t>הראל הנפק אגח ז</t>
  </si>
  <si>
    <t>520033986</t>
  </si>
  <si>
    <t>ישרס אגח טז</t>
  </si>
  <si>
    <t>ישרס אגח יג</t>
  </si>
  <si>
    <t>ישרס אגח יט</t>
  </si>
  <si>
    <t>כלל מימון אגח ט</t>
  </si>
  <si>
    <t>520036120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</si>
  <si>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</si>
  <si>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</si>
  <si>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</si>
  <si>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</si>
  <si>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</si>
  <si>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</si>
  <si>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</si>
  <si>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513992529</t>
  </si>
  <si>
    <t>סלע נדלן אגח ג</t>
  </si>
  <si>
    <t>סלע נדלן אגח ד</t>
  </si>
  <si>
    <t>פניקס הון אגח ה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</si>
  <si>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</si>
  <si>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</si>
  <si>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</si>
  <si>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</si>
  <si>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</si>
  <si>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</si>
  <si>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</si>
  <si>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</si>
  <si>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</si>
  <si>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</si>
  <si>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גירון אגח ו</t>
  </si>
  <si>
    <t>520044520</t>
  </si>
  <si>
    <t>A1.il</t>
  </si>
  <si>
    <t>גירון אגח ז</t>
  </si>
  <si>
    <t>גירון אגח ח</t>
  </si>
  <si>
    <t>ג'נרישן קפ אגחב*</t>
  </si>
  <si>
    <t>515846558</t>
  </si>
  <si>
    <t>השקעה ואחזקות</t>
  </si>
  <si>
    <t>ג'נרישן קפ אגחג*</t>
  </si>
  <si>
    <t>מגה אור אגח ד*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</si>
  <si>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</si>
  <si>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</si>
  <si>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</si>
  <si>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</si>
  <si>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</si>
  <si>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אגחג*</t>
  </si>
  <si>
    <t>513893123</t>
  </si>
  <si>
    <t>אשראי חוץ בנקאי</t>
  </si>
  <si>
    <t>מימון ישיר אגחד*</t>
  </si>
  <si>
    <t>מימון ישיר אגחה*</t>
  </si>
  <si>
    <t>מימון ישיר אגחו*</t>
  </si>
  <si>
    <t>פז נפט אגח ו*</t>
  </si>
  <si>
    <t>510216054</t>
  </si>
  <si>
    <t>פז נפט אגח ז*</t>
  </si>
  <si>
    <t>אפי נכסים אגח ח</t>
  </si>
  <si>
    <t>510560188</t>
  </si>
  <si>
    <t>נדל"ן מניב בחו"ל</t>
  </si>
  <si>
    <t>A2.il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</si>
  <si>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</si>
  <si>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</si>
  <si>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</si>
  <si>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</si>
  <si>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</si>
  <si>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</si>
  <si>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</si>
  <si>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ג'י סיטי אגח טו*</t>
  </si>
  <si>
    <t>520033234</t>
  </si>
  <si>
    <t>הכשרת ישוב אג21</t>
  </si>
  <si>
    <t>520020116</t>
  </si>
  <si>
    <t>נכסים ובנין אגח י</t>
  </si>
  <si>
    <t>520025438</t>
  </si>
  <si>
    <t>סלקום אגח ח*</t>
  </si>
  <si>
    <t>511930125</t>
  </si>
  <si>
    <t>או פי סי אגח ב*</t>
  </si>
  <si>
    <t>514401702</t>
  </si>
  <si>
    <t>ilA-</t>
  </si>
  <si>
    <t>או פי סי אגח ג*</t>
  </si>
  <si>
    <t>ג'י סיטי אגח יב*</t>
  </si>
  <si>
    <t>A3.il</t>
  </si>
  <si>
    <t>ג'י סיטי אגח יג*</t>
  </si>
  <si>
    <t>ג'י סיטי אגח יד*</t>
  </si>
  <si>
    <t>הכשרת ישוב אג23</t>
  </si>
  <si>
    <t>מגוריט אגח ב</t>
  </si>
  <si>
    <t>515434074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</si>
  <si>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</si>
  <si>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</si>
  <si>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</si>
  <si>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</si>
  <si>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</si>
  <si>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</si>
  <si>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</si>
  <si>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</si>
  <si>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</si>
  <si>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</si>
  <si>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</si>
  <si>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520038332</t>
  </si>
  <si>
    <t>מניבים ריט אגחב*</t>
  </si>
  <si>
    <t>515327120</t>
  </si>
  <si>
    <t>מניבים ריט אגחג*</t>
  </si>
  <si>
    <t>מניבים ריט אגחד*</t>
  </si>
  <si>
    <t>משק אנרג אגח א</t>
  </si>
  <si>
    <t>516167343</t>
  </si>
  <si>
    <t>נופר אנרג אגח א*</t>
  </si>
  <si>
    <t>514599943</t>
  </si>
  <si>
    <t>אנרגיה מתחדשת</t>
  </si>
  <si>
    <t>קרדן אןוי אגח ב*</t>
  </si>
  <si>
    <t>NV1239114</t>
  </si>
  <si>
    <t>דיסק מנ אגח יד</t>
  </si>
  <si>
    <t>פועלים אגח 100</t>
  </si>
  <si>
    <t>תעש אוירית אגחד</t>
  </si>
  <si>
    <t>520027194</t>
  </si>
  <si>
    <t>ביטחוניות</t>
  </si>
  <si>
    <t>אייסיאל אגח ז*</t>
  </si>
  <si>
    <t>520027830</t>
  </si>
  <si>
    <t>אמות אגח ה</t>
  </si>
  <si>
    <t>אמות אגח ז</t>
  </si>
  <si>
    <t>ביג אגח ו*</t>
  </si>
  <si>
    <t>גב ים אגח ח</t>
  </si>
  <si>
    <t>הראל השקעות אגח א</t>
  </si>
  <si>
    <t>וילאר אגח ח</t>
  </si>
  <si>
    <t>520038910</t>
  </si>
  <si>
    <t>ישראמקו אגח ג*</t>
  </si>
  <si>
    <t>550010003</t>
  </si>
  <si>
    <t>מנורה הון התח ד</t>
  </si>
  <si>
    <t>520007469</t>
  </si>
  <si>
    <t>שופרסל אגח ז*</t>
  </si>
  <si>
    <t>520022732</t>
  </si>
  <si>
    <t>רשתות שיווק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</si>
  <si>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</si>
  <si>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</si>
  <si>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</si>
  <si>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</si>
  <si>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</si>
  <si>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</si>
  <si>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</si>
  <si>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</si>
  <si>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</si>
  <si>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</si>
  <si>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</si>
  <si>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יוניברסל אגח ב</t>
  </si>
  <si>
    <t>511809071</t>
  </si>
  <si>
    <t>כלל ביטוח אגח א</t>
  </si>
  <si>
    <t>כלל מימון אגח י</t>
  </si>
  <si>
    <t>כללביט אגח יא</t>
  </si>
  <si>
    <t>כללביט אגח יב</t>
  </si>
  <si>
    <t>מנורה הון התח ה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</si>
  <si>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</si>
  <si>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</si>
  <si>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</si>
  <si>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</si>
  <si>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</si>
  <si>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514065283</t>
  </si>
  <si>
    <t>קרסו אגח ד</t>
  </si>
  <si>
    <t>קרסו מוט' אגח א</t>
  </si>
  <si>
    <t>קרסו מוט' אגח ב</t>
  </si>
  <si>
    <t>אלבר אגח יח</t>
  </si>
  <si>
    <t>אלבר אגח כ</t>
  </si>
  <si>
    <t>אלדן תחבו אגח ו</t>
  </si>
  <si>
    <t>אלדן תחבו אגח ט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</si>
  <si>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</si>
  <si>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</si>
  <si>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</si>
  <si>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</si>
  <si>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</si>
  <si>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</si>
  <si>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דמרי אגח ז*</t>
  </si>
  <si>
    <t>511399388</t>
  </si>
  <si>
    <t>דמרי אגח ט*</t>
  </si>
  <si>
    <t>דמרי אגח י*</t>
  </si>
  <si>
    <t>ממן אגח ב</t>
  </si>
  <si>
    <t>520036435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</si>
  <si>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</si>
  <si>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</si>
  <si>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</si>
  <si>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</si>
  <si>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</si>
  <si>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</si>
  <si>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</si>
  <si>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</si>
  <si>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</si>
  <si>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אזורים אגח 13*</t>
  </si>
  <si>
    <t>520025990</t>
  </si>
  <si>
    <t>אזורים אגח 14*</t>
  </si>
  <si>
    <t>איידיאייהנ הת ה</t>
  </si>
  <si>
    <t>513910703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</si>
  <si>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</si>
  <si>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</si>
  <si>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</si>
  <si>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</si>
  <si>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</si>
  <si>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</si>
  <si>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</si>
  <si>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</si>
  <si>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</si>
  <si>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סלקום אגח ט*</t>
  </si>
  <si>
    <t>סלקום אגח יא*</t>
  </si>
  <si>
    <t>סלקום אגח יב*</t>
  </si>
  <si>
    <t>סלקום אגח יג*</t>
  </si>
  <si>
    <t>פתאל אירו אגח א</t>
  </si>
  <si>
    <t>515328250</t>
  </si>
  <si>
    <t>פתאל אירו אגח ג</t>
  </si>
  <si>
    <t>פתאל אירו אגח ד</t>
  </si>
  <si>
    <t>קרסו נדלן אגח א*</t>
  </si>
  <si>
    <t>510488190</t>
  </si>
  <si>
    <t>אקרו אגח א</t>
  </si>
  <si>
    <t>511996803</t>
  </si>
  <si>
    <t>פתאל החז אגח ב*</t>
  </si>
  <si>
    <t>פתאל החז אגח ג*</t>
  </si>
  <si>
    <t>קרדן נדלן אגח ה</t>
  </si>
  <si>
    <t>520041005</t>
  </si>
  <si>
    <t>אלומיי אגח ג</t>
  </si>
  <si>
    <t>520039868</t>
  </si>
  <si>
    <t>אלומיי קפיטל אגח ה</t>
  </si>
  <si>
    <t>אנלייט אנר אגחה*</t>
  </si>
  <si>
    <t>ריט אזורים אג ב*</t>
  </si>
  <si>
    <t>516117181</t>
  </si>
  <si>
    <t>אלביט מע' אגח ג</t>
  </si>
  <si>
    <t>520043027</t>
  </si>
  <si>
    <t>אלביט מע' אגח ד</t>
  </si>
  <si>
    <t>ישראמקו אגח א*</t>
  </si>
  <si>
    <t>ישראמקו אגח ב*</t>
  </si>
  <si>
    <t>תמר פטרו אגח א*</t>
  </si>
  <si>
    <t>515334662</t>
  </si>
  <si>
    <t>תמר פטרו אגח ב*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</si>
  <si>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</si>
  <si>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</si>
  <si>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</si>
  <si>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</si>
  <si>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</si>
  <si>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</si>
  <si>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</si>
  <si>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</si>
  <si>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</si>
  <si>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</si>
  <si>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</si>
  <si>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</si>
  <si>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</si>
  <si>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</si>
  <si>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</si>
  <si>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</si>
  <si>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</si>
  <si>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ENOIGA 8.5 09/33</t>
  </si>
  <si>
    <t>IL0011971442</t>
  </si>
  <si>
    <t>B221942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</si>
  <si>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</si>
  <si>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</si>
  <si>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</si>
  <si>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</si>
  <si>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</si>
  <si>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</si>
  <si>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</si>
  <si>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</si>
  <si>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</si>
  <si>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</si>
  <si>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</si>
  <si>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</si>
  <si>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</si>
  <si>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</si>
  <si>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</si>
  <si>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</si>
  <si>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</si>
  <si>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</si>
  <si>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</si>
  <si>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</si>
  <si>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</si>
  <si>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</si>
  <si>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</si>
  <si>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</si>
  <si>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</si>
  <si>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</si>
  <si>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</si>
  <si>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</si>
  <si>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</si>
  <si>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</si>
  <si>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</si>
  <si>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</si>
  <si>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FABSJV 5.875 01/34</t>
  </si>
  <si>
    <t>US350930AA10</t>
  </si>
  <si>
    <t>Other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</si>
  <si>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</si>
  <si>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</si>
  <si>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</si>
  <si>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</si>
  <si>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</si>
  <si>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</si>
  <si>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</si>
  <si>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</si>
  <si>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</si>
  <si>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</si>
  <si>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</si>
  <si>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</si>
  <si>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</si>
  <si>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</si>
  <si>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</si>
  <si>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</si>
  <si>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</si>
  <si>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</si>
  <si>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</si>
  <si>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</si>
  <si>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</si>
  <si>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</si>
  <si>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C 6.174 05/34</t>
  </si>
  <si>
    <t>US17327CAR43</t>
  </si>
  <si>
    <t>HPQ 5.5 01/33</t>
  </si>
  <si>
    <t>US40434LAN55</t>
  </si>
  <si>
    <t>Technology Hardware &amp; Equipment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</si>
  <si>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</si>
  <si>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</si>
  <si>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</si>
  <si>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</si>
  <si>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</si>
  <si>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</si>
  <si>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</si>
  <si>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</si>
  <si>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</si>
  <si>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</si>
  <si>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</si>
  <si>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</si>
  <si>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</si>
  <si>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</si>
  <si>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</si>
  <si>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</si>
  <si>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</si>
  <si>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</si>
  <si>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</si>
  <si>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</si>
  <si>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BOOZ ALLEN HAMILTON INC 07/29</t>
  </si>
  <si>
    <t>US09951LAB99</t>
  </si>
  <si>
    <t>Commercial &amp; Professional Services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</si>
  <si>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</si>
  <si>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</si>
  <si>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</si>
  <si>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</si>
  <si>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</si>
  <si>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</si>
  <si>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</si>
  <si>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</si>
  <si>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</si>
  <si>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</si>
  <si>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</si>
  <si>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</si>
  <si>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</si>
  <si>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</si>
  <si>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GM 6.4 01/09/2033</t>
  </si>
  <si>
    <t>US37045XED49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</si>
  <si>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</si>
  <si>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</si>
  <si>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</si>
  <si>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</si>
  <si>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</si>
  <si>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</si>
  <si>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</si>
  <si>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</si>
  <si>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</si>
  <si>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</si>
  <si>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</si>
  <si>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</si>
  <si>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</si>
  <si>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</si>
  <si>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</si>
  <si>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</si>
  <si>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</si>
  <si>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</si>
  <si>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NWG 7.416 06/33</t>
  </si>
  <si>
    <t>XS2563349765</t>
  </si>
  <si>
    <t>ORCINC 4.7 02/27</t>
  </si>
  <si>
    <t>US69120VAF85</t>
  </si>
  <si>
    <t>Baa3</t>
  </si>
  <si>
    <t>OWL ROCK 3.75 07/25</t>
  </si>
  <si>
    <t>US69121KAC80</t>
  </si>
  <si>
    <t>owl rock 7.95 06/28</t>
  </si>
  <si>
    <t>US69120VAR24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</si>
  <si>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</si>
  <si>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</si>
  <si>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</si>
  <si>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</si>
  <si>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</si>
  <si>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</si>
  <si>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</si>
  <si>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</si>
  <si>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</si>
  <si>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</si>
  <si>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</si>
  <si>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</si>
  <si>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</si>
  <si>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</si>
  <si>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</si>
  <si>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</si>
  <si>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</si>
  <si>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</si>
  <si>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</si>
  <si>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</si>
  <si>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</si>
  <si>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</si>
  <si>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</si>
  <si>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</si>
  <si>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</si>
  <si>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FR001400BBL21</t>
  </si>
  <si>
    <t>Ba1</t>
  </si>
  <si>
    <t>BNP 7.75 PERP</t>
  </si>
  <si>
    <t>USF1067PAC08</t>
  </si>
  <si>
    <t>BRITEL 8.375 09/28</t>
  </si>
  <si>
    <t>XS2636324274</t>
  </si>
  <si>
    <t>CDW   3.25 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</si>
  <si>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</si>
  <si>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</si>
  <si>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</si>
  <si>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</si>
  <si>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</si>
  <si>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</si>
  <si>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</si>
  <si>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F 6.125 05/15/28</t>
  </si>
  <si>
    <t>XS2623496085</t>
  </si>
  <si>
    <t>MATERIALS</t>
  </si>
  <si>
    <t>INTNED 7.5 PERP</t>
  </si>
  <si>
    <t>XS2585240984</t>
  </si>
  <si>
    <t>MATTEL 3.75 04/29</t>
  </si>
  <si>
    <t>US577081BF84</t>
  </si>
  <si>
    <t>MSCI 3.625 09/30 03/28</t>
  </si>
  <si>
    <t>US55354GAK67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</si>
  <si>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</si>
  <si>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</si>
  <si>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</si>
  <si>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</si>
  <si>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</si>
  <si>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</si>
  <si>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</si>
  <si>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</si>
  <si>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</si>
  <si>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</si>
  <si>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</si>
  <si>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</si>
  <si>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</si>
  <si>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</si>
  <si>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</si>
  <si>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</si>
  <si>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</si>
  <si>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</si>
  <si>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</si>
  <si>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</si>
  <si>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</si>
  <si>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</si>
  <si>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</si>
  <si>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</si>
  <si>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</si>
  <si>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</si>
  <si>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</si>
  <si>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</si>
  <si>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</si>
  <si>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</si>
  <si>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</si>
  <si>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</si>
  <si>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SOCGEN 7.875 PERP</t>
  </si>
  <si>
    <t>FR001400F877</t>
  </si>
  <si>
    <t>TELEFO 6.135 PER</t>
  </si>
  <si>
    <t>XS2582389156</t>
  </si>
  <si>
    <t>TELEFO 7.125 PERP</t>
  </si>
  <si>
    <t>XS2462605671</t>
  </si>
  <si>
    <t>UAL 4.375 04/26</t>
  </si>
  <si>
    <t>US90932LAG23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</si>
  <si>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</si>
  <si>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</si>
  <si>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</si>
  <si>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</si>
  <si>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</si>
  <si>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</si>
  <si>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</si>
  <si>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</si>
  <si>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</si>
  <si>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</si>
  <si>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</si>
  <si>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</si>
  <si>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</si>
  <si>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</si>
  <si>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</si>
  <si>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</si>
  <si>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</si>
  <si>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</si>
  <si>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</si>
  <si>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</si>
  <si>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</si>
  <si>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</si>
  <si>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</si>
  <si>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</si>
  <si>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</si>
  <si>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</si>
  <si>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</si>
  <si>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</si>
  <si>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</si>
  <si>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</si>
  <si>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</si>
  <si>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US686688AB85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</si>
  <si>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</si>
  <si>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</si>
  <si>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</si>
  <si>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</si>
  <si>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</si>
  <si>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</si>
  <si>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</si>
  <si>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</si>
  <si>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</si>
  <si>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</si>
  <si>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</si>
  <si>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</si>
  <si>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</si>
  <si>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</si>
  <si>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</si>
  <si>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</si>
  <si>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</si>
  <si>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</si>
  <si>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</si>
  <si>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</si>
  <si>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</si>
  <si>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</si>
  <si>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</si>
  <si>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</si>
  <si>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</si>
  <si>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</si>
  <si>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</si>
  <si>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</si>
  <si>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</si>
  <si>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</si>
  <si>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</si>
  <si>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</si>
  <si>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</si>
  <si>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</si>
  <si>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דיסקונט א</t>
  </si>
  <si>
    <t>691212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</si>
  <si>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</si>
  <si>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</si>
  <si>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</si>
  <si>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</si>
  <si>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</si>
  <si>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</si>
  <si>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</si>
  <si>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</si>
  <si>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</si>
  <si>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</si>
  <si>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</si>
  <si>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</si>
  <si>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</si>
  <si>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</si>
  <si>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</si>
  <si>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</si>
  <si>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</si>
  <si>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</si>
  <si>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</si>
  <si>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</si>
  <si>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</si>
  <si>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</si>
  <si>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</si>
  <si>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</si>
  <si>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</si>
  <si>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</si>
  <si>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</si>
  <si>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</si>
  <si>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</si>
  <si>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</si>
  <si>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</si>
  <si>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</si>
  <si>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</si>
  <si>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</si>
  <si>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</si>
  <si>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</si>
  <si>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</si>
  <si>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</si>
  <si>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</si>
  <si>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</si>
  <si>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</si>
  <si>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</si>
  <si>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</si>
  <si>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</si>
  <si>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</si>
  <si>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</si>
  <si>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</si>
  <si>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</si>
  <si>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</si>
  <si>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</si>
  <si>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</si>
  <si>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</si>
  <si>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</si>
  <si>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</si>
  <si>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</si>
  <si>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</si>
  <si>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</si>
  <si>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</si>
  <si>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</si>
  <si>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</si>
  <si>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</si>
  <si>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</si>
  <si>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</si>
  <si>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</si>
  <si>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</si>
  <si>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</si>
  <si>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</si>
  <si>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</si>
  <si>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</si>
  <si>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</si>
  <si>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</si>
  <si>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</si>
  <si>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</si>
  <si>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</si>
  <si>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</si>
  <si>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</si>
  <si>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</si>
  <si>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</si>
  <si>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</si>
  <si>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</si>
  <si>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</si>
  <si>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</si>
  <si>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</si>
  <si>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</si>
  <si>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</si>
  <si>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</si>
  <si>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</si>
  <si>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</si>
  <si>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</si>
  <si>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</si>
  <si>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</si>
  <si>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</si>
  <si>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</si>
  <si>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</si>
  <si>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</si>
  <si>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</si>
  <si>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</si>
  <si>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</si>
  <si>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</si>
  <si>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</si>
  <si>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</si>
  <si>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</si>
  <si>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</si>
  <si>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</si>
  <si>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</si>
  <si>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</si>
  <si>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</si>
  <si>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</si>
  <si>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</si>
  <si>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</si>
  <si>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</si>
  <si>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</si>
  <si>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</si>
  <si>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</si>
  <si>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</si>
  <si>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</si>
  <si>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</si>
  <si>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</si>
  <si>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</si>
  <si>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</si>
  <si>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</si>
  <si>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</si>
  <si>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</si>
  <si>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</si>
  <si>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</si>
  <si>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</si>
  <si>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</si>
  <si>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</si>
  <si>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</si>
  <si>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</si>
  <si>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</si>
  <si>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</si>
  <si>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</si>
  <si>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</si>
  <si>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</si>
  <si>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</si>
  <si>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</si>
  <si>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</si>
  <si>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</si>
  <si>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</si>
  <si>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</si>
  <si>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</si>
  <si>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</si>
  <si>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</si>
  <si>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</si>
  <si>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</si>
  <si>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</si>
  <si>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</si>
  <si>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</si>
  <si>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</si>
  <si>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</si>
  <si>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</si>
  <si>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</si>
  <si>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</si>
  <si>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</si>
  <si>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</si>
  <si>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</si>
  <si>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</si>
  <si>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</si>
  <si>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</si>
  <si>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</si>
  <si>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</si>
  <si>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</si>
  <si>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</si>
  <si>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</si>
  <si>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</si>
  <si>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</si>
  <si>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</si>
  <si>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</si>
  <si>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</si>
  <si>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</si>
  <si>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</si>
  <si>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</si>
  <si>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</si>
  <si>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</si>
  <si>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</si>
  <si>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</si>
  <si>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</si>
  <si>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</si>
  <si>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</si>
  <si>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</si>
  <si>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</si>
  <si>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</si>
  <si>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</si>
  <si>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</si>
  <si>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</si>
  <si>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</si>
  <si>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</si>
  <si>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</si>
  <si>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</si>
  <si>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</si>
  <si>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</si>
  <si>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</si>
  <si>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</si>
  <si>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</si>
  <si>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</si>
  <si>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</si>
  <si>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</si>
  <si>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</si>
  <si>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</si>
  <si>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</si>
  <si>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</si>
  <si>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</si>
  <si>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</si>
  <si>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</si>
  <si>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</si>
  <si>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</si>
  <si>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</si>
  <si>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</si>
  <si>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</si>
  <si>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</si>
  <si>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</si>
  <si>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</si>
  <si>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</si>
  <si>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</si>
  <si>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</si>
  <si>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</si>
  <si>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</si>
  <si>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</si>
  <si>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</si>
  <si>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</si>
  <si>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</si>
  <si>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</si>
  <si>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</si>
  <si>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</si>
  <si>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</si>
  <si>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</si>
  <si>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</si>
  <si>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</si>
  <si>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</si>
  <si>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</si>
  <si>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</si>
  <si>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</si>
  <si>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</si>
  <si>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</si>
  <si>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</si>
  <si>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</si>
  <si>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</si>
  <si>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</si>
  <si>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</si>
  <si>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</si>
  <si>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</si>
  <si>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</si>
  <si>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</si>
  <si>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</si>
  <si>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</si>
  <si>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</si>
  <si>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</si>
  <si>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</si>
  <si>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</si>
  <si>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</si>
  <si>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</si>
  <si>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</si>
  <si>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</si>
  <si>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</si>
  <si>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</si>
  <si>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</si>
  <si>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</si>
  <si>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</si>
  <si>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</si>
  <si>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</si>
  <si>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</si>
  <si>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</si>
  <si>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</si>
  <si>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</si>
  <si>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</si>
  <si>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</si>
  <si>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</si>
  <si>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</si>
  <si>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</si>
  <si>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</si>
  <si>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</si>
  <si>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</si>
  <si>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</si>
  <si>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</si>
  <si>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</si>
  <si>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</si>
  <si>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</si>
  <si>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</si>
  <si>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</si>
  <si>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</si>
  <si>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</si>
  <si>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</si>
  <si>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</si>
  <si>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</si>
  <si>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</si>
  <si>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</si>
  <si>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</si>
  <si>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</si>
  <si>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</si>
  <si>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</si>
  <si>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</si>
  <si>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</si>
  <si>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</si>
  <si>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</si>
  <si>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</si>
  <si>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</si>
  <si>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</si>
  <si>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</si>
  <si>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</si>
  <si>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</si>
  <si>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</si>
  <si>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</si>
  <si>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</si>
  <si>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</si>
  <si>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</si>
  <si>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</si>
  <si>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</si>
  <si>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</si>
  <si>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</si>
  <si>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</si>
  <si>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</si>
  <si>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</si>
  <si>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</si>
  <si>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</si>
  <si>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</si>
  <si>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</si>
  <si>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</si>
  <si>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</si>
  <si>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</si>
  <si>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</si>
  <si>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</si>
  <si>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</si>
  <si>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</si>
  <si>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</si>
  <si>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</si>
  <si>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</si>
  <si>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</si>
  <si>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</si>
  <si>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</si>
  <si>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</si>
  <si>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</si>
  <si>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</si>
  <si>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</si>
  <si>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</si>
  <si>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</si>
  <si>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</si>
  <si>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</si>
  <si>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</si>
  <si>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</si>
  <si>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</si>
  <si>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</si>
  <si>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</si>
  <si>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</si>
  <si>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</si>
  <si>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</si>
  <si>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</si>
  <si>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</si>
  <si>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</si>
  <si>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</si>
  <si>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</si>
  <si>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</si>
  <si>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</si>
  <si>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</si>
  <si>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</si>
  <si>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</si>
  <si>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</si>
  <si>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</si>
  <si>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</si>
  <si>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</si>
  <si>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</si>
  <si>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</si>
  <si>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</si>
  <si>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</si>
  <si>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</si>
  <si>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</si>
  <si>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</si>
  <si>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</si>
  <si>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</si>
  <si>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</si>
  <si>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</si>
  <si>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</si>
  <si>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</si>
  <si>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</si>
  <si>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</si>
  <si>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</si>
  <si>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</si>
  <si>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</si>
  <si>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</si>
  <si>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</si>
  <si>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</si>
  <si>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</si>
  <si>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</si>
  <si>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</si>
  <si>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</si>
  <si>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</si>
  <si>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</si>
  <si>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</si>
  <si>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</si>
  <si>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</si>
  <si>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</si>
  <si>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</si>
  <si>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</si>
  <si>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</si>
  <si>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</si>
  <si>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</si>
  <si>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</si>
  <si>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</si>
  <si>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</si>
  <si>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</si>
  <si>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</si>
  <si>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</si>
  <si>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</si>
  <si>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</si>
  <si>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</si>
  <si>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</si>
  <si>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</si>
  <si>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</si>
  <si>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</si>
  <si>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</si>
  <si>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</si>
  <si>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</si>
  <si>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</si>
  <si>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</si>
  <si>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</si>
  <si>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</si>
  <si>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</si>
  <si>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</si>
  <si>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</si>
  <si>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</si>
  <si>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</si>
  <si>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</si>
  <si>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</si>
  <si>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</si>
  <si>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</si>
  <si>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</si>
  <si>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</si>
  <si>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</si>
  <si>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</si>
  <si>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</si>
  <si>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</si>
  <si>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</si>
  <si>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</si>
  <si>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</si>
  <si>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</si>
  <si>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</si>
  <si>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</si>
  <si>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</si>
  <si>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</si>
  <si>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</si>
  <si>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</si>
  <si>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</si>
  <si>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</si>
  <si>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</si>
  <si>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</si>
  <si>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</si>
  <si>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</si>
  <si>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</si>
  <si>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</si>
  <si>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</si>
  <si>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</si>
  <si>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</si>
  <si>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</si>
  <si>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</si>
  <si>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</si>
  <si>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</si>
  <si>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</si>
  <si>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</si>
  <si>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</si>
  <si>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</si>
  <si>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</si>
  <si>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</si>
  <si>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</si>
  <si>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</si>
  <si>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</si>
  <si>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</si>
  <si>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LEONARDO DRS INC</t>
  </si>
  <si>
    <t>US52661A1088</t>
  </si>
  <si>
    <t>MOBILEYE NV</t>
  </si>
  <si>
    <t>US60741F1049</t>
  </si>
  <si>
    <t>560030876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</si>
  <si>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</si>
  <si>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</si>
  <si>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</si>
  <si>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</si>
  <si>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</si>
  <si>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</si>
  <si>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</si>
  <si>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</si>
  <si>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</si>
  <si>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</si>
  <si>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</si>
  <si>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</si>
  <si>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</si>
  <si>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</si>
  <si>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</si>
  <si>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</si>
  <si>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</si>
  <si>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</si>
  <si>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</si>
  <si>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</si>
  <si>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</si>
  <si>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</si>
  <si>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</si>
  <si>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</si>
  <si>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</si>
  <si>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</si>
  <si>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</si>
  <si>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</si>
  <si>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</si>
  <si>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</si>
  <si>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</si>
  <si>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</si>
  <si>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</si>
  <si>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</si>
  <si>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</si>
  <si>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</si>
  <si>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</si>
  <si>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</si>
  <si>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</si>
  <si>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</si>
  <si>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ZIM Integrated Shipping Services</t>
  </si>
  <si>
    <t>IL0065100930</t>
  </si>
  <si>
    <t>520015041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</si>
  <si>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</si>
  <si>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</si>
  <si>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</si>
  <si>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</si>
  <si>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</si>
  <si>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</si>
  <si>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</si>
  <si>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</si>
  <si>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</si>
  <si>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</si>
  <si>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</si>
  <si>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</si>
  <si>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</si>
  <si>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</si>
  <si>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</si>
  <si>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</si>
  <si>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</si>
  <si>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</si>
  <si>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</si>
  <si>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</si>
  <si>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</si>
  <si>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</si>
  <si>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</si>
  <si>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</si>
  <si>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</si>
  <si>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</si>
  <si>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COSTCO WHOLESALE</t>
  </si>
  <si>
    <t>US22160K1051</t>
  </si>
  <si>
    <t>Food &amp; Staples Retailing</t>
  </si>
  <si>
    <t>CROWDSTRIKE HOLDINGS INC  A</t>
  </si>
  <si>
    <t>US22788C1053</t>
  </si>
  <si>
    <t>DATADOG INC  CLASS A</t>
  </si>
  <si>
    <t>US23804L1035</t>
  </si>
  <si>
    <t>DYNATRACE INC</t>
  </si>
  <si>
    <t>US2681501092</t>
  </si>
  <si>
    <t>EIFFAGE</t>
  </si>
  <si>
    <t>FR0000130452</t>
  </si>
  <si>
    <t>EMERSON ELECTRIC CO</t>
  </si>
  <si>
    <t>US2910111044</t>
  </si>
  <si>
    <t>FORTINET</t>
  </si>
  <si>
    <t>US34959E1091</t>
  </si>
  <si>
    <t>HOME DEPOT INC</t>
  </si>
  <si>
    <t>US4370761029</t>
  </si>
  <si>
    <t>JPMORGAN CHASE</t>
  </si>
  <si>
    <t>US46625H1005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</si>
  <si>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</si>
  <si>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</si>
  <si>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</si>
  <si>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</si>
  <si>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</si>
  <si>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</si>
  <si>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</si>
  <si>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</si>
  <si>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</si>
  <si>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</si>
  <si>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</si>
  <si>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</si>
  <si>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</si>
  <si>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</si>
  <si>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</si>
  <si>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</si>
  <si>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</si>
  <si>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</si>
  <si>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</si>
  <si>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</si>
  <si>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</si>
  <si>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</si>
  <si>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</si>
  <si>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</si>
  <si>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</si>
  <si>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</si>
  <si>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</si>
  <si>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</si>
  <si>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</si>
  <si>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</si>
  <si>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</si>
  <si>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</si>
  <si>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</si>
  <si>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</si>
  <si>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</si>
  <si>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</si>
  <si>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</si>
  <si>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</si>
  <si>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</si>
  <si>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</si>
  <si>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</si>
  <si>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</si>
  <si>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</si>
  <si>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</si>
  <si>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</si>
  <si>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</si>
  <si>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</si>
  <si>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</si>
  <si>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</si>
  <si>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</si>
  <si>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</si>
  <si>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</si>
  <si>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</si>
  <si>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</si>
  <si>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</si>
  <si>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</si>
  <si>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</si>
  <si>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</si>
  <si>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</si>
  <si>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</si>
  <si>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</si>
  <si>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</si>
  <si>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</si>
  <si>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</si>
  <si>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</si>
  <si>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</si>
  <si>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</si>
  <si>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</si>
  <si>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</si>
  <si>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</si>
  <si>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</si>
  <si>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</si>
  <si>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</si>
  <si>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</si>
  <si>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</si>
  <si>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</si>
  <si>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קסם תשואות</t>
  </si>
  <si>
    <t>1146950</t>
  </si>
  <si>
    <t>תכלית סל תל בונד תשואות</t>
  </si>
  <si>
    <t>1145259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</si>
  <si>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</si>
  <si>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</si>
  <si>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</si>
  <si>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</si>
  <si>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</si>
  <si>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</si>
  <si>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</si>
  <si>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</si>
  <si>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</si>
  <si>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</si>
  <si>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</si>
  <si>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</si>
  <si>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GLOBAL X CYBERSECURITY ETF</t>
  </si>
  <si>
    <t>US37954Y3844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</si>
  <si>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</si>
  <si>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</si>
  <si>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</si>
  <si>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</si>
  <si>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</si>
  <si>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</si>
  <si>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</si>
  <si>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</si>
  <si>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</si>
  <si>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</si>
  <si>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</si>
  <si>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</si>
  <si>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</si>
  <si>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</si>
  <si>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</si>
  <si>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</si>
  <si>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</si>
  <si>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</si>
  <si>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</si>
  <si>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</si>
  <si>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</si>
  <si>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</si>
  <si>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</si>
  <si>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</si>
  <si>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</si>
  <si>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</si>
  <si>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</si>
  <si>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</si>
  <si>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</si>
  <si>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</si>
  <si>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</si>
  <si>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</si>
  <si>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</si>
  <si>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ISHR EUR600 IND GDS&amp;SERV (DE)</t>
  </si>
  <si>
    <t>DE000A0H08J9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</si>
  <si>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</si>
  <si>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</si>
  <si>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</si>
  <si>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</si>
  <si>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</si>
  <si>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</si>
  <si>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</si>
  <si>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</si>
  <si>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</si>
  <si>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</si>
  <si>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</si>
  <si>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</si>
  <si>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SPDR EUROPE ENERGY</t>
  </si>
  <si>
    <t>IE00BKWQ0F09</t>
  </si>
  <si>
    <t>SPDR KBW BANK ETF</t>
  </si>
  <si>
    <t>US78464A7972</t>
  </si>
  <si>
    <t>SPDR MSCI EUROPE CONSUMER ST</t>
  </si>
  <si>
    <t>IE00BKWQ0D84</t>
  </si>
  <si>
    <t>SPDR MSCI Europe Health CareSM UCITS</t>
  </si>
  <si>
    <t>IE00BKWQ0H23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</si>
  <si>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</si>
  <si>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</si>
  <si>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</si>
  <si>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</si>
  <si>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</si>
  <si>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</si>
  <si>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VANECK SEMICONDUCTOR ETF</t>
  </si>
  <si>
    <t>US92189F6768</t>
  </si>
  <si>
    <t>VANGUARD AUST SHARES IDX ETF</t>
  </si>
  <si>
    <t>AU000000VAS1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</si>
  <si>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</si>
  <si>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</si>
  <si>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</si>
  <si>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</si>
  <si>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</si>
  <si>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</si>
  <si>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</si>
  <si>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</si>
  <si>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</si>
  <si>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</si>
  <si>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</si>
  <si>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</si>
  <si>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</si>
  <si>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</si>
  <si>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</si>
  <si>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</si>
  <si>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</si>
  <si>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</si>
  <si>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AWI ASH WO INDIA OPP FD DUSD*</t>
  </si>
  <si>
    <t>IE00BH3N4915</t>
  </si>
  <si>
    <t>1234564</t>
  </si>
  <si>
    <t>GS INDIA EQ IUSDA</t>
  </si>
  <si>
    <t>LU0333811072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</si>
  <si>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</si>
  <si>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</si>
  <si>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</si>
  <si>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</si>
  <si>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</si>
  <si>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</si>
  <si>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</si>
  <si>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</si>
  <si>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</si>
  <si>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</si>
  <si>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</si>
  <si>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</si>
  <si>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</si>
  <si>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</si>
  <si>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</si>
  <si>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</si>
  <si>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</si>
  <si>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</si>
  <si>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</si>
  <si>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</si>
  <si>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</si>
  <si>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</si>
  <si>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MSCI EMGMKT SEP23</t>
  </si>
  <si>
    <t>MESU3</t>
  </si>
  <si>
    <t>NASDAQ 100 SEP23</t>
  </si>
  <si>
    <t>NQU3</t>
  </si>
  <si>
    <t>S&amp;P/TSX 60 IX FUT SEP23</t>
  </si>
  <si>
    <t>PTU3</t>
  </si>
  <si>
    <t>S&amp;P500 EMINI FUT SEP23</t>
  </si>
  <si>
    <t>ESU3</t>
  </si>
  <si>
    <t>STOXX EUROPE 600 SEP23</t>
  </si>
  <si>
    <t>SXOU3</t>
  </si>
  <si>
    <t>TOPIX FUTR SEP23</t>
  </si>
  <si>
    <t>TPU3</t>
  </si>
  <si>
    <t>US 10YR ULTRA FUT SEP23</t>
  </si>
  <si>
    <t>UXYU3</t>
  </si>
  <si>
    <t>מבטיח תשואה 01.02.2028</t>
  </si>
  <si>
    <t>מבטיח תשואה 01.03.2028</t>
  </si>
  <si>
    <t>מבטיח תשואה 01.05.2028</t>
  </si>
  <si>
    <t>מבטיח תשואה 01.06.2028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</si>
  <si>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</si>
  <si>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</si>
  <si>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</si>
  <si>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</si>
  <si>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</si>
  <si>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</si>
  <si>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</si>
  <si>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</si>
  <si>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</si>
  <si>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</si>
  <si>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</si>
  <si>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</si>
  <si>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</si>
  <si>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</si>
  <si>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8745</t>
  </si>
  <si>
    <t>8287450</t>
  </si>
  <si>
    <t>ערד 8746</t>
  </si>
  <si>
    <t>8287468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</si>
  <si>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</si>
  <si>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</si>
  <si>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</si>
  <si>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</si>
  <si>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</si>
  <si>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</si>
  <si>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</si>
  <si>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</si>
  <si>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</si>
  <si>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</si>
  <si>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</si>
  <si>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</si>
  <si>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</si>
  <si>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</si>
  <si>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</si>
  <si>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</si>
  <si>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</si>
  <si>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</si>
  <si>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</si>
  <si>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</si>
  <si>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</si>
  <si>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</si>
  <si>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</si>
  <si>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</si>
  <si>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</si>
  <si>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</si>
  <si>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</si>
  <si>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</si>
  <si>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</si>
  <si>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</si>
  <si>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</si>
  <si>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</si>
  <si>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</si>
  <si>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</si>
  <si>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</si>
  <si>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</si>
  <si>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</si>
  <si>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</si>
  <si>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</si>
  <si>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</si>
  <si>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</si>
  <si>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</si>
  <si>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</si>
  <si>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</si>
  <si>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</si>
  <si>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</si>
  <si>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</si>
  <si>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</si>
  <si>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</si>
  <si>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</si>
  <si>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</si>
  <si>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</si>
  <si>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</si>
  <si>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</si>
  <si>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</si>
  <si>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</si>
  <si>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</si>
  <si>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</si>
  <si>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</si>
  <si>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</si>
  <si>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</si>
  <si>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</si>
  <si>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</si>
  <si>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</si>
  <si>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</si>
  <si>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</si>
  <si>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</si>
  <si>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</si>
  <si>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</si>
  <si>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</si>
  <si>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</si>
  <si>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</si>
  <si>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</si>
  <si>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</si>
  <si>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</si>
  <si>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</si>
  <si>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</si>
  <si>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</si>
  <si>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</si>
  <si>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</si>
  <si>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</si>
  <si>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</si>
  <si>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</si>
  <si>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</si>
  <si>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</si>
  <si>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</si>
  <si>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</si>
  <si>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</si>
  <si>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</si>
  <si>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</si>
  <si>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</si>
  <si>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</si>
  <si>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</si>
  <si>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</si>
  <si>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</si>
  <si>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</si>
  <si>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</si>
  <si>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</si>
  <si>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</si>
  <si>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</si>
  <si>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</si>
  <si>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</si>
  <si>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</si>
  <si>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</si>
  <si>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</si>
  <si>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</si>
  <si>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</si>
  <si>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</si>
  <si>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</si>
  <si>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</si>
  <si>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</si>
  <si>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</si>
  <si>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</si>
  <si>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</si>
  <si>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</si>
  <si>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</si>
  <si>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</si>
  <si>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</si>
  <si>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</si>
  <si>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</si>
  <si>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</si>
  <si>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</si>
  <si>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</si>
  <si>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</si>
  <si>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</si>
  <si>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</si>
  <si>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</si>
  <si>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</si>
  <si>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</si>
  <si>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</si>
  <si>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</si>
  <si>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</si>
  <si>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</si>
  <si>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</si>
  <si>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</si>
  <si>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</si>
  <si>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</si>
  <si>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</si>
  <si>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</si>
  <si>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</si>
  <si>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</si>
  <si>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</si>
  <si>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</si>
  <si>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</si>
  <si>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</si>
  <si>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</si>
  <si>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</si>
  <si>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</si>
  <si>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</si>
  <si>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</si>
  <si>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</si>
  <si>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</si>
  <si>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</si>
  <si>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</si>
  <si>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</si>
  <si>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</si>
  <si>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</si>
  <si>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</si>
  <si>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</si>
  <si>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</si>
  <si>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</si>
  <si>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</si>
  <si>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</si>
  <si>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</si>
  <si>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</si>
  <si>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</si>
  <si>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</si>
  <si>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</si>
  <si>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</si>
  <si>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</si>
  <si>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</si>
  <si>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</si>
  <si>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</si>
  <si>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</si>
  <si>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</si>
  <si>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</si>
  <si>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</si>
  <si>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</si>
  <si>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</si>
  <si>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</si>
  <si>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</si>
  <si>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</si>
  <si>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</si>
  <si>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</si>
  <si>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</si>
  <si>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</si>
  <si>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</si>
  <si>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</si>
  <si>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</si>
  <si>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</si>
  <si>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</si>
  <si>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</si>
  <si>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</si>
  <si>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</si>
  <si>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</si>
  <si>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</si>
  <si>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</si>
  <si>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</si>
  <si>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</si>
  <si>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</si>
  <si>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</si>
  <si>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</si>
  <si>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</si>
  <si>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</si>
  <si>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</si>
  <si>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</si>
  <si>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</si>
  <si>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8744  4.8%  2023</t>
  </si>
  <si>
    <t>8287443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</si>
  <si>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</si>
  <si>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</si>
  <si>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</si>
  <si>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</si>
  <si>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</si>
  <si>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</si>
  <si>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</si>
  <si>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</si>
  <si>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</si>
  <si>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</si>
  <si>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</si>
  <si>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</si>
  <si>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</si>
  <si>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</si>
  <si>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</si>
  <si>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</si>
  <si>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</si>
  <si>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</si>
  <si>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</si>
  <si>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</si>
  <si>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</si>
  <si>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</si>
  <si>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</si>
  <si>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</si>
  <si>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</si>
  <si>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</si>
  <si>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</si>
  <si>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</si>
  <si>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</si>
  <si>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</si>
  <si>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</si>
  <si>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</si>
  <si>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</si>
  <si>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</si>
  <si>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</si>
  <si>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</si>
  <si>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</si>
  <si>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</si>
  <si>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</si>
  <si>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</si>
  <si>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</si>
  <si>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</si>
  <si>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</si>
  <si>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</si>
  <si>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</si>
  <si>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</si>
  <si>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</si>
  <si>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</si>
  <si>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</si>
  <si>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</si>
  <si>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</si>
  <si>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</si>
  <si>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</si>
  <si>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</si>
  <si>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</si>
  <si>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</si>
  <si>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</si>
  <si>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</si>
  <si>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</si>
  <si>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</si>
  <si>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</si>
  <si>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</si>
  <si>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</si>
  <si>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</si>
  <si>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</si>
  <si>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</si>
  <si>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</si>
  <si>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</si>
  <si>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</si>
  <si>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</si>
  <si>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</si>
  <si>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</si>
  <si>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</si>
  <si>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</si>
  <si>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</si>
  <si>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</si>
  <si>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</si>
  <si>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</si>
  <si>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</si>
  <si>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</si>
  <si>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</si>
  <si>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</si>
  <si>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</si>
  <si>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</si>
  <si>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</si>
  <si>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TRANSED PARTNERS 3.951 09/50 12/37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</si>
  <si>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</si>
  <si>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</si>
  <si>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</si>
  <si>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</si>
  <si>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</si>
  <si>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</si>
  <si>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</si>
  <si>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</si>
  <si>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</si>
  <si>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</si>
  <si>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</si>
  <si>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</si>
  <si>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</si>
  <si>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</si>
  <si>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</si>
  <si>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</si>
  <si>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</si>
  <si>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</si>
  <si>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</si>
  <si>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</si>
  <si>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 xml:space="preserve"> 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</si>
  <si>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</si>
  <si>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</si>
  <si>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</si>
  <si>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</si>
  <si>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</si>
  <si>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</si>
  <si>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</si>
  <si>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</si>
  <si>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</si>
  <si>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</si>
  <si>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</si>
  <si>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</si>
  <si>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</si>
  <si>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</si>
  <si>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</si>
  <si>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</si>
  <si>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</si>
  <si>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</si>
  <si>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</si>
  <si>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</si>
  <si>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</si>
  <si>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אפקון קרן אירופה שותף כללי*</t>
  </si>
  <si>
    <t>516404811</t>
  </si>
  <si>
    <t>פרויקט תענך   הלוואת בעלים</t>
  </si>
  <si>
    <t>540278835</t>
  </si>
  <si>
    <t>1735 MARKET INVESTOR HOLDC MAKEFET*</t>
  </si>
  <si>
    <t>425 Lexington*</t>
  </si>
  <si>
    <t>901 Fifth Seattle*</t>
  </si>
  <si>
    <t>FinTLV Opportunity 2 LP</t>
  </si>
  <si>
    <t>Fu Gen AG</t>
  </si>
  <si>
    <t>Global Energy Generation LLC*</t>
  </si>
  <si>
    <t>Lendbuzz Inc</t>
  </si>
  <si>
    <t>Mammoth North LP*</t>
  </si>
  <si>
    <t>Mammoth South LP*</t>
  </si>
  <si>
    <t>Migdal WORE 2021 1 Holdings*</t>
  </si>
  <si>
    <t>NORDIC POWER 2*</t>
  </si>
  <si>
    <t>NORDIC POWER 3*</t>
  </si>
  <si>
    <t>NORDIC POWER 4*</t>
  </si>
  <si>
    <t>OPC Power Ventures LP</t>
  </si>
  <si>
    <t>ORDH</t>
  </si>
  <si>
    <t>ReLog*</t>
  </si>
  <si>
    <t>SPVNI 2 Next 2021 LP</t>
  </si>
  <si>
    <t>Sunbit</t>
  </si>
  <si>
    <t>Tanfield 1*</t>
  </si>
  <si>
    <t>USBT INVESTOR HOLDCO 2 LP*</t>
  </si>
  <si>
    <t>חברת Earnix</t>
  </si>
  <si>
    <t>עסקת Danforth*</t>
  </si>
  <si>
    <t>סה"כ קרנות השקעה</t>
  </si>
  <si>
    <t>סה"כ קרנות השקעה בישראל</t>
  </si>
  <si>
    <t>Arkin Bio Ventures II L.P</t>
  </si>
  <si>
    <t>Diagnostic Robotics Ltd</t>
  </si>
  <si>
    <t>F2 Capital Partners 3 LP</t>
  </si>
  <si>
    <t>F2 Select I LP</t>
  </si>
  <si>
    <t>Greenfield Partners Panorays LP</t>
  </si>
  <si>
    <t>Panorays. Ltd (ISR)</t>
  </si>
  <si>
    <t>Stage One Venture Capital Fund IV</t>
  </si>
  <si>
    <t>StageOne S.P.V R.S</t>
  </si>
  <si>
    <t>JTLV III LIMITED PARTNERSHIP</t>
  </si>
  <si>
    <t>ריאליטי קרן השקעות בנדל"ן IV</t>
  </si>
  <si>
    <t>Cynet Security LTD (ISR)</t>
  </si>
  <si>
    <t>FIMI Israel Opportunity VII</t>
  </si>
  <si>
    <t>Fortissimo Capital Fund V L.P.</t>
  </si>
  <si>
    <t>Gad</t>
  </si>
  <si>
    <t>GESM Via Maris Limited Partnership</t>
  </si>
  <si>
    <t>Green Lantern GL II LP</t>
  </si>
  <si>
    <t>Greenfield Partners II L.P</t>
  </si>
  <si>
    <t>Kedma Capital III</t>
  </si>
  <si>
    <t>Noy 4 Infrastructure and energy</t>
  </si>
  <si>
    <t>RAM COASTAL ENERGY LIMITED PARTNERSHIP</t>
  </si>
  <si>
    <t>S.H. SKY 4 L.P</t>
  </si>
  <si>
    <t>Yesodot Gimmel</t>
  </si>
  <si>
    <t>Yesodot Senior Co Invest</t>
  </si>
  <si>
    <t>סה"כ קרנות השקעה בחו"ל</t>
  </si>
  <si>
    <t>Andreessen Horowitz Fund VIII</t>
  </si>
  <si>
    <t>Andreessen Horowitz LSV Fund III</t>
  </si>
  <si>
    <t>BVP Forge Institutional L.P</t>
  </si>
  <si>
    <t>Creandum VI Select</t>
  </si>
  <si>
    <t>General Catalyst Group XI - Creation</t>
  </si>
  <si>
    <t>General Catalyst Group XI - Ignition</t>
  </si>
  <si>
    <t>General Catalyst Group XI -Endurance</t>
  </si>
  <si>
    <t>ISF III Overflow Fund L.P</t>
  </si>
  <si>
    <t>Israel Secondary fund III L.P</t>
  </si>
  <si>
    <t>Point Nine Annex II GmbH &amp; Co. KG</t>
  </si>
  <si>
    <t>Point Nine VI</t>
  </si>
  <si>
    <t>Spark Capital Growth Fund IV</t>
  </si>
  <si>
    <t>Spark Capital VII</t>
  </si>
  <si>
    <t>Strategic Investors Fund X</t>
  </si>
  <si>
    <t>Vintage Fund of Funds VI Access</t>
  </si>
  <si>
    <t>Vintage Fund of Funds VII (Access) LP</t>
  </si>
  <si>
    <t>Zeev Opportunity Fund I</t>
  </si>
  <si>
    <t>קרנות גידור</t>
  </si>
  <si>
    <t>ION TECH FEEDER FUND</t>
  </si>
  <si>
    <t>KYG4939W1188</t>
  </si>
  <si>
    <t>Blackstone Real Estate Partners IX.F L.P</t>
  </si>
  <si>
    <t>Electra America Multifamily III</t>
  </si>
  <si>
    <t>ELECTRA AMERICA PRINCIPAL HOSPITALITY</t>
  </si>
  <si>
    <t>Faropoint III FEEDER 6</t>
  </si>
  <si>
    <t>Accelmed Partners II</t>
  </si>
  <si>
    <t>ACE V*</t>
  </si>
  <si>
    <t>ADLS</t>
  </si>
  <si>
    <t>Advent International GPE IX L.P</t>
  </si>
  <si>
    <t>Advent International GPE X B L.P</t>
  </si>
  <si>
    <t>AIOF II Woolly Co Invest Fund L.P</t>
  </si>
  <si>
    <t>Ambition HOLDINGS OFFSHORE LP</t>
  </si>
  <si>
    <t>AP IX Connect Holdings L.P</t>
  </si>
  <si>
    <t>ARCLIGHT AEP FEEDER FUND VII LLC</t>
  </si>
  <si>
    <t>ArcLight Fund VII AIV L.P</t>
  </si>
  <si>
    <t>Arcmont SLF II</t>
  </si>
  <si>
    <t>Ares Private Capital Solutions II*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</si>
  <si>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</si>
  <si>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</si>
  <si>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</si>
  <si>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</si>
  <si>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</si>
  <si>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</si>
  <si>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AT-BAY, Inc.</t>
  </si>
  <si>
    <t>Audax Direct Lending Solutions Fund II</t>
  </si>
  <si>
    <t>Augury Inc.</t>
  </si>
  <si>
    <t>BCP V Brand Co Invest LP</t>
  </si>
  <si>
    <t>BCP V DEXKO CO INVEST LP</t>
  </si>
  <si>
    <t>Boom Co invest B LP</t>
  </si>
  <si>
    <t>Brookfield Capital Partners Fund VI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</si>
  <si>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</si>
  <si>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</si>
  <si>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</si>
  <si>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</si>
  <si>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</si>
  <si>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</si>
  <si>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</si>
  <si>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Cerity Partners</t>
  </si>
  <si>
    <t>Cherry Bekaert</t>
  </si>
  <si>
    <t>Cheyne Real Estate Credit Holdings VII</t>
  </si>
  <si>
    <t>Clayton Dubilier &amp; Rice XI L.P</t>
  </si>
  <si>
    <t>Concorde Co Invest L.P.</t>
  </si>
  <si>
    <t>Copenhagen Energy Transition</t>
  </si>
  <si>
    <t>Copenhagen Infrastructure Partners IV F2</t>
  </si>
  <si>
    <t>Crescent Direct Lending III</t>
  </si>
  <si>
    <t>CVC Capital partners VIII</t>
  </si>
  <si>
    <t>DIRECT LENDING FUND IV (EUR) SLP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</si>
  <si>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</si>
  <si>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</si>
  <si>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</si>
  <si>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</si>
  <si>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</si>
  <si>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</si>
  <si>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EIP Renewables invest SCS</t>
  </si>
  <si>
    <t>Euromoney*</t>
  </si>
  <si>
    <t>European Camping Group ECG*</t>
  </si>
  <si>
    <t>Fitzgerald Fund US LP</t>
  </si>
  <si>
    <t>Francisco Partners VI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</si>
  <si>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</si>
  <si>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</si>
  <si>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</si>
  <si>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</si>
  <si>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</si>
  <si>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GIP OAK CO INVEST L.P</t>
  </si>
  <si>
    <t>Girasol Investments S.A</t>
  </si>
  <si>
    <t>Global Infrastructure Partners Core C</t>
  </si>
  <si>
    <t>Global Infrastructure Partners IV L.P</t>
  </si>
  <si>
    <t>Group 11 Fund IV</t>
  </si>
  <si>
    <t>Group 11 Fund V</t>
  </si>
  <si>
    <t>Havea*</t>
  </si>
  <si>
    <t>ICG Real Estate Debt VI</t>
  </si>
  <si>
    <t>IFM GLOBAL INFRASTRUCTURE C</t>
  </si>
  <si>
    <t>InnovateMR</t>
  </si>
  <si>
    <t>Insight Partners XI</t>
  </si>
  <si>
    <t>Insight Partners XII LP</t>
  </si>
  <si>
    <t>ISQ Global infrastructure Fund III</t>
  </si>
  <si>
    <t>ISQ Kio Co Invest Fund L.P</t>
  </si>
  <si>
    <t>itm8*</t>
  </si>
  <si>
    <t>JoyTunes Ltd.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</si>
  <si>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</si>
  <si>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</si>
  <si>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</si>
  <si>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</si>
  <si>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</si>
  <si>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</si>
  <si>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KCOV</t>
  </si>
  <si>
    <t>KKR CAVALRY CO INVEST</t>
  </si>
  <si>
    <t>KKR THOR CO INVEST LP</t>
  </si>
  <si>
    <t>Klirmark III</t>
  </si>
  <si>
    <t>Klirmark Opportunity Fund IV</t>
  </si>
  <si>
    <t>KSO</t>
  </si>
  <si>
    <t>Lightricks Ltd.</t>
  </si>
  <si>
    <t>Magna Legal Services</t>
  </si>
  <si>
    <t>MCP V</t>
  </si>
  <si>
    <t>MIE III Co Investment Fund II S.L.P</t>
  </si>
  <si>
    <t>Minute Media Inc.</t>
  </si>
  <si>
    <t>Mirasol Co Invest Fund L.P</t>
  </si>
  <si>
    <t>MORE B 1</t>
  </si>
  <si>
    <t>MTDL</t>
  </si>
  <si>
    <t>NCA Co Invest L.P</t>
  </si>
  <si>
    <t>Ned Stevens</t>
  </si>
  <si>
    <t>Nirvana Holdings I LP</t>
  </si>
  <si>
    <t>Odevo*</t>
  </si>
  <si>
    <t>ORCC III</t>
  </si>
  <si>
    <t>Pantheon Global Co Inv Opportunities V</t>
  </si>
  <si>
    <t>PCSIII LP</t>
  </si>
  <si>
    <t>PERMIRA VII L.P.2 SCSP</t>
  </si>
  <si>
    <t>Permira VIII   2 SCSp</t>
  </si>
  <si>
    <t>PORCUPINE HOLDINGS (OFFSHORE) LP</t>
  </si>
  <si>
    <t>PPCSIV</t>
  </si>
  <si>
    <t>Project Stream Co Invest Fund L.P</t>
  </si>
  <si>
    <t>Proofpoint Co Invest Fund L.P</t>
  </si>
  <si>
    <t>Proxima Co Invest L.P</t>
  </si>
  <si>
    <t>R Software Inc.</t>
  </si>
  <si>
    <t>SDP IV</t>
  </si>
  <si>
    <t>SDPIII</t>
  </si>
  <si>
    <t>SONNEDIX</t>
  </si>
  <si>
    <t>Spectrum</t>
  </si>
  <si>
    <t>SPECTRUM co inv   Mayberry LP</t>
  </si>
  <si>
    <t>SPECTRUM co inv   Saavi LP</t>
  </si>
  <si>
    <t>Sportority Limited (UK)</t>
  </si>
  <si>
    <t>TDLIV</t>
  </si>
  <si>
    <t>Thoma Bravo Fund XIII</t>
  </si>
  <si>
    <t>Thoma Bravo Fund XIV A</t>
  </si>
  <si>
    <t>Thor Investment Trust 1</t>
  </si>
  <si>
    <t>Tikehau Direct Lending V</t>
  </si>
  <si>
    <t>TPG Asia VII L.P</t>
  </si>
  <si>
    <t>Trilantic Europe VI SCSp</t>
  </si>
  <si>
    <t>Warburg Pincus China II L.P</t>
  </si>
  <si>
    <t>Whitehorse IV</t>
  </si>
  <si>
    <t>WHITEHORSE LIQUIDITY PARTNERS GPSOF</t>
  </si>
  <si>
    <t>Whitehorse Liquidity Partners V</t>
  </si>
  <si>
    <t>WHLP Kennedy (A) LP</t>
  </si>
  <si>
    <t>WSREDII</t>
  </si>
  <si>
    <t>סה"כ כתבי אופציה בישראל:</t>
  </si>
  <si>
    <t>ג'י סיטי בע"מ*</t>
  </si>
  <si>
    <t>הייקון מערכות אפ 03/22*</t>
  </si>
  <si>
    <t>1185214</t>
  </si>
  <si>
    <t>נוסטרומו אופ*</t>
  </si>
  <si>
    <t>אופציה על מניה לא סחירה Agritask</t>
  </si>
  <si>
    <t>₪ / מט"ח</t>
  </si>
  <si>
    <t>C +USD/-ILS 3.685 08-02 (20)</t>
  </si>
  <si>
    <t>10003676</t>
  </si>
  <si>
    <t>C +USD/-ILS 3.76 08-30 (20)</t>
  </si>
  <si>
    <t>10003764</t>
  </si>
  <si>
    <t>P -USD/+ILS 3.54 08-02 (20)</t>
  </si>
  <si>
    <t>10003677</t>
  </si>
  <si>
    <t>P -USD/+ILS 3.625 08-30 (20)</t>
  </si>
  <si>
    <t>10003765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</si>
  <si>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</si>
  <si>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</si>
  <si>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</si>
  <si>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</si>
  <si>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</si>
  <si>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</si>
  <si>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</si>
  <si>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10000757</t>
  </si>
  <si>
    <t>10000643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</si>
  <si>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</si>
  <si>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</si>
  <si>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</si>
  <si>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</si>
  <si>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</si>
  <si>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</si>
  <si>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</si>
  <si>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</si>
  <si>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</si>
  <si>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</si>
  <si>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</si>
  <si>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</si>
  <si>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</si>
  <si>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</si>
  <si>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</si>
  <si>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</si>
  <si>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</si>
  <si>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</si>
  <si>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</si>
  <si>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</si>
  <si>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</si>
  <si>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</si>
  <si>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</si>
  <si>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</si>
  <si>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</si>
  <si>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</si>
  <si>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</si>
  <si>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</si>
  <si>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</si>
  <si>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</si>
  <si>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</si>
  <si>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</si>
  <si>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</si>
  <si>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</si>
  <si>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</si>
  <si>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</si>
  <si>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</si>
  <si>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</si>
  <si>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</si>
  <si>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</si>
  <si>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</si>
  <si>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</si>
  <si>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</si>
  <si>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</si>
  <si>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</si>
  <si>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</si>
  <si>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</si>
  <si>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</si>
  <si>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</si>
  <si>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</si>
  <si>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</si>
  <si>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</si>
  <si>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</si>
  <si>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</si>
  <si>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</si>
  <si>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</si>
  <si>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</si>
  <si>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</si>
  <si>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</si>
  <si>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</si>
  <si>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</si>
  <si>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</si>
  <si>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</si>
  <si>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</si>
  <si>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</si>
  <si>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</si>
  <si>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10000841</t>
  </si>
  <si>
    <t>+ILS/-USD 3.4335 16-10-23 (11) -465</t>
  </si>
  <si>
    <t>10003372</t>
  </si>
  <si>
    <t>+ILS/-USD 3.4336 16-10-23 (94) -464</t>
  </si>
  <si>
    <t>10003376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</si>
  <si>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</si>
  <si>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</si>
  <si>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</si>
  <si>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</si>
  <si>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</si>
  <si>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</si>
  <si>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</si>
  <si>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</si>
  <si>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</si>
  <si>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</si>
  <si>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</si>
  <si>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</si>
  <si>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</si>
  <si>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</si>
  <si>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</si>
  <si>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</si>
  <si>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</si>
  <si>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</si>
  <si>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</si>
  <si>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</si>
  <si>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</si>
  <si>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</si>
  <si>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</si>
  <si>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</si>
  <si>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</si>
  <si>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</si>
  <si>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</si>
  <si>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</si>
  <si>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</si>
  <si>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</si>
  <si>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</si>
  <si>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</si>
  <si>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</si>
  <si>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</si>
  <si>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</si>
  <si>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</si>
  <si>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</si>
  <si>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</si>
  <si>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10000249</t>
  </si>
  <si>
    <t>10000748</t>
  </si>
  <si>
    <t>+ILS/-USD 3.55 15-11-23 (12) -462</t>
  </si>
  <si>
    <t>10000887</t>
  </si>
  <si>
    <t>+ILS/-USD 3.555 22-11-23 (11) -400</t>
  </si>
  <si>
    <t>10003615</t>
  </si>
  <si>
    <t>10000717</t>
  </si>
  <si>
    <t>+ILS/-USD 3.5568 22-11-23 (10) -397</t>
  </si>
  <si>
    <t>10000223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</si>
  <si>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</si>
  <si>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</si>
  <si>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</si>
  <si>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</si>
  <si>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</si>
  <si>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</si>
  <si>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</si>
  <si>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10000976</t>
  </si>
  <si>
    <t>10000751</t>
  </si>
  <si>
    <t>+ILS/-USD 3.5603 22-11-23 (12) -397</t>
  </si>
  <si>
    <t>10000912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</si>
  <si>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</si>
  <si>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</si>
  <si>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</si>
  <si>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</si>
  <si>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</si>
  <si>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</si>
  <si>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</si>
  <si>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</si>
  <si>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</si>
  <si>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</si>
  <si>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</si>
  <si>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</si>
  <si>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3.5689 06-09-23 (20) -311</t>
  </si>
  <si>
    <t>10003562</t>
  </si>
  <si>
    <t>10000889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</si>
  <si>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</si>
  <si>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</si>
  <si>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</si>
  <si>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</si>
  <si>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</si>
  <si>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</si>
  <si>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</si>
  <si>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3.572 14-12-23 (10) -460</t>
  </si>
  <si>
    <t>10003564</t>
  </si>
  <si>
    <t>+ILS/-USD 3.5759 14-11-23 (11) -441</t>
  </si>
  <si>
    <t>10000883</t>
  </si>
  <si>
    <t>+ILS/-USD 3.58 10-10-23 (20) -365</t>
  </si>
  <si>
    <t>10000885</t>
  </si>
  <si>
    <t>+ILS/-USD 3.582 17-10-23 (11) -174</t>
  </si>
  <si>
    <t>10000756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</si>
  <si>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</si>
  <si>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</si>
  <si>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</si>
  <si>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</si>
  <si>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</si>
  <si>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</si>
  <si>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</si>
  <si>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 18-07-23 (20) -40</t>
  </si>
  <si>
    <t>10003817</t>
  </si>
  <si>
    <t>+ILS/-USD 3.5911 18-07-23 (11) -39</t>
  </si>
  <si>
    <t>10003815</t>
  </si>
  <si>
    <t>10000972</t>
  </si>
  <si>
    <t>+ILS/-USD 3.5919 20-07-23 (11) -31</t>
  </si>
  <si>
    <t>10000762</t>
  </si>
  <si>
    <t>+ILS/-USD 3.595 26-10-23 (11) -420</t>
  </si>
  <si>
    <t>10000875</t>
  </si>
  <si>
    <t>10000693</t>
  </si>
  <si>
    <t>+ILS/-USD 3.596 24-10-23 (12) -192</t>
  </si>
  <si>
    <t>10003844</t>
  </si>
  <si>
    <t>+ILS/-USD 3.596 26-10-23 (20) -420</t>
  </si>
  <si>
    <t>10000877</t>
  </si>
  <si>
    <t>+ILS/-USD 3.6 06-09-23 (11) -337</t>
  </si>
  <si>
    <t>10000707</t>
  </si>
  <si>
    <t>+ILS/-USD 3.602 06-09-23 (10) -340</t>
  </si>
  <si>
    <t>10000705</t>
  </si>
  <si>
    <t>10000216</t>
  </si>
  <si>
    <t>+ILS/-USD 3.602 06-09-23 (20) -355</t>
  </si>
  <si>
    <t>10000895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</si>
  <si>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</si>
  <si>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</si>
  <si>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</si>
  <si>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</si>
  <si>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</si>
  <si>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</si>
  <si>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</si>
  <si>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</si>
  <si>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</si>
  <si>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</si>
  <si>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</si>
  <si>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</si>
  <si>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</si>
  <si>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</si>
  <si>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</si>
  <si>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</si>
  <si>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</si>
  <si>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</si>
  <si>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</si>
  <si>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</si>
  <si>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</si>
  <si>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</si>
  <si>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</si>
  <si>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</si>
  <si>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</si>
  <si>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 19-07-23 (10) -28</t>
  </si>
  <si>
    <t>10003859</t>
  </si>
  <si>
    <t>+ILS/-USD 3.611 13-12-23 (12) -440</t>
  </si>
  <si>
    <t>10003589</t>
  </si>
  <si>
    <t>+ILS/-USD 3.611 19-07-23 (10) -28</t>
  </si>
  <si>
    <t>10000251</t>
  </si>
  <si>
    <t>10003838</t>
  </si>
  <si>
    <t>+ILS/-USD 3.612 13-12-23 (20) -445</t>
  </si>
  <si>
    <t>10003591</t>
  </si>
  <si>
    <t>+ILS/-USD 3.612 19-07-23 (11) -28</t>
  </si>
  <si>
    <t>10000760</t>
  </si>
  <si>
    <t>10003840</t>
  </si>
  <si>
    <t>+ILS/-USD 3.6122 15-11-23 (11) -348</t>
  </si>
  <si>
    <t>10003648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</si>
  <si>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</si>
  <si>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</si>
  <si>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</si>
  <si>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</si>
  <si>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</si>
  <si>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</si>
  <si>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</si>
  <si>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</si>
  <si>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</si>
  <si>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3.614 19-07-23 (98) -29</t>
  </si>
  <si>
    <t>10003842</t>
  </si>
  <si>
    <t>+ILS/-USD 3.6146 07-11-23 (20) -444</t>
  </si>
  <si>
    <t>10003521</t>
  </si>
  <si>
    <t>10000689</t>
  </si>
  <si>
    <t>+ILS/-USD 3.6149 13-11-23 (11) -441</t>
  </si>
  <si>
    <t>10000695</t>
  </si>
  <si>
    <t>+ILS/-USD 3.615 28-11-23 (11) -368</t>
  </si>
  <si>
    <t>10003651</t>
  </si>
  <si>
    <t>+ILS/-USD 3.616 28-11-23 (10) -368</t>
  </si>
  <si>
    <t>10000117</t>
  </si>
  <si>
    <t>10000227</t>
  </si>
  <si>
    <t>+ILS/-USD 3.616 28-11-23 (12) -369</t>
  </si>
  <si>
    <t>10000924</t>
  </si>
  <si>
    <t>+ILS/-USD 3.617 13-11-23 (20) -446</t>
  </si>
  <si>
    <t>10000881</t>
  </si>
  <si>
    <t>+ILS/-USD 3.617 16-11-23 (10) -390</t>
  </si>
  <si>
    <t>10000910</t>
  </si>
  <si>
    <t>10000218</t>
  </si>
  <si>
    <t>10003587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</si>
  <si>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</si>
  <si>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</si>
  <si>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</si>
  <si>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</si>
  <si>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</si>
  <si>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</si>
  <si>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</si>
  <si>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</si>
  <si>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</si>
  <si>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</si>
  <si>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</si>
  <si>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</si>
  <si>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</si>
  <si>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</si>
  <si>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</si>
  <si>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</si>
  <si>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</si>
  <si>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</si>
  <si>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3.625 07-11-23 (12) -463</t>
  </si>
  <si>
    <t>10003506</t>
  </si>
  <si>
    <t>+ILS/-USD 3.625647 25-07-23 (10) -35</t>
  </si>
  <si>
    <t>10003868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</si>
  <si>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</si>
  <si>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</si>
  <si>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</si>
  <si>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</si>
  <si>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</si>
  <si>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</si>
  <si>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3.6317 03-07-23 (11) -73</t>
  </si>
  <si>
    <t>10003700</t>
  </si>
  <si>
    <t>+ILS/-USD 3.6317 30-11-23 (10) -327</t>
  </si>
  <si>
    <t>10003704</t>
  </si>
  <si>
    <t>+ILS/-USD 3.634 03-07-23 (20) -72</t>
  </si>
  <si>
    <t>10003702</t>
  </si>
  <si>
    <t>10000946</t>
  </si>
  <si>
    <t>+ILS/-USD 3.635 03-07-23 (10) -73</t>
  </si>
  <si>
    <t>10000944</t>
  </si>
  <si>
    <t>10003698</t>
  </si>
  <si>
    <t>+ILS/-USD 3.635 07-09-23 (98) -170</t>
  </si>
  <si>
    <t>10003728</t>
  </si>
  <si>
    <t>+ILS/-USD 3.6355 05-09-23 (20) -355</t>
  </si>
  <si>
    <t>10000687</t>
  </si>
  <si>
    <t>+ILS/-USD 3.636 07-09-23 (10) -170</t>
  </si>
  <si>
    <t>10000236</t>
  </si>
  <si>
    <t>+ILS/-USD 3.636 07-09-23 (11) -170</t>
  </si>
  <si>
    <t>10003722</t>
  </si>
  <si>
    <t>+ILS/-USD 3.636 07-09-23 (12) -170</t>
  </si>
  <si>
    <t>10003724</t>
  </si>
  <si>
    <t>+ILS/-USD 3.637 15-11-23 (12) -433</t>
  </si>
  <si>
    <t>10003579</t>
  </si>
  <si>
    <t>+ILS/-USD 3.6385 05-09-23 (11) -355</t>
  </si>
  <si>
    <t>10003510</t>
  </si>
  <si>
    <t>+ILS/-USD 3.639 07-09-23 (20) -169</t>
  </si>
  <si>
    <t>10003726</t>
  </si>
  <si>
    <t>+ILS/-USD 3.643 05-09-23 (98) -360</t>
  </si>
  <si>
    <t>10003508</t>
  </si>
  <si>
    <t>+ILS/-USD 3.643 11-10-23 (20) -145</t>
  </si>
  <si>
    <t>10000981</t>
  </si>
  <si>
    <t>+ILS/-USD 3.646 07-12-23 (20) -264</t>
  </si>
  <si>
    <t>10000985</t>
  </si>
  <si>
    <t>+ILS/-USD 3.6486 12-09-23 (11) -174</t>
  </si>
  <si>
    <t>10003734</t>
  </si>
  <si>
    <t>+ILS/-USD 3.649 07-12-23 (11) -269</t>
  </si>
  <si>
    <t>10003870</t>
  </si>
  <si>
    <t>+ILS/-USD 3.6496 12-09-23 (10) -174</t>
  </si>
  <si>
    <t>10000243</t>
  </si>
  <si>
    <t>+ILS/-USD 3.65 05-07-23 (10) -74</t>
  </si>
  <si>
    <t>10003710</t>
  </si>
  <si>
    <t>10000952</t>
  </si>
  <si>
    <t>+ILS/-USD 3.65 05-07-23 (12) -74</t>
  </si>
  <si>
    <t>10003712</t>
  </si>
  <si>
    <t>+ILS/-USD 3.6506 05-07-23 (11) -74</t>
  </si>
  <si>
    <t>10000954</t>
  </si>
  <si>
    <t>10000735</t>
  </si>
  <si>
    <t>+ILS/-USD 3.6584 06-07-23 (20) -66</t>
  </si>
  <si>
    <t>10000119</t>
  </si>
  <si>
    <t>10003714</t>
  </si>
  <si>
    <t>+ILS/-USD 3.663 07-12-23 (10) -271</t>
  </si>
  <si>
    <t>10000983</t>
  </si>
  <si>
    <t>+ILS/-USD 3.6631 06-07-23 (11) -29</t>
  </si>
  <si>
    <t>10003805</t>
  </si>
  <si>
    <t>+ILS/-USD 3.664 06-07-23 (12) -29</t>
  </si>
  <si>
    <t>10000970</t>
  </si>
  <si>
    <t>10003807</t>
  </si>
  <si>
    <t>+ILS/-USD 3.6668 17-07-23 (11) -52</t>
  </si>
  <si>
    <t>10000746</t>
  </si>
  <si>
    <t>+ILS/-USD 3.668 17-07-23 (94) -50</t>
  </si>
  <si>
    <t>10003797</t>
  </si>
  <si>
    <t>+ILS/-USD 3.67 17-07-23 (12) -52.5</t>
  </si>
  <si>
    <t>10003801</t>
  </si>
  <si>
    <t>+ILS/-USD 3.692 06-09-23 (11) -176</t>
  </si>
  <si>
    <t>10000739</t>
  </si>
  <si>
    <t>10003762</t>
  </si>
  <si>
    <t>+ILS/-USD 3.693 06-09-23 (10) -174</t>
  </si>
  <si>
    <t>10003760</t>
  </si>
  <si>
    <t>+ILS/-USD 3.7 13-09-23 (11) -180</t>
  </si>
  <si>
    <t>10000737</t>
  </si>
  <si>
    <t>10003752</t>
  </si>
  <si>
    <t>+ILS/-USD 3.7028 25-07-23 (20) -92</t>
  </si>
  <si>
    <t>10000958</t>
  </si>
  <si>
    <t>+ILS/-USD 3.703 13-09-23 (10) -181</t>
  </si>
  <si>
    <t>10000246</t>
  </si>
  <si>
    <t>10003748</t>
  </si>
  <si>
    <t>+ILS/-USD 3.7068 25-07-23 (11) -92</t>
  </si>
  <si>
    <t>10000956</t>
  </si>
  <si>
    <t>10003750</t>
  </si>
  <si>
    <t>+ILS/-USD 3.707 26-07-23 (12) -103</t>
  </si>
  <si>
    <t>10000743</t>
  </si>
  <si>
    <t>+ILS/-USD 3.708 26-07-23 (11) -101</t>
  </si>
  <si>
    <t>10000741</t>
  </si>
  <si>
    <t>+ILS/-USD 3.711 26-07-23 (10) -104</t>
  </si>
  <si>
    <t>10003767</t>
  </si>
  <si>
    <t>+ILS/-USD 3.718 13-07-23 (11) -48</t>
  </si>
  <si>
    <t>10003793</t>
  </si>
  <si>
    <t>+ILS/-USD 3.72 13-07-23 (12) -49</t>
  </si>
  <si>
    <t>10003795</t>
  </si>
  <si>
    <t>+ILS/-USD 3.72357 12-07-23 (94) -54.3</t>
  </si>
  <si>
    <t>10003786</t>
  </si>
  <si>
    <t>+ILS/-USD 3.724 12-07-23 (10) -53</t>
  </si>
  <si>
    <t>10003782</t>
  </si>
  <si>
    <t>+ILS/-USD 3.7247 12-07-23 (11) -53</t>
  </si>
  <si>
    <t>10000962</t>
  </si>
  <si>
    <t>10003784</t>
  </si>
  <si>
    <t>+ILS/-USD 3.7256 12-07-23 (20) -54</t>
  </si>
  <si>
    <t>10000964</t>
  </si>
  <si>
    <t>+USD/-ILS 3.5342 29-11-23 (12) -248</t>
  </si>
  <si>
    <t>10003832</t>
  </si>
  <si>
    <t>+USD/-ILS 3.539 29-11-23 (20) -250</t>
  </si>
  <si>
    <t>10003827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</si>
  <si>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</si>
  <si>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</si>
  <si>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</si>
  <si>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</si>
  <si>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</si>
  <si>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</si>
  <si>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</si>
  <si>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</si>
  <si>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3.567 16-11-23 (10) -230</t>
  </si>
  <si>
    <t>10000974</t>
  </si>
  <si>
    <t>+USD/-ILS 3.5745 06-11-23 (11) -220</t>
  </si>
  <si>
    <t>10003812</t>
  </si>
  <si>
    <t>+USD/-ILS 3.575 07-11-23 (12) -220</t>
  </si>
  <si>
    <t>10003813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</si>
  <si>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</si>
  <si>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</si>
  <si>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</si>
  <si>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</si>
  <si>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</si>
  <si>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</si>
  <si>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</si>
  <si>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</si>
  <si>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</si>
  <si>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</si>
  <si>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</si>
  <si>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</si>
  <si>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</si>
  <si>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</si>
  <si>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</si>
  <si>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</si>
  <si>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</si>
  <si>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</si>
  <si>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3.643 11-10-23 (20) -145</t>
  </si>
  <si>
    <t>10000120</t>
  </si>
  <si>
    <t>+USD/-ILS 3.6697 05-07-23 (12) -53</t>
  </si>
  <si>
    <t>10003742</t>
  </si>
  <si>
    <t>+USD/-ILS 3.6853 03-07-23 (10) -47</t>
  </si>
  <si>
    <t>10003744</t>
  </si>
  <si>
    <t>+USD/-ILS 3.6904 03-07-23 (20) -46</t>
  </si>
  <si>
    <t>10003746</t>
  </si>
  <si>
    <t>+USD/-ILS 3.713 24-10-23 (10) -242</t>
  </si>
  <si>
    <t>10000968</t>
  </si>
  <si>
    <t>פורוורד ש"ח-מט"ח</t>
  </si>
  <si>
    <t>10000982</t>
  </si>
  <si>
    <t>10000984</t>
  </si>
  <si>
    <t>10003869</t>
  </si>
  <si>
    <t>+ILS/-USD 3.42 25-10-23 (12) -450</t>
  </si>
  <si>
    <t>10001173</t>
  </si>
  <si>
    <t>+ILS/-USD 3.478 30-10-23 (10) -430</t>
  </si>
  <si>
    <t>10001185</t>
  </si>
  <si>
    <t>+ILS/-USD 3.565 06-12-23 (10) -275</t>
  </si>
  <si>
    <t>10001224</t>
  </si>
  <si>
    <t>10001216</t>
  </si>
  <si>
    <t>+ILS/-USD 3.6222 30-10-23 (10) -343</t>
  </si>
  <si>
    <t>10001209</t>
  </si>
  <si>
    <t>+ILS/-USD 3.6262 30-10-23 (10) -318</t>
  </si>
  <si>
    <t>10001212</t>
  </si>
  <si>
    <t>+ILS/-USD 3.6887 30-10-23 (10) -248</t>
  </si>
  <si>
    <t>10001223</t>
  </si>
  <si>
    <t>+USD/-ILS 3.5565 30-10-23 (10) -345</t>
  </si>
  <si>
    <t>10001202</t>
  </si>
  <si>
    <t>+USD/-ILS 3.5929 25-10-23 (12) -336</t>
  </si>
  <si>
    <t>10001192</t>
  </si>
  <si>
    <t>+USD/-ILS 3.6465 25-10-23 (12) -370</t>
  </si>
  <si>
    <t>10001196</t>
  </si>
  <si>
    <t>+AUD/-USD 0.67797 24-07-23 (20) +19.7</t>
  </si>
  <si>
    <t>10003691</t>
  </si>
  <si>
    <t>+AUD/-USD 0.6803 24-07-23 (20) +7</t>
  </si>
  <si>
    <t>10003856</t>
  </si>
  <si>
    <t>+AUD/-USD 0.70018 24-07-23 (20) +38.8</t>
  </si>
  <si>
    <t>10003452</t>
  </si>
  <si>
    <t>+AUD/-USD 0.7006 24-07-23 (10) +39</t>
  </si>
  <si>
    <t>10003450</t>
  </si>
  <si>
    <t>+CAD/-USD 1.347 24-07-23 (10) -25</t>
  </si>
  <si>
    <t>10003624</t>
  </si>
  <si>
    <t>+EUR/-USD 1.07468 01-08-23 (10) +36.8</t>
  </si>
  <si>
    <t>10003780</t>
  </si>
  <si>
    <t>+EUR/-USD 1.08485 24-07-23 (10) +38.5</t>
  </si>
  <si>
    <t>10003732</t>
  </si>
  <si>
    <t>+EUR/-USD 1.08485 24-07-23 (20) +38.5</t>
  </si>
  <si>
    <t>10003730</t>
  </si>
  <si>
    <t>+EUR/-USD 1.0961 14-08-23 (10) +31</t>
  </si>
  <si>
    <t>10003858</t>
  </si>
  <si>
    <t>+GBP/-USD 1.23965 15-08-23 (10) +16.5</t>
  </si>
  <si>
    <t>10000966</t>
  </si>
  <si>
    <t>+GBP/-USD 1.2476 10-07-23 (12) +9</t>
  </si>
  <si>
    <t>10003776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</si>
  <si>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</si>
  <si>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</si>
  <si>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</si>
  <si>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</si>
  <si>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</si>
  <si>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</si>
  <si>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</si>
  <si>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</si>
  <si>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</si>
  <si>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</si>
  <si>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</si>
  <si>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</si>
  <si>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</si>
  <si>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</si>
  <si>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+USD/-AUD 0.6484 24-07-23 (20) +12</t>
  </si>
  <si>
    <t>10003768</t>
  </si>
  <si>
    <t>+USD/-AUD 0.652725 24-07-23 (20) +11.25</t>
  </si>
  <si>
    <t>10003775</t>
  </si>
  <si>
    <t>+USD/-AUD 0.66755 24-07-23 (10) +9.5</t>
  </si>
  <si>
    <t>10003790</t>
  </si>
  <si>
    <t>+USD/-AUD 0.6681 24-07-23 (10) +4.5</t>
  </si>
  <si>
    <t>10000010</t>
  </si>
  <si>
    <t>+USD/-AUD 0.6697 24-07-23 (20) +9</t>
  </si>
  <si>
    <t>10003798</t>
  </si>
  <si>
    <t>+USD/-AUD 0.6701 24-07-23 (11) +8</t>
  </si>
  <si>
    <t>10003810</t>
  </si>
  <si>
    <t>+USD/-AUD 0.6756 24-07-23 (11) +8</t>
  </si>
  <si>
    <t>10003811</t>
  </si>
  <si>
    <t>+USD/-AUD 0.678 24-07-23 (12) +7</t>
  </si>
  <si>
    <t>10003826</t>
  </si>
  <si>
    <t>+USD/-AUD 0.67928 24-07-23 (10) +6.8</t>
  </si>
  <si>
    <t>10003834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</si>
  <si>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</si>
  <si>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</si>
  <si>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</si>
  <si>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</si>
  <si>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</si>
  <si>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</si>
  <si>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+USD/-EUR 1.07155 24-07-23 (10) +82.5</t>
  </si>
  <si>
    <t>10000873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</si>
  <si>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</si>
  <si>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</si>
  <si>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</si>
  <si>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</si>
  <si>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</si>
  <si>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</si>
  <si>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</si>
  <si>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1.0759 06-11-23 (10) +89</t>
  </si>
  <si>
    <t>10003771</t>
  </si>
  <si>
    <t>10000960</t>
  </si>
  <si>
    <t>+USD/-EUR 1.0759 06-11-23 (20) +89</t>
  </si>
  <si>
    <t>10003773</t>
  </si>
  <si>
    <t>+USD/-EUR 1.079875 14-08-23 (12) +82.75</t>
  </si>
  <si>
    <t>10003583</t>
  </si>
  <si>
    <t>+USD/-EUR 1.0805 14-08-23 (20) +83</t>
  </si>
  <si>
    <t>10003585</t>
  </si>
  <si>
    <t>10000908</t>
  </si>
  <si>
    <t>+USD/-EUR 1.0808 14-08-23 (10) +83</t>
  </si>
  <si>
    <t>10000906</t>
  </si>
  <si>
    <t>10003581</t>
  </si>
  <si>
    <t>+USD/-EUR 1.09355 03-07-23 (10) +0</t>
  </si>
  <si>
    <t>10003871</t>
  </si>
  <si>
    <t>+USD/-EUR 1.09605 14-08-23 (10) +30.5</t>
  </si>
  <si>
    <t>10003857</t>
  </si>
  <si>
    <t>+USD/-EUR 1.0979 11-09-23 (20) +89</t>
  </si>
  <si>
    <t>10000914</t>
  </si>
  <si>
    <t>+USD/-EUR 1.09895 11-09-23 (11) +89.5</t>
  </si>
  <si>
    <t>10003621</t>
  </si>
  <si>
    <t>+USD/-EUR 1.09915 11-09-23 (10) +89</t>
  </si>
  <si>
    <t>10003619</t>
  </si>
  <si>
    <t>+USD/-EUR 1.10058 01-08-23 (12) +55.8</t>
  </si>
  <si>
    <t>10003666</t>
  </si>
  <si>
    <t>+USD/-EUR 1.10083 01-08-23 (10) +55.8</t>
  </si>
  <si>
    <t>10003664</t>
  </si>
  <si>
    <t>+USD/-EUR 1.1009 01-08-23 (11) +56</t>
  </si>
  <si>
    <t>10000930</t>
  </si>
  <si>
    <t>+USD/-EUR 1.10115 01-08-23 (20) +55.5</t>
  </si>
  <si>
    <t>10000932</t>
  </si>
  <si>
    <t>+USD/-EUR 1.10285 13-09-23 (10) +72.5</t>
  </si>
  <si>
    <t>10000234</t>
  </si>
  <si>
    <t>10000942</t>
  </si>
  <si>
    <t>+USD/-EUR 1.10325 13-09-23 (11) +72.5</t>
  </si>
  <si>
    <t>10003694</t>
  </si>
  <si>
    <t>+USD/-EUR 1.10326 13-09-23 (12) +72.6</t>
  </si>
  <si>
    <t>10003696</t>
  </si>
  <si>
    <t>+USD/-EUR 1.1096 18-09-23 (12) +83</t>
  </si>
  <si>
    <t>10003629</t>
  </si>
  <si>
    <t>+USD/-EUR 1.10963 18-09-23 (10) +82.3</t>
  </si>
  <si>
    <t>10003627</t>
  </si>
  <si>
    <t>10000918</t>
  </si>
  <si>
    <t>+USD/-EUR 1.1098 18-09-23 (20) +83</t>
  </si>
  <si>
    <t>10000920</t>
  </si>
  <si>
    <t>+USD/-EUR 1.11079 10-01-24 (10) +112.9</t>
  </si>
  <si>
    <t>10000253</t>
  </si>
  <si>
    <t>10003867</t>
  </si>
  <si>
    <t>10000979</t>
  </si>
  <si>
    <t>+USD/-GBP 1.21695 10-07-23 (12) +39.5</t>
  </si>
  <si>
    <t>10003427</t>
  </si>
  <si>
    <t>+USD/-GBP 1.21697 10-07-23 (10) +39.7</t>
  </si>
  <si>
    <t>10000849</t>
  </si>
  <si>
    <t>10003423</t>
  </si>
  <si>
    <t>+USD/-GBP 1.21748 10-07-23 (11) +39.8</t>
  </si>
  <si>
    <t>10003425</t>
  </si>
  <si>
    <t>+USD/-GBP 1.24513 15-08-23 (10) +28.3</t>
  </si>
  <si>
    <t>10000922</t>
  </si>
  <si>
    <t>+USD/-GBP 1.24593 16-08-23 (12) +19.3</t>
  </si>
  <si>
    <t>10003720</t>
  </si>
  <si>
    <t>+USD/-GBP 1.24776 16-08-23 (10) +19.6</t>
  </si>
  <si>
    <t>10003718</t>
  </si>
  <si>
    <t>+USD/-GBP 1.24798 16-08-23 (11) +19.8</t>
  </si>
  <si>
    <t>10003716</t>
  </si>
  <si>
    <t>+USD/-JPY 137.22 24-07-23 (10) -126</t>
  </si>
  <si>
    <t>10003736</t>
  </si>
  <si>
    <t>+USD/-JPY 137.299 24-07-23 (10) -128.5</t>
  </si>
  <si>
    <t>10003754</t>
  </si>
  <si>
    <t>+USD/-JPY 138.3 24-07-23 (20) -98</t>
  </si>
  <si>
    <t>10003791</t>
  </si>
  <si>
    <t>+USD/-JPY 138.34 24-07-23 (12) -96</t>
  </si>
  <si>
    <t>10003799</t>
  </si>
  <si>
    <t>+USD/-JPY 138.408 24-07-23 (10) -83.2</t>
  </si>
  <si>
    <t>10003833</t>
  </si>
  <si>
    <t>+USD/-JPY 138.42 24-07-23 (20) -85</t>
  </si>
  <si>
    <t>10003818</t>
  </si>
  <si>
    <t>+USD/-JPY 138.52 24-07-23 (10) -115</t>
  </si>
  <si>
    <t>10003763</t>
  </si>
  <si>
    <t>+USD/-JPY 138.52 24-07-23 (12) -90</t>
  </si>
  <si>
    <t>10003809</t>
  </si>
  <si>
    <t>+USD/-JPY 138.56 24-07-23 (12) -1</t>
  </si>
  <si>
    <t>10003788</t>
  </si>
  <si>
    <t>+USD/-JPY 138.562 24-07-23 (12) -104.8</t>
  </si>
  <si>
    <t>10003777</t>
  </si>
  <si>
    <t>+USD/-JPY 138.73 24-07-23 (20) -80</t>
  </si>
  <si>
    <t>10003836</t>
  </si>
  <si>
    <t>+USD/-JPY 138.9 24-07-23 (10) -99</t>
  </si>
  <si>
    <t>10003803</t>
  </si>
  <si>
    <t>+USD/-JPY 139.22 24-07-23 (20) -113</t>
  </si>
  <si>
    <t>10003769</t>
  </si>
  <si>
    <t>10001180</t>
  </si>
  <si>
    <t>+USD/-AUD 0.70025 24-07-23 (12) +37.5</t>
  </si>
  <si>
    <t>10001177</t>
  </si>
  <si>
    <t>10001191</t>
  </si>
  <si>
    <t>10001198</t>
  </si>
  <si>
    <t>+USD/-EUR 1.08435 11-09-23 (12) +53.5</t>
  </si>
  <si>
    <t>10001226</t>
  </si>
  <si>
    <t>+USD/-EUR 1.0883 18-09-23 (10) +53</t>
  </si>
  <si>
    <t>10001227</t>
  </si>
  <si>
    <t>+USD/-EUR 1.09851 11-09-23 (12) +89.1</t>
  </si>
  <si>
    <t>10001206</t>
  </si>
  <si>
    <t>10001204</t>
  </si>
  <si>
    <t>10001214</t>
  </si>
  <si>
    <t>10001208</t>
  </si>
  <si>
    <t>10001211</t>
  </si>
  <si>
    <t>10001221</t>
  </si>
  <si>
    <t>+USD/-GBP 1.27393 15-08-23 (10) +3.3</t>
  </si>
  <si>
    <t>10001231</t>
  </si>
  <si>
    <t>+USD/-JPY 129.563 24-07-23 (12) -303.7</t>
  </si>
  <si>
    <t>10001182</t>
  </si>
  <si>
    <t>SW0229__3.56/TELBOR3M</t>
  </si>
  <si>
    <t>10000031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</si>
  <si>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</si>
  <si>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</si>
  <si>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</si>
  <si>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</si>
  <si>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</si>
  <si>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</si>
  <si>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</si>
  <si>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10003491</t>
  </si>
  <si>
    <t>10002854</t>
  </si>
  <si>
    <t>10003756</t>
  </si>
  <si>
    <t>SZCOMP</t>
  </si>
  <si>
    <t>10003335</t>
  </si>
  <si>
    <t>TOPIX TOTAL RETURN INDEX JPY</t>
  </si>
  <si>
    <t>10003492</t>
  </si>
  <si>
    <t>10003789</t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</si>
  <si>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</si>
  <si>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</si>
  <si>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</si>
  <si>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</si>
  <si>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</si>
  <si>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</si>
  <si>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בנק הפועלים בע"מ</t>
  </si>
  <si>
    <t>בנק לאומי לישראל בע"מ</t>
  </si>
  <si>
    <t>בנק מזרחי טפחות בע"מ</t>
  </si>
  <si>
    <t>JP MORGAN</t>
  </si>
  <si>
    <t>דירוג פנימי</t>
  </si>
  <si>
    <t>לא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</si>
  <si>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</si>
  <si>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</si>
  <si>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</si>
  <si>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</si>
  <si>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</si>
  <si>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</si>
  <si>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</si>
  <si>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</si>
  <si>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</si>
  <si>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</si>
  <si>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</si>
  <si>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</si>
  <si>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</si>
  <si>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</si>
  <si>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</si>
  <si>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</si>
  <si>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</si>
  <si>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</si>
  <si>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</si>
  <si>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</si>
  <si>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</si>
  <si>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</si>
  <si>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</si>
  <si>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</si>
  <si>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</si>
  <si>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</si>
  <si>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</si>
  <si>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</si>
  <si>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</si>
  <si>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</si>
  <si>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</si>
  <si>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</si>
  <si>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</si>
  <si>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</si>
  <si>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</si>
  <si>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</si>
  <si>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</si>
  <si>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</si>
  <si>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</si>
  <si>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</si>
  <si>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</si>
  <si>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</si>
  <si>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</si>
  <si>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</si>
  <si>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</si>
  <si>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</si>
  <si>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</si>
  <si>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</si>
  <si>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</si>
  <si>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</si>
  <si>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</si>
  <si>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</si>
  <si>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</si>
  <si>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</si>
  <si>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</si>
  <si>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</si>
  <si>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</si>
  <si>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</si>
  <si>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</si>
  <si>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</si>
  <si>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</si>
  <si>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</si>
  <si>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</si>
  <si>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</si>
  <si>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</si>
  <si>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</si>
  <si>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</si>
  <si>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</si>
  <si>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</si>
  <si>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</si>
  <si>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</si>
  <si>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</si>
  <si>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</si>
  <si>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</si>
  <si>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</si>
  <si>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</si>
  <si>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</si>
  <si>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</si>
  <si>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</si>
  <si>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</si>
  <si>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</si>
  <si>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</si>
  <si>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</si>
  <si>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</si>
  <si>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</si>
  <si>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</si>
  <si>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</si>
  <si>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</si>
  <si>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</si>
  <si>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</si>
  <si>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</si>
  <si>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</si>
  <si>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</si>
  <si>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</si>
  <si>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</si>
  <si>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</si>
  <si>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</si>
  <si>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</si>
  <si>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</si>
  <si>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</si>
  <si>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</si>
  <si>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</si>
  <si>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</si>
  <si>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</si>
  <si>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</si>
  <si>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</si>
  <si>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</si>
  <si>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</si>
  <si>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</si>
  <si>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</si>
  <si>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</si>
  <si>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</si>
  <si>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</si>
  <si>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</si>
  <si>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</si>
  <si>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</si>
  <si>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</si>
  <si>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</si>
  <si>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</si>
  <si>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</si>
  <si>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</si>
  <si>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</si>
  <si>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</si>
  <si>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</si>
  <si>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</si>
  <si>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</si>
  <si>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</si>
  <si>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</si>
  <si>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</si>
  <si>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</si>
  <si>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</si>
  <si>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</si>
  <si>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</si>
  <si>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</si>
  <si>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</si>
  <si>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</si>
  <si>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</si>
  <si>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</si>
  <si>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</si>
  <si>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</si>
  <si>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90000104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</si>
  <si>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</si>
  <si>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</si>
  <si>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</si>
  <si>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</si>
  <si>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</si>
  <si>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</si>
  <si>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</si>
  <si>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</si>
  <si>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</si>
  <si>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</si>
  <si>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</si>
  <si>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</si>
  <si>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</si>
  <si>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</si>
  <si>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</si>
  <si>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Ba1.il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</si>
  <si>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</si>
  <si>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</si>
  <si>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</si>
  <si>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</si>
  <si>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</si>
  <si>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</si>
  <si>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</si>
  <si>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</si>
  <si>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</si>
  <si>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</si>
  <si>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</si>
  <si>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</si>
  <si>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</si>
  <si>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</si>
  <si>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</si>
  <si>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</si>
  <si>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</si>
  <si>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</si>
  <si>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</si>
  <si>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90000003</t>
  </si>
  <si>
    <t>66240</t>
  </si>
  <si>
    <t>508309</t>
  </si>
  <si>
    <t>464740</t>
  </si>
  <si>
    <t>491862</t>
  </si>
  <si>
    <t>491863</t>
  </si>
  <si>
    <t>491864</t>
  </si>
  <si>
    <t>469140</t>
  </si>
  <si>
    <t>475042</t>
  </si>
  <si>
    <t>95004024</t>
  </si>
  <si>
    <t>נדלן ויוה חדרה</t>
  </si>
  <si>
    <t>השכרה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</si>
  <si>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</si>
  <si>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</si>
  <si>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</si>
  <si>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</si>
  <si>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</si>
  <si>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</si>
  <si>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</si>
  <si>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מגדל עלית -עלות</t>
  </si>
  <si>
    <t>זבוטינסקי 6, רמת גן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</si>
  <si>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</si>
  <si>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</si>
  <si>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</si>
  <si>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</si>
  <si>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</si>
  <si>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מנועי בית שמש</t>
  </si>
  <si>
    <t>אזור תעשיה מערבי "ברוש", בית שמש</t>
  </si>
  <si>
    <t>נדלן מגדל WE ת"א</t>
  </si>
  <si>
    <t>דרך מנחם בגין תל אביב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</si>
  <si>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</si>
  <si>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</si>
  <si>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</si>
  <si>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</si>
  <si>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</si>
  <si>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</si>
  <si>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</si>
  <si>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</si>
  <si>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</si>
  <si>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אפיק מובטח תשואה</t>
  </si>
  <si>
    <t>Greenfield Cobra Investments L.P</t>
  </si>
  <si>
    <t>Qumra MS LP Minute Media</t>
  </si>
  <si>
    <t>QUMRA OPPORTUNITY FUND I</t>
  </si>
  <si>
    <t>Arkin Bio Ventures II</t>
  </si>
  <si>
    <t>Fortissimo Capital Fund V</t>
  </si>
  <si>
    <t>Fortissimo Partners VI</t>
  </si>
  <si>
    <t>Greenfield Partners II, L.P</t>
  </si>
  <si>
    <t>JTLV III</t>
  </si>
  <si>
    <t>Kedma Capital Partners III</t>
  </si>
  <si>
    <t>Noy 4 Infrastructure and energy investments l.p</t>
  </si>
  <si>
    <t>Ram Coastal Energy Limited Partnership</t>
  </si>
  <si>
    <t>Reality Real Estate Investment Fund 4</t>
  </si>
  <si>
    <t>REALITY REAL ESTATE INVESTMENT FUND 5</t>
  </si>
  <si>
    <t>Stage One IV Annex Fund L.P</t>
  </si>
  <si>
    <t>Stage One S.P.V R.S</t>
  </si>
  <si>
    <t>Stage One Venture Capital Fund IV L.P</t>
  </si>
  <si>
    <t>StageOne S.P.V D.R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</si>
  <si>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</si>
  <si>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</si>
  <si>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</si>
  <si>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</si>
  <si>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</si>
  <si>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Arclight Energy Partners Fund VII L.P</t>
  </si>
  <si>
    <t>Ares Capital Europe V</t>
  </si>
  <si>
    <t>ARES EUROPEAN CREDIT INVESTMENTS VIII (M), L.P.</t>
  </si>
  <si>
    <t>Ares Private Credit Solutions II</t>
  </si>
  <si>
    <t>Arkin Bio Capital L.P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</si>
  <si>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</si>
  <si>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</si>
  <si>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</si>
  <si>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</si>
  <si>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</si>
  <si>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</si>
  <si>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Blackstone Real Estate Partners IX</t>
  </si>
  <si>
    <t>Brookfield HSO Co-Invest L.P</t>
  </si>
  <si>
    <t>CDR XII</t>
  </si>
  <si>
    <t>Clarios Co-Investment</t>
  </si>
  <si>
    <t>Clayton Dubilier and Rice XI L.P</t>
  </si>
  <si>
    <t>Copenhagen infrastructure Energy Transition Fund I</t>
  </si>
  <si>
    <t>Copenhagen Infrastructure Partners IV</t>
  </si>
  <si>
    <t>CVC Capital Partners IX (A) L.P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</si>
  <si>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</si>
  <si>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</si>
  <si>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</si>
  <si>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</si>
  <si>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</si>
  <si>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</si>
  <si>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EQT Exeter Industrial Value Fund VI L.P</t>
  </si>
  <si>
    <t>Faropoint Industrial Value Fund III LP</t>
  </si>
  <si>
    <t>Francisco Partners VII</t>
  </si>
  <si>
    <t>GIP Capital Solutions II Luxemburg Co-Investment Fund SCSP, L.P.</t>
  </si>
  <si>
    <t>GIP Capital Solutions II SCSp, L.P</t>
  </si>
  <si>
    <t>GIP CAPS II REX Co-Investment Fund L.P</t>
  </si>
  <si>
    <t>GIP Spectrum Fund (Parallel), L.P</t>
  </si>
  <si>
    <t>GIP Spectrum Mayberry Fund</t>
  </si>
  <si>
    <t>Global Infrastructure Partners Core C L.P</t>
  </si>
  <si>
    <t>Global Infrastructure Partners IV</t>
  </si>
  <si>
    <t>Greenfield Partners Fund III LP</t>
  </si>
  <si>
    <t>ICG Senior Debt Partners Fund 5-A (EUR) SCSp</t>
  </si>
  <si>
    <t>ICG Senior Debt Partners III</t>
  </si>
  <si>
    <t>ICG Senior Debt Partners IV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</si>
  <si>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</si>
  <si>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</si>
  <si>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</si>
  <si>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</si>
  <si>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</si>
  <si>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</si>
  <si>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</si>
  <si>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</si>
  <si>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</si>
  <si>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</si>
  <si>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</si>
  <si>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</si>
  <si>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</si>
  <si>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KKR THOR CO-INVEST LP</t>
  </si>
  <si>
    <t>Klirmark Opportunity III</t>
  </si>
  <si>
    <t>MICL SONNEDIX SOLAR CIV L.P.</t>
  </si>
  <si>
    <t>MIE III Co-Investment Fund II S.L.P</t>
  </si>
  <si>
    <t>Migdal Tikehau Direct Lending</t>
  </si>
  <si>
    <t>Monarch Capital Partners V</t>
  </si>
  <si>
    <t>Monarch Opportunistic Real Estate Fund</t>
  </si>
  <si>
    <t>Pantheon Global Co-Investment Opportunities Fund V</t>
  </si>
  <si>
    <t>Permira Credit Solutions III</t>
  </si>
  <si>
    <t>Permira Credit Solutions IV</t>
  </si>
  <si>
    <t>Permira VII</t>
  </si>
  <si>
    <t>Permira VIII - 2 SCSp</t>
  </si>
  <si>
    <t>Proxima Co-Invest L.P</t>
  </si>
  <si>
    <t>Senior Loan Fund II (EUR) SLP</t>
  </si>
  <si>
    <t>Strategic Investors Fund X Cayman LP</t>
  </si>
  <si>
    <t>Thoma Bravo Fund XIV L.P.</t>
  </si>
  <si>
    <t>Tikehau Direct Lending IV</t>
  </si>
  <si>
    <t>TPG Asia VII, L.P</t>
  </si>
  <si>
    <t>Vintage Co-Invest III</t>
  </si>
  <si>
    <t>Vintage Fund of Funds VI (Access, LP)</t>
  </si>
  <si>
    <t>Walton Street Real Estate Debt Fund II</t>
  </si>
  <si>
    <t>Warburg Pincus China-Southeast Asia II, L.P</t>
  </si>
  <si>
    <t>Whitehorse Liquidity Partners IV</t>
  </si>
  <si>
    <t>מובטחות משכנתא - גורם 01</t>
  </si>
  <si>
    <t>בבטחונות אחרים - גורם 80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</si>
  <si>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</si>
  <si>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</si>
  <si>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</si>
  <si>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</si>
  <si>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</si>
  <si>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</si>
  <si>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</si>
  <si>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</si>
  <si>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</si>
  <si>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</si>
  <si>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</si>
  <si>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</si>
  <si>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</si>
  <si>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</si>
  <si>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</si>
  <si>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</si>
  <si>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</si>
  <si>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</si>
  <si>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</si>
  <si>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</si>
  <si>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</si>
  <si>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</si>
  <si>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</si>
  <si>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</si>
  <si>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</si>
  <si>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</si>
  <si>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</si>
  <si>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</si>
  <si>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</si>
  <si>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</si>
  <si>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</si>
  <si>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</si>
  <si>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</si>
  <si>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</si>
  <si>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</si>
  <si>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</si>
  <si>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</si>
  <si>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</si>
  <si>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</si>
  <si>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78</t>
  </si>
  <si>
    <t>בבטחונות אחרים - גורם 77</t>
  </si>
  <si>
    <t>בבטחונות אחרים - גורם 189</t>
  </si>
  <si>
    <t>בבטחונות אחרים - גורם 184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</si>
  <si>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</si>
  <si>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</si>
  <si>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</si>
  <si>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</si>
  <si>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</si>
  <si>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173</t>
  </si>
  <si>
    <t>בבטחונות אחרים - גורם 161</t>
  </si>
  <si>
    <t>בבטחונות אחרים - גורם 115*</t>
  </si>
  <si>
    <t>בבטחונות אחרים - גורם 148</t>
  </si>
  <si>
    <t>בבטחונות אחרים - גורם 181</t>
  </si>
  <si>
    <t>בבטחונות אחרים - גורם 182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</si>
  <si>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</si>
  <si>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</si>
  <si>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</si>
  <si>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</si>
  <si>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</si>
  <si>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</si>
  <si>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</si>
  <si>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</si>
  <si>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</si>
  <si>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</si>
  <si>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</si>
  <si>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</si>
  <si>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</si>
  <si>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</si>
  <si>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</si>
  <si>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</si>
  <si>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</si>
  <si>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</si>
  <si>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</si>
  <si>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</si>
  <si>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</si>
  <si>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</si>
  <si>
    <t>גורם 171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</si>
  <si>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</si>
  <si>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</si>
  <si>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</si>
  <si>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</si>
  <si>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</si>
  <si>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</si>
  <si>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</si>
  <si>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</si>
  <si>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189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</si>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</sst>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</cellStyleXfs>
  <cellXfs count="16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49" fontId="25" fillId="0" borderId="0" xfId="0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3"/>
    </xf>
    <xf numFmtId="2" fontId="29" fillId="0" borderId="0" xfId="14" applyNumberFormat="1" applyFont="1" applyFill="1" applyBorder="1" applyAlignment="1">
      <alignment horizontal="right"/>
    </xf>
    <xf numFmtId="10" fontId="29" fillId="0" borderId="0" xfId="14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27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0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2" fontId="26" fillId="0" borderId="0" xfId="15" applyNumberFormat="1" applyFont="1" applyFill="1" applyBorder="1" applyAlignment="1">
      <alignment horizontal="right"/>
    </xf>
    <xf numFmtId="2" fontId="26" fillId="0" borderId="0" xfId="0" applyNumberFormat="1" applyFont="1" applyFill="1" applyAlignment="1">
      <alignment horizontal="right"/>
    </xf>
    <xf numFmtId="43" fontId="28" fillId="0" borderId="0" xfId="13" applyFont="1" applyFill="1"/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right"/>
    </xf>
    <xf numFmtId="10" fontId="29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26" fillId="0" borderId="0" xfId="0" applyFont="1" applyAlignment="1">
      <alignment horizontal="right" indent="3"/>
    </xf>
    <xf numFmtId="14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1"/>
    </xf>
    <xf numFmtId="14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4" fontId="25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2 2" xfId="15" xr:uid="{00000000-0005-0000-0000-000007000000}"/>
    <cellStyle name="Normal 3" xfId="6" xr:uid="{00000000-0005-0000-0000-000008000000}"/>
    <cellStyle name="Normal 4" xfId="12" xr:uid="{00000000-0005-0000-0000-000009000000}"/>
    <cellStyle name="Normal_2007-16618" xfId="7" xr:uid="{00000000-0005-0000-0000-00000A000000}"/>
    <cellStyle name="Percent" xfId="14" builtinId="5"/>
    <cellStyle name="Percent 2" xfId="8" xr:uid="{00000000-0005-0000-0000-00000C000000}"/>
    <cellStyle name="Text" xfId="9" xr:uid="{00000000-0005-0000-0000-00000D000000}"/>
    <cellStyle name="Total" xfId="10" xr:uid="{00000000-0005-0000-0000-00000E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A27" sqref="A27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144</v>
      </c>
      <c r="C1" s="67" t="s" vm="1">
        <v>229</v>
      </c>
    </row>
    <row r="2" spans="1:4">
      <c r="B2" s="46" t="s">
        <v>143</v>
      </c>
      <c r="C2" s="67" t="s">
        <v>230</v>
      </c>
    </row>
    <row r="3" spans="1:4">
      <c r="B3" s="46" t="s">
        <v>145</v>
      </c>
      <c r="C3" s="67" t="s">
        <v>231</v>
      </c>
    </row>
    <row r="4" spans="1:4">
      <c r="B4" s="46" t="s">
        <v>146</v>
      </c>
      <c r="C4" s="67">
        <v>12145</v>
      </c>
    </row>
    <row r="6" spans="1:4" ht="26.25" customHeight="1">
      <c r="B6" s="149" t="s">
        <v>158</v>
      </c>
      <c r="C6" s="150"/>
      <c r="D6" s="151"/>
    </row>
    <row r="7" spans="1:4" s="9" customFormat="1">
      <c r="B7" s="21"/>
      <c r="C7" s="22" t="s">
        <v>109</v>
      </c>
      <c r="D7" s="23" t="s">
        <v>107</v>
      </c>
    </row>
    <row r="8" spans="1:4" s="9" customFormat="1">
      <c r="B8" s="21"/>
      <c r="C8" s="24" t="s">
        <v>208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157</v>
      </c>
      <c r="C10" s="108">
        <f>C11+C12+C23+C33+C34+C35+C36+C37</f>
        <v>7125261.3606606619</v>
      </c>
      <c r="D10" s="109">
        <f>C10/$C$42</f>
        <v>1</v>
      </c>
    </row>
    <row r="11" spans="1:4">
      <c r="A11" s="42" t="s">
        <v>123</v>
      </c>
      <c r="B11" s="27" t="s">
        <v>159</v>
      </c>
      <c r="C11" s="108">
        <f>מזומנים!J10</f>
        <v>533470.87404485501</v>
      </c>
      <c r="D11" s="109">
        <f t="shared" ref="D11:D42" si="0">C11/$C$42</f>
        <v>7.4870358719780497E-2</v>
      </c>
    </row>
    <row r="12" spans="1:4">
      <c r="B12" s="27" t="s">
        <v>160</v>
      </c>
      <c r="C12" s="108">
        <f>SUM(C13:C22)</f>
        <v>1614508.9445994927</v>
      </c>
      <c r="D12" s="109">
        <f t="shared" si="0"/>
        <v>0.22658943481194543</v>
      </c>
    </row>
    <row r="13" spans="1:4">
      <c r="A13" s="44" t="s">
        <v>123</v>
      </c>
      <c r="B13" s="28" t="s">
        <v>68</v>
      </c>
      <c r="C13" s="108" vm="2">
        <v>181756.42312003204</v>
      </c>
      <c r="D13" s="109">
        <f t="shared" si="0"/>
        <v>2.5508737703788507E-2</v>
      </c>
    </row>
    <row r="14" spans="1:4">
      <c r="A14" s="44" t="s">
        <v>123</v>
      </c>
      <c r="B14" s="28" t="s">
        <v>69</v>
      </c>
      <c r="C14" s="108">
        <v>0</v>
      </c>
      <c r="D14" s="109">
        <f t="shared" si="0"/>
        <v>0</v>
      </c>
    </row>
    <row r="15" spans="1:4">
      <c r="A15" s="44" t="s">
        <v>123</v>
      </c>
      <c r="B15" s="28" t="s">
        <v>70</v>
      </c>
      <c r="C15" s="108">
        <f>'אג"ח קונצרני'!R11</f>
        <v>622936.42580881016</v>
      </c>
      <c r="D15" s="109">
        <f t="shared" si="0"/>
        <v>8.7426466802763128E-2</v>
      </c>
    </row>
    <row r="16" spans="1:4">
      <c r="A16" s="44" t="s">
        <v>123</v>
      </c>
      <c r="B16" s="28" t="s">
        <v>71</v>
      </c>
      <c r="C16" s="108">
        <f>מניות!L11</f>
        <v>409939.67425407312</v>
      </c>
      <c r="D16" s="109">
        <f t="shared" si="0"/>
        <v>5.7533282430507655E-2</v>
      </c>
    </row>
    <row r="17" spans="1:4">
      <c r="A17" s="44" t="s">
        <v>123</v>
      </c>
      <c r="B17" s="28" t="s">
        <v>221</v>
      </c>
      <c r="C17" s="108" vm="3">
        <v>328962.55056170106</v>
      </c>
      <c r="D17" s="109">
        <f t="shared" si="0"/>
        <v>4.6168488973322278E-2</v>
      </c>
    </row>
    <row r="18" spans="1:4">
      <c r="A18" s="44" t="s">
        <v>123</v>
      </c>
      <c r="B18" s="28" t="s">
        <v>72</v>
      </c>
      <c r="C18" s="108" vm="4">
        <v>63993.818339794998</v>
      </c>
      <c r="D18" s="109">
        <f t="shared" si="0"/>
        <v>8.9812590865946031E-3</v>
      </c>
    </row>
    <row r="19" spans="1:4">
      <c r="A19" s="44" t="s">
        <v>123</v>
      </c>
      <c r="B19" s="28" t="s">
        <v>73</v>
      </c>
      <c r="C19" s="108" vm="5">
        <v>56.008570353000017</v>
      </c>
      <c r="D19" s="109">
        <f t="shared" si="0"/>
        <v>7.8605636366168115E-6</v>
      </c>
    </row>
    <row r="20" spans="1:4">
      <c r="A20" s="44" t="s">
        <v>123</v>
      </c>
      <c r="B20" s="28" t="s">
        <v>74</v>
      </c>
      <c r="C20" s="108" vm="6">
        <v>474.98928686200009</v>
      </c>
      <c r="D20" s="109">
        <f t="shared" si="0"/>
        <v>6.6662717733340595E-5</v>
      </c>
    </row>
    <row r="21" spans="1:4">
      <c r="A21" s="44" t="s">
        <v>123</v>
      </c>
      <c r="B21" s="28" t="s">
        <v>75</v>
      </c>
      <c r="C21" s="108" vm="7">
        <v>6389.0546578660014</v>
      </c>
      <c r="D21" s="109">
        <f t="shared" si="0"/>
        <v>8.9667653359926732E-4</v>
      </c>
    </row>
    <row r="22" spans="1:4">
      <c r="A22" s="44" t="s">
        <v>123</v>
      </c>
      <c r="B22" s="28" t="s">
        <v>76</v>
      </c>
      <c r="C22" s="108">
        <v>0</v>
      </c>
      <c r="D22" s="109">
        <f t="shared" si="0"/>
        <v>0</v>
      </c>
    </row>
    <row r="23" spans="1:4">
      <c r="B23" s="27" t="s">
        <v>161</v>
      </c>
      <c r="C23" s="108">
        <f>SUM(C24:C32)</f>
        <v>4667879.6998015977</v>
      </c>
      <c r="D23" s="109">
        <f t="shared" si="0"/>
        <v>0.65511697936772761</v>
      </c>
    </row>
    <row r="24" spans="1:4">
      <c r="A24" s="44" t="s">
        <v>123</v>
      </c>
      <c r="B24" s="28" t="s">
        <v>77</v>
      </c>
      <c r="C24" s="108" vm="8">
        <v>4227497.3751192754</v>
      </c>
      <c r="D24" s="109">
        <f t="shared" si="0"/>
        <v>0.59331120097007883</v>
      </c>
    </row>
    <row r="25" spans="1:4">
      <c r="A25" s="44" t="s">
        <v>123</v>
      </c>
      <c r="B25" s="28" t="s">
        <v>78</v>
      </c>
      <c r="C25" s="108">
        <v>0</v>
      </c>
      <c r="D25" s="109">
        <f t="shared" si="0"/>
        <v>0</v>
      </c>
    </row>
    <row r="26" spans="1:4">
      <c r="A26" s="44" t="s">
        <v>123</v>
      </c>
      <c r="B26" s="28" t="s">
        <v>70</v>
      </c>
      <c r="C26" s="108" vm="9">
        <v>25994.833815900005</v>
      </c>
      <c r="D26" s="109">
        <f t="shared" si="0"/>
        <v>3.648263902208597E-3</v>
      </c>
    </row>
    <row r="27" spans="1:4">
      <c r="A27" s="44" t="s">
        <v>123</v>
      </c>
      <c r="B27" s="28" t="s">
        <v>79</v>
      </c>
      <c r="C27" s="108" vm="10">
        <v>70096.588409014017</v>
      </c>
      <c r="D27" s="109">
        <f t="shared" si="0"/>
        <v>9.837756800897839E-3</v>
      </c>
    </row>
    <row r="28" spans="1:4">
      <c r="A28" s="44" t="s">
        <v>123</v>
      </c>
      <c r="B28" s="28" t="s">
        <v>80</v>
      </c>
      <c r="C28" s="108" vm="11">
        <v>354038.14590699616</v>
      </c>
      <c r="D28" s="109">
        <f t="shared" si="0"/>
        <v>4.9687741682246073E-2</v>
      </c>
    </row>
    <row r="29" spans="1:4">
      <c r="A29" s="44" t="s">
        <v>123</v>
      </c>
      <c r="B29" s="28" t="s">
        <v>81</v>
      </c>
      <c r="C29" s="108" vm="12">
        <v>3.0731623600000004</v>
      </c>
      <c r="D29" s="109">
        <f t="shared" si="0"/>
        <v>4.3130521175928537E-7</v>
      </c>
    </row>
    <row r="30" spans="1:4">
      <c r="A30" s="44" t="s">
        <v>123</v>
      </c>
      <c r="B30" s="28" t="s">
        <v>184</v>
      </c>
      <c r="C30" s="108" vm="13">
        <v>-8.1079363260000008</v>
      </c>
      <c r="D30" s="109">
        <f t="shared" si="0"/>
        <v>-1.1379142343837088E-6</v>
      </c>
    </row>
    <row r="31" spans="1:4">
      <c r="A31" s="44" t="s">
        <v>123</v>
      </c>
      <c r="B31" s="28" t="s">
        <v>104</v>
      </c>
      <c r="C31" s="108" vm="14">
        <v>-9742.2086756210028</v>
      </c>
      <c r="D31" s="109">
        <f t="shared" si="0"/>
        <v>-1.3672773786809829E-3</v>
      </c>
    </row>
    <row r="32" spans="1:4">
      <c r="A32" s="44" t="s">
        <v>123</v>
      </c>
      <c r="B32" s="28" t="s">
        <v>82</v>
      </c>
      <c r="C32" s="108">
        <v>0</v>
      </c>
      <c r="D32" s="109">
        <f t="shared" si="0"/>
        <v>0</v>
      </c>
    </row>
    <row r="33" spans="1:4">
      <c r="A33" s="44" t="s">
        <v>123</v>
      </c>
      <c r="B33" s="27" t="s">
        <v>162</v>
      </c>
      <c r="C33" s="108" vm="15">
        <v>275275.64325371798</v>
      </c>
      <c r="D33" s="109">
        <f t="shared" si="0"/>
        <v>3.8633760829258075E-2</v>
      </c>
    </row>
    <row r="34" spans="1:4">
      <c r="A34" s="44" t="s">
        <v>123</v>
      </c>
      <c r="B34" s="27" t="s">
        <v>163</v>
      </c>
      <c r="C34" s="108">
        <v>0</v>
      </c>
      <c r="D34" s="109">
        <f t="shared" si="0"/>
        <v>0</v>
      </c>
    </row>
    <row r="35" spans="1:4">
      <c r="A35" s="44" t="s">
        <v>123</v>
      </c>
      <c r="B35" s="27" t="s">
        <v>164</v>
      </c>
      <c r="C35" s="108" vm="16">
        <v>34420.866690000003</v>
      </c>
      <c r="D35" s="109">
        <f t="shared" si="0"/>
        <v>4.8308216285287905E-3</v>
      </c>
    </row>
    <row r="36" spans="1:4">
      <c r="A36" s="44" t="s">
        <v>123</v>
      </c>
      <c r="B36" s="45" t="s">
        <v>165</v>
      </c>
      <c r="C36" s="108">
        <v>0</v>
      </c>
      <c r="D36" s="109">
        <f t="shared" si="0"/>
        <v>0</v>
      </c>
    </row>
    <row r="37" spans="1:4">
      <c r="A37" s="44" t="s">
        <v>123</v>
      </c>
      <c r="B37" s="27" t="s">
        <v>166</v>
      </c>
      <c r="C37" s="108">
        <f>'השקעות אחרות '!I10</f>
        <v>-294.66772900100005</v>
      </c>
      <c r="D37" s="109">
        <f t="shared" si="0"/>
        <v>-4.1355357240352256E-5</v>
      </c>
    </row>
    <row r="38" spans="1:4">
      <c r="A38" s="44"/>
      <c r="B38" s="55" t="s">
        <v>168</v>
      </c>
      <c r="C38" s="108">
        <f>SUM(C39:C41)</f>
        <v>0</v>
      </c>
      <c r="D38" s="109">
        <f t="shared" si="0"/>
        <v>0</v>
      </c>
    </row>
    <row r="39" spans="1:4">
      <c r="A39" s="44" t="s">
        <v>123</v>
      </c>
      <c r="B39" s="56" t="s">
        <v>169</v>
      </c>
      <c r="C39" s="108">
        <v>0</v>
      </c>
      <c r="D39" s="109">
        <f t="shared" si="0"/>
        <v>0</v>
      </c>
    </row>
    <row r="40" spans="1:4">
      <c r="A40" s="44" t="s">
        <v>123</v>
      </c>
      <c r="B40" s="56" t="s">
        <v>206</v>
      </c>
      <c r="C40" s="108">
        <v>0</v>
      </c>
      <c r="D40" s="109">
        <f t="shared" si="0"/>
        <v>0</v>
      </c>
    </row>
    <row r="41" spans="1:4">
      <c r="A41" s="44" t="s">
        <v>123</v>
      </c>
      <c r="B41" s="56" t="s">
        <v>170</v>
      </c>
      <c r="C41" s="108">
        <v>0</v>
      </c>
      <c r="D41" s="109">
        <f t="shared" si="0"/>
        <v>0</v>
      </c>
    </row>
    <row r="42" spans="1:4">
      <c r="B42" s="56" t="s">
        <v>83</v>
      </c>
      <c r="C42" s="108">
        <f>C38+C10</f>
        <v>7125261.3606606619</v>
      </c>
      <c r="D42" s="109">
        <f t="shared" si="0"/>
        <v>1</v>
      </c>
    </row>
    <row r="43" spans="1:4">
      <c r="A43" s="44" t="s">
        <v>123</v>
      </c>
      <c r="B43" s="56" t="s">
        <v>167</v>
      </c>
      <c r="C43" s="108">
        <f>'יתרת התחייבות להשקעה'!C10</f>
        <v>272813.69197725214</v>
      </c>
      <c r="D43" s="109"/>
    </row>
    <row r="44" spans="1:4">
      <c r="B44" s="5" t="s">
        <v>108</v>
      </c>
    </row>
    <row r="45" spans="1:4">
      <c r="C45" s="62" t="s">
        <v>151</v>
      </c>
      <c r="D45" s="34" t="s">
        <v>103</v>
      </c>
    </row>
    <row r="46" spans="1:4">
      <c r="C46" s="63" t="s">
        <v>0</v>
      </c>
      <c r="D46" s="23" t="s">
        <v>1</v>
      </c>
    </row>
    <row r="47" spans="1:4">
      <c r="C47" s="110" t="s">
        <v>134</v>
      </c>
      <c r="D47" s="111" vm="17">
        <v>2.4517000000000002</v>
      </c>
    </row>
    <row r="48" spans="1:4">
      <c r="C48" s="110" t="s">
        <v>141</v>
      </c>
      <c r="D48" s="111">
        <v>0.77297511855767032</v>
      </c>
    </row>
    <row r="49" spans="2:4">
      <c r="C49" s="110" t="s">
        <v>138</v>
      </c>
      <c r="D49" s="111" vm="18">
        <v>2.7898000000000001</v>
      </c>
    </row>
    <row r="50" spans="2:4">
      <c r="B50" s="11"/>
      <c r="C50" s="110" t="s">
        <v>2957</v>
      </c>
      <c r="D50" s="111" vm="19">
        <v>4.1134000000000004</v>
      </c>
    </row>
    <row r="51" spans="2:4">
      <c r="C51" s="110" t="s">
        <v>132</v>
      </c>
      <c r="D51" s="111" vm="20">
        <v>4.0185000000000004</v>
      </c>
    </row>
    <row r="52" spans="2:4">
      <c r="C52" s="110" t="s">
        <v>133</v>
      </c>
      <c r="D52" s="111" vm="21">
        <v>4.6707000000000001</v>
      </c>
    </row>
    <row r="53" spans="2:4">
      <c r="C53" s="110" t="s">
        <v>135</v>
      </c>
      <c r="D53" s="111">
        <v>0.47218570936331505</v>
      </c>
    </row>
    <row r="54" spans="2:4">
      <c r="C54" s="110" t="s">
        <v>139</v>
      </c>
      <c r="D54" s="111">
        <v>2.5581999999999997E-2</v>
      </c>
    </row>
    <row r="55" spans="2:4">
      <c r="C55" s="110" t="s">
        <v>140</v>
      </c>
      <c r="D55" s="111">
        <v>0.21595372753643494</v>
      </c>
    </row>
    <row r="56" spans="2:4">
      <c r="C56" s="110" t="s">
        <v>137</v>
      </c>
      <c r="D56" s="111" vm="22">
        <v>0.53959999999999997</v>
      </c>
    </row>
    <row r="57" spans="2:4">
      <c r="C57" s="110" t="s">
        <v>2958</v>
      </c>
      <c r="D57" s="111">
        <v>2.2710600000000003</v>
      </c>
    </row>
    <row r="58" spans="2:4">
      <c r="C58" s="110" t="s">
        <v>136</v>
      </c>
      <c r="D58" s="111" vm="23">
        <v>0.34089999999999998</v>
      </c>
    </row>
    <row r="59" spans="2:4">
      <c r="C59" s="110" t="s">
        <v>130</v>
      </c>
      <c r="D59" s="111" vm="24">
        <v>3.7</v>
      </c>
    </row>
    <row r="60" spans="2:4">
      <c r="C60" s="110" t="s">
        <v>142</v>
      </c>
      <c r="D60" s="111" vm="25">
        <v>0.1968</v>
      </c>
    </row>
    <row r="61" spans="2:4">
      <c r="C61" s="110" t="s">
        <v>2959</v>
      </c>
      <c r="D61" s="111" vm="26">
        <v>0.34370000000000001</v>
      </c>
    </row>
    <row r="62" spans="2:4">
      <c r="C62" s="110" t="s">
        <v>2960</v>
      </c>
      <c r="D62" s="111">
        <v>4.1426504901763202E-2</v>
      </c>
    </row>
    <row r="63" spans="2:4">
      <c r="C63" s="110" t="s">
        <v>2961</v>
      </c>
      <c r="D63" s="111">
        <v>0.51008450859561327</v>
      </c>
    </row>
    <row r="64" spans="2:4">
      <c r="C64" s="110" t="s">
        <v>131</v>
      </c>
      <c r="D64" s="111">
        <v>1</v>
      </c>
    </row>
    <row r="65" spans="3:4">
      <c r="C65" s="112"/>
      <c r="D65" s="112"/>
    </row>
    <row r="66" spans="3:4">
      <c r="C66" s="112"/>
      <c r="D66" s="112"/>
    </row>
    <row r="67" spans="3:4">
      <c r="C67" s="113"/>
      <c r="D67" s="113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8.140625" style="2" bestFit="1" customWidth="1"/>
    <col min="3" max="3" width="62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8" style="1" bestFit="1" customWidth="1"/>
    <col min="8" max="8" width="11.855468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13">
      <c r="B1" s="46" t="s">
        <v>144</v>
      </c>
      <c r="C1" s="67" t="s" vm="1">
        <v>229</v>
      </c>
    </row>
    <row r="2" spans="2:13">
      <c r="B2" s="46" t="s">
        <v>143</v>
      </c>
      <c r="C2" s="67" t="s">
        <v>230</v>
      </c>
    </row>
    <row r="3" spans="2:13">
      <c r="B3" s="46" t="s">
        <v>145</v>
      </c>
      <c r="C3" s="67" t="s">
        <v>231</v>
      </c>
    </row>
    <row r="4" spans="2:13">
      <c r="B4" s="46" t="s">
        <v>146</v>
      </c>
      <c r="C4" s="67">
        <v>12145</v>
      </c>
    </row>
    <row r="6" spans="2:13" ht="26.25" customHeight="1">
      <c r="B6" s="152" t="s">
        <v>172</v>
      </c>
      <c r="C6" s="153"/>
      <c r="D6" s="153"/>
      <c r="E6" s="153"/>
      <c r="F6" s="153"/>
      <c r="G6" s="153"/>
      <c r="H6" s="153"/>
      <c r="I6" s="153"/>
      <c r="J6" s="153"/>
      <c r="K6" s="153"/>
      <c r="L6" s="154"/>
    </row>
    <row r="7" spans="2:13" ht="26.25" customHeight="1">
      <c r="B7" s="152" t="s">
        <v>93</v>
      </c>
      <c r="C7" s="153"/>
      <c r="D7" s="153"/>
      <c r="E7" s="153"/>
      <c r="F7" s="153"/>
      <c r="G7" s="153"/>
      <c r="H7" s="153"/>
      <c r="I7" s="153"/>
      <c r="J7" s="153"/>
      <c r="K7" s="153"/>
      <c r="L7" s="154"/>
      <c r="M7" s="3"/>
    </row>
    <row r="8" spans="2:13" s="3" customFormat="1" ht="78.75">
      <c r="B8" s="21" t="s">
        <v>114</v>
      </c>
      <c r="C8" s="29" t="s">
        <v>44</v>
      </c>
      <c r="D8" s="29" t="s">
        <v>117</v>
      </c>
      <c r="E8" s="29" t="s">
        <v>64</v>
      </c>
      <c r="F8" s="29" t="s">
        <v>101</v>
      </c>
      <c r="G8" s="29" t="s">
        <v>205</v>
      </c>
      <c r="H8" s="29" t="s">
        <v>204</v>
      </c>
      <c r="I8" s="29" t="s">
        <v>60</v>
      </c>
      <c r="J8" s="29" t="s">
        <v>57</v>
      </c>
      <c r="K8" s="29" t="s">
        <v>147</v>
      </c>
      <c r="L8" s="30" t="s">
        <v>149</v>
      </c>
    </row>
    <row r="9" spans="2:13" s="3" customFormat="1">
      <c r="B9" s="14"/>
      <c r="C9" s="29"/>
      <c r="D9" s="29"/>
      <c r="E9" s="29"/>
      <c r="F9" s="29"/>
      <c r="G9" s="15" t="s">
        <v>212</v>
      </c>
      <c r="H9" s="15"/>
      <c r="I9" s="15" t="s">
        <v>208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93" t="s">
        <v>49</v>
      </c>
      <c r="C11" s="71"/>
      <c r="D11" s="71"/>
      <c r="E11" s="71"/>
      <c r="F11" s="71"/>
      <c r="G11" s="80"/>
      <c r="H11" s="82"/>
      <c r="I11" s="80">
        <v>474.98928686200009</v>
      </c>
      <c r="J11" s="71"/>
      <c r="K11" s="81">
        <f>IFERROR(I11/$I$11,0)</f>
        <v>1</v>
      </c>
      <c r="L11" s="81">
        <f>I11/'סכום נכסי הקרן'!$C$42</f>
        <v>6.6662717733340595E-5</v>
      </c>
    </row>
    <row r="12" spans="2:13">
      <c r="B12" s="92" t="s">
        <v>197</v>
      </c>
      <c r="C12" s="73"/>
      <c r="D12" s="73"/>
      <c r="E12" s="73"/>
      <c r="F12" s="73"/>
      <c r="G12" s="83"/>
      <c r="H12" s="85"/>
      <c r="I12" s="83">
        <v>474.98928686200009</v>
      </c>
      <c r="J12" s="73"/>
      <c r="K12" s="84">
        <f t="shared" ref="K12:K17" si="0">IFERROR(I12/$I$11,0)</f>
        <v>1</v>
      </c>
      <c r="L12" s="84">
        <f>I12/'סכום נכסי הקרן'!$C$42</f>
        <v>6.6662717733340595E-5</v>
      </c>
    </row>
    <row r="13" spans="2:13">
      <c r="B13" s="89" t="s">
        <v>190</v>
      </c>
      <c r="C13" s="71"/>
      <c r="D13" s="71"/>
      <c r="E13" s="71"/>
      <c r="F13" s="71"/>
      <c r="G13" s="80"/>
      <c r="H13" s="82"/>
      <c r="I13" s="80">
        <v>474.98928686200009</v>
      </c>
      <c r="J13" s="71"/>
      <c r="K13" s="81">
        <f t="shared" si="0"/>
        <v>1</v>
      </c>
      <c r="L13" s="81">
        <f>I13/'סכום נכסי הקרן'!$C$42</f>
        <v>6.6662717733340595E-5</v>
      </c>
    </row>
    <row r="14" spans="2:13">
      <c r="B14" s="76" t="s">
        <v>1702</v>
      </c>
      <c r="C14" s="73" t="s">
        <v>1703</v>
      </c>
      <c r="D14" s="86" t="s">
        <v>118</v>
      </c>
      <c r="E14" s="86" t="s">
        <v>511</v>
      </c>
      <c r="F14" s="86" t="s">
        <v>131</v>
      </c>
      <c r="G14" s="83">
        <v>22.347070000000002</v>
      </c>
      <c r="H14" s="85">
        <v>1110200</v>
      </c>
      <c r="I14" s="83">
        <v>248.09717252800002</v>
      </c>
      <c r="J14" s="73"/>
      <c r="K14" s="84">
        <f t="shared" si="0"/>
        <v>0.52232161732961435</v>
      </c>
      <c r="L14" s="84">
        <f>I14/'סכום נכסי הקרן'!$C$42</f>
        <v>3.4819378542066026E-5</v>
      </c>
    </row>
    <row r="15" spans="2:13">
      <c r="B15" s="76" t="s">
        <v>1704</v>
      </c>
      <c r="C15" s="73" t="s">
        <v>1705</v>
      </c>
      <c r="D15" s="86" t="s">
        <v>118</v>
      </c>
      <c r="E15" s="86" t="s">
        <v>511</v>
      </c>
      <c r="F15" s="86" t="s">
        <v>131</v>
      </c>
      <c r="G15" s="83">
        <v>-22.347070000000002</v>
      </c>
      <c r="H15" s="85">
        <v>764000</v>
      </c>
      <c r="I15" s="83">
        <v>-170.73161575500004</v>
      </c>
      <c r="J15" s="73"/>
      <c r="K15" s="84">
        <f t="shared" si="0"/>
        <v>-0.3594430874071548</v>
      </c>
      <c r="L15" s="84">
        <f>I15/'סכום נכסי הקרן'!$C$42</f>
        <v>-2.3961453077023636E-5</v>
      </c>
    </row>
    <row r="16" spans="2:13">
      <c r="B16" s="76" t="s">
        <v>1706</v>
      </c>
      <c r="C16" s="73" t="s">
        <v>1707</v>
      </c>
      <c r="D16" s="86" t="s">
        <v>118</v>
      </c>
      <c r="E16" s="86" t="s">
        <v>511</v>
      </c>
      <c r="F16" s="86" t="s">
        <v>131</v>
      </c>
      <c r="G16" s="83">
        <v>205.49030000000002</v>
      </c>
      <c r="H16" s="85">
        <v>193500</v>
      </c>
      <c r="I16" s="83">
        <v>397.62373050000008</v>
      </c>
      <c r="J16" s="73"/>
      <c r="K16" s="84">
        <f t="shared" si="0"/>
        <v>0.83712147094282308</v>
      </c>
      <c r="L16" s="84">
        <f>I16/'סכום נכסי הקרן'!$C$42</f>
        <v>5.5804792325980301E-5</v>
      </c>
    </row>
    <row r="17" spans="2:12">
      <c r="B17" s="76" t="s">
        <v>1708</v>
      </c>
      <c r="C17" s="73" t="s">
        <v>1709</v>
      </c>
      <c r="D17" s="86" t="s">
        <v>118</v>
      </c>
      <c r="E17" s="86" t="s">
        <v>511</v>
      </c>
      <c r="F17" s="86" t="s">
        <v>131</v>
      </c>
      <c r="G17" s="83">
        <v>-205.49030000000002</v>
      </c>
      <c r="H17" s="85">
        <v>0.01</v>
      </c>
      <c r="I17" s="83">
        <v>-4.1100000000000007E-7</v>
      </c>
      <c r="J17" s="73"/>
      <c r="K17" s="84">
        <f t="shared" si="0"/>
        <v>-8.6528267345829422E-10</v>
      </c>
      <c r="L17" s="84">
        <f>I17/'סכום נכסי הקרן'!$C$42</f>
        <v>-5.7682094620300592E-14</v>
      </c>
    </row>
    <row r="18" spans="2:12">
      <c r="B18" s="72"/>
      <c r="C18" s="73"/>
      <c r="D18" s="73"/>
      <c r="E18" s="73"/>
      <c r="F18" s="73"/>
      <c r="G18" s="83"/>
      <c r="H18" s="85"/>
      <c r="I18" s="73"/>
      <c r="J18" s="73"/>
      <c r="K18" s="84"/>
      <c r="L18" s="73"/>
    </row>
    <row r="19" spans="2:12">
      <c r="B19" s="92"/>
      <c r="C19" s="73"/>
      <c r="D19" s="73"/>
      <c r="E19" s="73"/>
      <c r="F19" s="73"/>
      <c r="G19" s="83"/>
      <c r="H19" s="85"/>
      <c r="I19" s="73"/>
      <c r="J19" s="73"/>
      <c r="K19" s="84"/>
      <c r="L19" s="73"/>
    </row>
    <row r="20" spans="2:12">
      <c r="B20" s="92"/>
      <c r="C20" s="73"/>
      <c r="D20" s="73"/>
      <c r="E20" s="73"/>
      <c r="F20" s="73"/>
      <c r="G20" s="83"/>
      <c r="H20" s="85"/>
      <c r="I20" s="73"/>
      <c r="J20" s="73"/>
      <c r="K20" s="84"/>
      <c r="L20" s="73"/>
    </row>
    <row r="21" spans="2:12">
      <c r="B21" s="92"/>
      <c r="C21" s="73"/>
      <c r="D21" s="73"/>
      <c r="E21" s="73"/>
      <c r="F21" s="73"/>
      <c r="G21" s="83"/>
      <c r="H21" s="85"/>
      <c r="I21" s="73"/>
      <c r="J21" s="73"/>
      <c r="K21" s="84"/>
      <c r="L21" s="73"/>
    </row>
    <row r="22" spans="2:12">
      <c r="B22" s="92"/>
      <c r="C22" s="73"/>
      <c r="D22" s="73"/>
      <c r="E22" s="73"/>
      <c r="F22" s="73"/>
      <c r="G22" s="83"/>
      <c r="H22" s="85"/>
      <c r="I22" s="73"/>
      <c r="J22" s="73"/>
      <c r="K22" s="84"/>
      <c r="L22" s="73"/>
    </row>
    <row r="23" spans="2:12">
      <c r="B23" s="92"/>
      <c r="C23" s="73"/>
      <c r="D23" s="73"/>
      <c r="E23" s="73"/>
      <c r="F23" s="73"/>
      <c r="G23" s="83"/>
      <c r="H23" s="85"/>
      <c r="I23" s="73"/>
      <c r="J23" s="73"/>
      <c r="K23" s="84"/>
      <c r="L23" s="73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129" t="s">
        <v>220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129" t="s">
        <v>110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129" t="s">
        <v>203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129" t="s">
        <v>211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114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</row>
    <row r="124" spans="2:12">
      <c r="B124" s="114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</row>
    <row r="125" spans="2:12">
      <c r="B125" s="114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</row>
    <row r="126" spans="2:12">
      <c r="B126" s="114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</row>
    <row r="127" spans="2:12">
      <c r="B127" s="114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</row>
    <row r="128" spans="2:12">
      <c r="B128" s="114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</row>
    <row r="129" spans="2:12">
      <c r="B129" s="114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</row>
    <row r="130" spans="2:12">
      <c r="B130" s="114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</row>
    <row r="131" spans="2:12">
      <c r="B131" s="114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</row>
    <row r="132" spans="2:12">
      <c r="B132" s="114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</row>
    <row r="133" spans="2:12">
      <c r="B133" s="114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</row>
    <row r="134" spans="2:12">
      <c r="B134" s="114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</row>
    <row r="135" spans="2:12">
      <c r="B135" s="114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</row>
    <row r="136" spans="2:12">
      <c r="B136" s="114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</row>
    <row r="137" spans="2:12">
      <c r="B137" s="114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</row>
    <row r="138" spans="2:12">
      <c r="B138" s="114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</row>
    <row r="139" spans="2:12">
      <c r="B139" s="114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</row>
    <row r="140" spans="2:12">
      <c r="B140" s="114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</row>
    <row r="141" spans="2:12">
      <c r="B141" s="114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</row>
    <row r="142" spans="2:12">
      <c r="B142" s="114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</row>
    <row r="143" spans="2:12">
      <c r="B143" s="114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</row>
    <row r="144" spans="2:12">
      <c r="B144" s="114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</row>
    <row r="145" spans="2:12">
      <c r="B145" s="114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</row>
    <row r="146" spans="2:12">
      <c r="B146" s="114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</row>
    <row r="147" spans="2:12">
      <c r="B147" s="114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</row>
    <row r="148" spans="2:12">
      <c r="B148" s="114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</row>
    <row r="149" spans="2:12">
      <c r="B149" s="114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</row>
    <row r="150" spans="2:12">
      <c r="B150" s="114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</row>
    <row r="151" spans="2:12">
      <c r="B151" s="114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</row>
    <row r="152" spans="2:12">
      <c r="B152" s="114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</row>
    <row r="153" spans="2:12">
      <c r="B153" s="114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</row>
    <row r="154" spans="2:12">
      <c r="B154" s="114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</row>
    <row r="155" spans="2:12">
      <c r="B155" s="114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</row>
    <row r="156" spans="2:12">
      <c r="B156" s="114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</row>
    <row r="157" spans="2:12">
      <c r="B157" s="114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</row>
    <row r="158" spans="2:12">
      <c r="B158" s="114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</row>
    <row r="159" spans="2:12">
      <c r="B159" s="114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</row>
    <row r="160" spans="2:12">
      <c r="B160" s="114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</row>
    <row r="161" spans="2:12">
      <c r="B161" s="114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</row>
    <row r="162" spans="2:12">
      <c r="B162" s="114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</row>
    <row r="163" spans="2:12">
      <c r="B163" s="114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</row>
    <row r="164" spans="2:12">
      <c r="B164" s="114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</row>
    <row r="165" spans="2:12">
      <c r="B165" s="114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</row>
    <row r="166" spans="2:12">
      <c r="B166" s="114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</row>
    <row r="167" spans="2:12">
      <c r="B167" s="114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</row>
    <row r="168" spans="2:12">
      <c r="B168" s="114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</row>
    <row r="169" spans="2:12">
      <c r="B169" s="114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</row>
    <row r="170" spans="2:12">
      <c r="B170" s="114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</row>
    <row r="171" spans="2:12">
      <c r="B171" s="114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</row>
    <row r="172" spans="2:12">
      <c r="B172" s="114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</row>
    <row r="173" spans="2:12">
      <c r="B173" s="114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</row>
    <row r="174" spans="2:12">
      <c r="B174" s="114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</row>
    <row r="175" spans="2:12">
      <c r="B175" s="114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</row>
    <row r="176" spans="2:12">
      <c r="B176" s="114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</row>
    <row r="177" spans="2:12">
      <c r="B177" s="114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</row>
    <row r="178" spans="2:12">
      <c r="B178" s="114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</row>
    <row r="179" spans="2:12">
      <c r="B179" s="114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</row>
    <row r="180" spans="2:12">
      <c r="B180" s="114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</row>
    <row r="181" spans="2:12">
      <c r="B181" s="114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</row>
    <row r="182" spans="2:12">
      <c r="B182" s="114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</row>
    <row r="183" spans="2:12">
      <c r="B183" s="114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</row>
    <row r="184" spans="2:12">
      <c r="B184" s="114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</row>
    <row r="185" spans="2:12">
      <c r="B185" s="114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</row>
    <row r="186" spans="2:12">
      <c r="B186" s="114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</row>
    <row r="187" spans="2:12">
      <c r="B187" s="114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</row>
    <row r="188" spans="2:12">
      <c r="B188" s="114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</row>
    <row r="189" spans="2:12">
      <c r="B189" s="114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</row>
    <row r="190" spans="2:12">
      <c r="B190" s="114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</row>
    <row r="191" spans="2:12">
      <c r="B191" s="114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</row>
    <row r="192" spans="2:12">
      <c r="B192" s="114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</row>
    <row r="193" spans="2:12">
      <c r="B193" s="114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</row>
    <row r="194" spans="2:12">
      <c r="B194" s="114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</row>
    <row r="195" spans="2:12">
      <c r="B195" s="114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</row>
    <row r="196" spans="2:12">
      <c r="B196" s="114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</row>
    <row r="197" spans="2:12">
      <c r="B197" s="114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</row>
    <row r="198" spans="2:12">
      <c r="B198" s="114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</row>
    <row r="199" spans="2:12">
      <c r="B199" s="114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</row>
    <row r="200" spans="2:12">
      <c r="B200" s="114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</row>
    <row r="201" spans="2:12">
      <c r="B201" s="114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</row>
    <row r="202" spans="2:12">
      <c r="B202" s="114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</row>
    <row r="203" spans="2:12">
      <c r="B203" s="114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</row>
    <row r="204" spans="2:12">
      <c r="B204" s="114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</row>
    <row r="205" spans="2:12">
      <c r="B205" s="114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</row>
    <row r="206" spans="2:12">
      <c r="B206" s="114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</row>
    <row r="207" spans="2:12">
      <c r="B207" s="114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</row>
    <row r="208" spans="2:12">
      <c r="B208" s="114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</row>
    <row r="209" spans="2:12">
      <c r="B209" s="114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</row>
    <row r="210" spans="2:12">
      <c r="B210" s="114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</row>
    <row r="211" spans="2:12">
      <c r="B211" s="114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</row>
    <row r="212" spans="2:12">
      <c r="B212" s="114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</row>
    <row r="213" spans="2:12">
      <c r="B213" s="114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</row>
    <row r="214" spans="2:12">
      <c r="B214" s="114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</row>
    <row r="215" spans="2:12">
      <c r="B215" s="114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</row>
    <row r="216" spans="2:12">
      <c r="B216" s="114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</row>
    <row r="217" spans="2:12">
      <c r="B217" s="114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</row>
    <row r="218" spans="2:12">
      <c r="B218" s="114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</row>
    <row r="219" spans="2:12">
      <c r="B219" s="114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</row>
    <row r="220" spans="2:12">
      <c r="B220" s="114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</row>
    <row r="221" spans="2:12">
      <c r="B221" s="114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</row>
    <row r="222" spans="2:12">
      <c r="B222" s="114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</row>
    <row r="223" spans="2:12">
      <c r="B223" s="114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</row>
    <row r="224" spans="2:12">
      <c r="B224" s="114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</row>
    <row r="225" spans="2:12">
      <c r="B225" s="114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</row>
    <row r="226" spans="2:12">
      <c r="B226" s="114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</row>
    <row r="227" spans="2:12">
      <c r="B227" s="114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</row>
    <row r="228" spans="2:12">
      <c r="B228" s="114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</row>
    <row r="229" spans="2:12">
      <c r="B229" s="114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</row>
    <row r="230" spans="2:12">
      <c r="B230" s="114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</row>
    <row r="231" spans="2:12">
      <c r="B231" s="114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</row>
    <row r="232" spans="2:12">
      <c r="B232" s="114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</row>
    <row r="233" spans="2:12">
      <c r="B233" s="114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</row>
    <row r="234" spans="2:12">
      <c r="B234" s="114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</row>
    <row r="235" spans="2:12">
      <c r="B235" s="114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</row>
    <row r="236" spans="2:12">
      <c r="B236" s="114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</row>
    <row r="237" spans="2:12">
      <c r="B237" s="114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</row>
    <row r="238" spans="2:12">
      <c r="B238" s="114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</row>
    <row r="239" spans="2:12">
      <c r="B239" s="114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</row>
    <row r="240" spans="2:12">
      <c r="B240" s="114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</row>
    <row r="241" spans="2:12">
      <c r="B241" s="114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</row>
    <row r="242" spans="2:12">
      <c r="B242" s="114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</row>
    <row r="243" spans="2:12">
      <c r="B243" s="114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</row>
    <row r="244" spans="2:12">
      <c r="B244" s="114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</row>
    <row r="245" spans="2:12">
      <c r="B245" s="114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</row>
    <row r="246" spans="2:12">
      <c r="B246" s="114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</row>
    <row r="247" spans="2:12">
      <c r="B247" s="114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</row>
    <row r="248" spans="2:12">
      <c r="B248" s="114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</row>
    <row r="249" spans="2:12">
      <c r="B249" s="114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</row>
    <row r="250" spans="2:12">
      <c r="B250" s="114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</row>
    <row r="251" spans="2:12">
      <c r="B251" s="114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</row>
    <row r="252" spans="2:12">
      <c r="B252" s="114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</row>
    <row r="253" spans="2:12">
      <c r="B253" s="114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</row>
    <row r="254" spans="2:12">
      <c r="B254" s="114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</row>
    <row r="255" spans="2:12">
      <c r="B255" s="114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</row>
    <row r="256" spans="2:12">
      <c r="B256" s="114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</row>
    <row r="257" spans="2:12">
      <c r="B257" s="114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</row>
    <row r="258" spans="2:12">
      <c r="B258" s="114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</row>
    <row r="259" spans="2:12">
      <c r="B259" s="114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</row>
    <row r="260" spans="2:12">
      <c r="B260" s="114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</row>
    <row r="261" spans="2:12">
      <c r="B261" s="114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</row>
    <row r="262" spans="2:12">
      <c r="B262" s="114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</row>
    <row r="263" spans="2:12">
      <c r="B263" s="114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</row>
    <row r="264" spans="2:12">
      <c r="B264" s="114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</row>
    <row r="265" spans="2:12">
      <c r="B265" s="114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</row>
    <row r="266" spans="2:12">
      <c r="B266" s="114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</row>
    <row r="267" spans="2:12">
      <c r="B267" s="114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</row>
    <row r="268" spans="2:12">
      <c r="B268" s="114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</row>
    <row r="269" spans="2:12">
      <c r="B269" s="114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</row>
    <row r="270" spans="2:12">
      <c r="B270" s="114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</row>
    <row r="271" spans="2:12">
      <c r="B271" s="114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</row>
    <row r="272" spans="2:12">
      <c r="B272" s="114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</row>
    <row r="273" spans="2:12">
      <c r="B273" s="114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</row>
    <row r="274" spans="2:12">
      <c r="B274" s="114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</row>
    <row r="275" spans="2:12">
      <c r="B275" s="114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</row>
    <row r="276" spans="2:12">
      <c r="B276" s="114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</row>
    <row r="277" spans="2:12">
      <c r="B277" s="114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</row>
    <row r="278" spans="2:12">
      <c r="B278" s="114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</row>
    <row r="279" spans="2:12">
      <c r="B279" s="114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</row>
    <row r="280" spans="2:12">
      <c r="B280" s="114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</row>
    <row r="281" spans="2:12">
      <c r="B281" s="114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</row>
    <row r="282" spans="2:12">
      <c r="B282" s="114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</row>
    <row r="283" spans="2:12">
      <c r="B283" s="114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</row>
    <row r="284" spans="2:12">
      <c r="B284" s="114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</row>
    <row r="285" spans="2:12">
      <c r="B285" s="114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</row>
    <row r="286" spans="2:12">
      <c r="B286" s="114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</row>
    <row r="287" spans="2:12">
      <c r="B287" s="114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</row>
    <row r="288" spans="2:12">
      <c r="B288" s="114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</row>
    <row r="289" spans="2:12">
      <c r="B289" s="114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</row>
    <row r="290" spans="2:12">
      <c r="B290" s="114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</row>
    <row r="291" spans="2:12">
      <c r="B291" s="114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</row>
    <row r="292" spans="2:12">
      <c r="B292" s="114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</row>
    <row r="293" spans="2:12">
      <c r="B293" s="114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</row>
    <row r="294" spans="2:12">
      <c r="B294" s="114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</row>
    <row r="295" spans="2:12">
      <c r="B295" s="114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</row>
    <row r="296" spans="2:12">
      <c r="B296" s="114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</row>
    <row r="297" spans="2:12">
      <c r="B297" s="114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</row>
    <row r="298" spans="2:12">
      <c r="B298" s="114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</row>
    <row r="299" spans="2:12">
      <c r="B299" s="114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</row>
    <row r="300" spans="2:12">
      <c r="B300" s="114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</row>
    <row r="301" spans="2:12">
      <c r="B301" s="114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</row>
    <row r="302" spans="2:12">
      <c r="B302" s="114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</row>
    <row r="303" spans="2:12">
      <c r="B303" s="114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</row>
    <row r="304" spans="2:12">
      <c r="B304" s="114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</row>
    <row r="305" spans="2:12">
      <c r="B305" s="114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</row>
    <row r="306" spans="2:12">
      <c r="B306" s="114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</row>
    <row r="307" spans="2:12">
      <c r="B307" s="114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</row>
    <row r="308" spans="2:12">
      <c r="B308" s="114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</row>
    <row r="309" spans="2:12">
      <c r="B309" s="114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</row>
    <row r="310" spans="2:12">
      <c r="B310" s="114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</row>
    <row r="311" spans="2:12">
      <c r="B311" s="114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</row>
    <row r="312" spans="2:12">
      <c r="B312" s="114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</row>
    <row r="313" spans="2:12">
      <c r="B313" s="114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</row>
    <row r="314" spans="2:12">
      <c r="B314" s="114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</row>
    <row r="315" spans="2:12">
      <c r="B315" s="114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</row>
    <row r="316" spans="2:12">
      <c r="B316" s="114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</row>
    <row r="317" spans="2:12">
      <c r="B317" s="114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</row>
    <row r="318" spans="2:12">
      <c r="B318" s="114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</row>
    <row r="319" spans="2:12">
      <c r="B319" s="114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</row>
    <row r="320" spans="2:12">
      <c r="B320" s="114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</row>
    <row r="321" spans="2:12">
      <c r="B321" s="114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</row>
    <row r="322" spans="2:12">
      <c r="B322" s="114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</row>
    <row r="323" spans="2:12">
      <c r="B323" s="114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</row>
    <row r="324" spans="2:12">
      <c r="B324" s="114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</row>
    <row r="325" spans="2:12">
      <c r="B325" s="114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</row>
    <row r="326" spans="2:12">
      <c r="B326" s="114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</row>
    <row r="327" spans="2:12">
      <c r="B327" s="114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</row>
    <row r="328" spans="2:12">
      <c r="B328" s="114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</row>
    <row r="329" spans="2:12">
      <c r="B329" s="114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</row>
    <row r="330" spans="2:12">
      <c r="B330" s="114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</row>
    <row r="331" spans="2:12">
      <c r="B331" s="114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</row>
    <row r="332" spans="2:12">
      <c r="B332" s="114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</row>
    <row r="333" spans="2:12">
      <c r="B333" s="114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</row>
    <row r="334" spans="2:12">
      <c r="B334" s="114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</row>
    <row r="335" spans="2:12">
      <c r="B335" s="114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</row>
    <row r="336" spans="2:12">
      <c r="B336" s="114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</row>
    <row r="337" spans="2:12">
      <c r="B337" s="114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</row>
    <row r="338" spans="2:12">
      <c r="B338" s="114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</row>
    <row r="339" spans="2:12">
      <c r="B339" s="114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</row>
    <row r="340" spans="2:12">
      <c r="B340" s="114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</row>
    <row r="341" spans="2:12">
      <c r="B341" s="114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</row>
    <row r="342" spans="2:12">
      <c r="B342" s="114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</row>
    <row r="343" spans="2:12">
      <c r="B343" s="114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</row>
    <row r="344" spans="2:12">
      <c r="B344" s="114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</row>
    <row r="345" spans="2:12">
      <c r="B345" s="114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</row>
    <row r="346" spans="2:12">
      <c r="B346" s="114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</row>
    <row r="347" spans="2:12">
      <c r="B347" s="114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</row>
    <row r="348" spans="2:12">
      <c r="B348" s="114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</row>
    <row r="349" spans="2:12">
      <c r="B349" s="114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</row>
    <row r="350" spans="2:12">
      <c r="B350" s="114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</row>
    <row r="351" spans="2:12">
      <c r="B351" s="114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</row>
    <row r="352" spans="2:12">
      <c r="B352" s="114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</row>
    <row r="353" spans="2:12">
      <c r="B353" s="114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</row>
    <row r="354" spans="2:12">
      <c r="B354" s="114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</row>
    <row r="355" spans="2:12">
      <c r="B355" s="114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</row>
    <row r="356" spans="2:12">
      <c r="B356" s="114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</row>
    <row r="357" spans="2:12">
      <c r="B357" s="114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</row>
    <row r="358" spans="2:12">
      <c r="B358" s="114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</row>
    <row r="359" spans="2:12">
      <c r="B359" s="114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</row>
    <row r="360" spans="2:12">
      <c r="B360" s="114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</row>
    <row r="361" spans="2:12">
      <c r="B361" s="114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</row>
    <row r="362" spans="2:12">
      <c r="B362" s="114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</row>
    <row r="363" spans="2:12">
      <c r="B363" s="114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</row>
    <row r="364" spans="2:12">
      <c r="B364" s="114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</row>
    <row r="365" spans="2:12">
      <c r="B365" s="114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</row>
    <row r="366" spans="2:12">
      <c r="B366" s="114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</row>
    <row r="367" spans="2:12">
      <c r="B367" s="114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</row>
    <row r="368" spans="2:12">
      <c r="B368" s="114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</row>
    <row r="369" spans="2:12">
      <c r="B369" s="114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</row>
    <row r="370" spans="2:12">
      <c r="B370" s="114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</row>
    <row r="371" spans="2:12">
      <c r="B371" s="114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</row>
    <row r="372" spans="2:12">
      <c r="B372" s="114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</row>
    <row r="373" spans="2:12">
      <c r="B373" s="114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</row>
    <row r="374" spans="2:12">
      <c r="B374" s="114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</row>
    <row r="375" spans="2:12">
      <c r="B375" s="114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</row>
    <row r="376" spans="2:12">
      <c r="B376" s="114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</row>
    <row r="377" spans="2:12">
      <c r="B377" s="114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</row>
    <row r="378" spans="2:12">
      <c r="B378" s="114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</row>
    <row r="379" spans="2:12">
      <c r="B379" s="114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</row>
    <row r="380" spans="2:12">
      <c r="B380" s="114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</row>
    <row r="381" spans="2:12">
      <c r="B381" s="114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</row>
    <row r="382" spans="2:12">
      <c r="B382" s="114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</row>
    <row r="383" spans="2:12">
      <c r="B383" s="114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</row>
    <row r="384" spans="2:12">
      <c r="B384" s="114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</row>
    <row r="385" spans="2:12">
      <c r="B385" s="114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</row>
    <row r="386" spans="2:12">
      <c r="B386" s="114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</row>
    <row r="387" spans="2:12">
      <c r="B387" s="114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</row>
    <row r="388" spans="2:12">
      <c r="B388" s="114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</row>
    <row r="389" spans="2:12">
      <c r="B389" s="114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</row>
    <row r="390" spans="2:12">
      <c r="B390" s="114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</row>
    <row r="391" spans="2:12">
      <c r="B391" s="114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</row>
    <row r="392" spans="2:12">
      <c r="B392" s="114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</row>
    <row r="393" spans="2:12">
      <c r="B393" s="114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</row>
    <row r="394" spans="2:12">
      <c r="B394" s="114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</row>
    <row r="395" spans="2:12">
      <c r="B395" s="114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</row>
    <row r="396" spans="2:12">
      <c r="B396" s="114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</row>
    <row r="397" spans="2:12">
      <c r="B397" s="114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</row>
    <row r="398" spans="2:12">
      <c r="B398" s="114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</row>
    <row r="399" spans="2:12">
      <c r="B399" s="114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</row>
    <row r="400" spans="2:12">
      <c r="B400" s="114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</row>
    <row r="401" spans="2:12">
      <c r="B401" s="114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</row>
    <row r="402" spans="2:12">
      <c r="B402" s="114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</row>
    <row r="403" spans="2:12">
      <c r="B403" s="114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</row>
    <row r="404" spans="2:12">
      <c r="B404" s="114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</row>
    <row r="405" spans="2:12">
      <c r="B405" s="114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</row>
    <row r="406" spans="2:12">
      <c r="B406" s="114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</row>
    <row r="407" spans="2:12">
      <c r="B407" s="114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</row>
    <row r="408" spans="2:12">
      <c r="B408" s="114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</row>
    <row r="409" spans="2:12">
      <c r="B409" s="114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</row>
    <row r="410" spans="2:12">
      <c r="B410" s="114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</row>
    <row r="411" spans="2:12">
      <c r="B411" s="114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</row>
    <row r="412" spans="2:12">
      <c r="B412" s="114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</row>
    <row r="413" spans="2:12">
      <c r="B413" s="114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</row>
    <row r="414" spans="2:12">
      <c r="B414" s="114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</row>
    <row r="415" spans="2:12">
      <c r="B415" s="114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</row>
    <row r="416" spans="2:12">
      <c r="B416" s="114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</row>
    <row r="417" spans="2:12">
      <c r="B417" s="114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</row>
    <row r="418" spans="2:12">
      <c r="B418" s="114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</row>
    <row r="419" spans="2:12">
      <c r="B419" s="114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</row>
    <row r="420" spans="2:12">
      <c r="B420" s="114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</row>
    <row r="421" spans="2:12">
      <c r="B421" s="114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</row>
    <row r="422" spans="2:12">
      <c r="B422" s="114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</row>
    <row r="423" spans="2:12">
      <c r="B423" s="114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</row>
    <row r="424" spans="2:12">
      <c r="B424" s="114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</row>
    <row r="425" spans="2:12">
      <c r="B425" s="114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</row>
    <row r="426" spans="2:12">
      <c r="B426" s="114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</row>
    <row r="427" spans="2:12">
      <c r="B427" s="114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</row>
    <row r="428" spans="2:12">
      <c r="B428" s="114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</row>
    <row r="429" spans="2:12">
      <c r="B429" s="114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</row>
    <row r="430" spans="2:12">
      <c r="B430" s="114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</row>
    <row r="431" spans="2:12">
      <c r="B431" s="114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</row>
    <row r="432" spans="2:12">
      <c r="B432" s="114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</row>
    <row r="433" spans="2:12">
      <c r="B433" s="114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</row>
    <row r="434" spans="2:12">
      <c r="B434" s="114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</row>
    <row r="435" spans="2:12">
      <c r="B435" s="114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</row>
    <row r="436" spans="2:12">
      <c r="B436" s="114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</row>
    <row r="437" spans="2:12">
      <c r="B437" s="114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</row>
    <row r="438" spans="2:12">
      <c r="B438" s="114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</row>
    <row r="439" spans="2:12">
      <c r="B439" s="114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</row>
    <row r="440" spans="2:12">
      <c r="B440" s="114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</row>
    <row r="441" spans="2:12">
      <c r="B441" s="114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</row>
    <row r="442" spans="2:12">
      <c r="B442" s="114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</row>
    <row r="443" spans="2:12">
      <c r="B443" s="114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</row>
    <row r="444" spans="2:12">
      <c r="B444" s="114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</row>
    <row r="445" spans="2:12">
      <c r="B445" s="114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</row>
    <row r="446" spans="2:12">
      <c r="B446" s="114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</row>
    <row r="447" spans="2:12">
      <c r="B447" s="114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</row>
    <row r="448" spans="2:12">
      <c r="B448" s="114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</row>
    <row r="449" spans="2:12">
      <c r="B449" s="114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</row>
    <row r="450" spans="2:12">
      <c r="B450" s="114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</row>
    <row r="451" spans="2:12">
      <c r="B451" s="114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</row>
    <row r="452" spans="2:12">
      <c r="B452" s="114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</row>
    <row r="453" spans="2:12">
      <c r="B453" s="114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</row>
    <row r="454" spans="2:12">
      <c r="B454" s="114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</row>
    <row r="455" spans="2:12">
      <c r="B455" s="114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</row>
    <row r="456" spans="2:12">
      <c r="B456" s="114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</row>
    <row r="457" spans="2:12">
      <c r="B457" s="114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</row>
    <row r="458" spans="2:12">
      <c r="B458" s="114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</row>
    <row r="459" spans="2:12">
      <c r="B459" s="114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</row>
    <row r="460" spans="2:12">
      <c r="B460" s="114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</row>
    <row r="461" spans="2:12">
      <c r="B461" s="114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</row>
    <row r="462" spans="2:12">
      <c r="B462" s="114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</row>
    <row r="463" spans="2:12">
      <c r="B463" s="114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</row>
    <row r="464" spans="2:12">
      <c r="B464" s="114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</row>
    <row r="465" spans="2:12">
      <c r="B465" s="114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</row>
    <row r="466" spans="2:12">
      <c r="B466" s="114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</row>
    <row r="467" spans="2:12">
      <c r="B467" s="114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</row>
    <row r="468" spans="2:12">
      <c r="B468" s="114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</row>
    <row r="469" spans="2:12">
      <c r="B469" s="114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</row>
    <row r="470" spans="2:12">
      <c r="B470" s="114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</row>
    <row r="471" spans="2:12">
      <c r="B471" s="114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</row>
    <row r="472" spans="2:12">
      <c r="B472" s="114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</row>
    <row r="473" spans="2:12">
      <c r="B473" s="114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</row>
    <row r="474" spans="2:12">
      <c r="B474" s="114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</row>
    <row r="475" spans="2:12">
      <c r="B475" s="114"/>
      <c r="C475" s="115"/>
      <c r="D475" s="115"/>
      <c r="E475" s="115"/>
      <c r="F475" s="115"/>
      <c r="G475" s="115"/>
      <c r="H475" s="115"/>
      <c r="I475" s="115"/>
      <c r="J475" s="115"/>
      <c r="K475" s="115"/>
      <c r="L475" s="115"/>
    </row>
    <row r="476" spans="2:12">
      <c r="B476" s="114"/>
      <c r="C476" s="115"/>
      <c r="D476" s="115"/>
      <c r="E476" s="115"/>
      <c r="F476" s="115"/>
      <c r="G476" s="115"/>
      <c r="H476" s="115"/>
      <c r="I476" s="115"/>
      <c r="J476" s="115"/>
      <c r="K476" s="115"/>
      <c r="L476" s="115"/>
    </row>
    <row r="477" spans="2:12">
      <c r="B477" s="114"/>
      <c r="C477" s="115"/>
      <c r="D477" s="115"/>
      <c r="E477" s="115"/>
      <c r="F477" s="115"/>
      <c r="G477" s="115"/>
      <c r="H477" s="115"/>
      <c r="I477" s="115"/>
      <c r="J477" s="115"/>
      <c r="K477" s="115"/>
      <c r="L477" s="115"/>
    </row>
    <row r="478" spans="2:12">
      <c r="B478" s="114"/>
      <c r="C478" s="115"/>
      <c r="D478" s="115"/>
      <c r="E478" s="115"/>
      <c r="F478" s="115"/>
      <c r="G478" s="115"/>
      <c r="H478" s="115"/>
      <c r="I478" s="115"/>
      <c r="J478" s="115"/>
      <c r="K478" s="115"/>
      <c r="L478" s="115"/>
    </row>
    <row r="479" spans="2:12">
      <c r="B479" s="114"/>
      <c r="C479" s="115"/>
      <c r="D479" s="115"/>
      <c r="E479" s="115"/>
      <c r="F479" s="115"/>
      <c r="G479" s="115"/>
      <c r="H479" s="115"/>
      <c r="I479" s="115"/>
      <c r="J479" s="115"/>
      <c r="K479" s="115"/>
      <c r="L479" s="115"/>
    </row>
    <row r="480" spans="2:12">
      <c r="B480" s="114"/>
      <c r="C480" s="115"/>
      <c r="D480" s="115"/>
      <c r="E480" s="115"/>
      <c r="F480" s="115"/>
      <c r="G480" s="115"/>
      <c r="H480" s="115"/>
      <c r="I480" s="115"/>
      <c r="J480" s="115"/>
      <c r="K480" s="115"/>
      <c r="L480" s="115"/>
    </row>
    <row r="481" spans="2:12">
      <c r="B481" s="114"/>
      <c r="C481" s="115"/>
      <c r="D481" s="115"/>
      <c r="E481" s="115"/>
      <c r="F481" s="115"/>
      <c r="G481" s="115"/>
      <c r="H481" s="115"/>
      <c r="I481" s="115"/>
      <c r="J481" s="115"/>
      <c r="K481" s="115"/>
      <c r="L481" s="115"/>
    </row>
    <row r="482" spans="2:12">
      <c r="B482" s="114"/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</row>
    <row r="483" spans="2:12">
      <c r="B483" s="114"/>
      <c r="C483" s="115"/>
      <c r="D483" s="115"/>
      <c r="E483" s="115"/>
      <c r="F483" s="115"/>
      <c r="G483" s="115"/>
      <c r="H483" s="115"/>
      <c r="I483" s="115"/>
      <c r="J483" s="115"/>
      <c r="K483" s="115"/>
      <c r="L483" s="115"/>
    </row>
    <row r="484" spans="2:12">
      <c r="B484" s="114"/>
      <c r="C484" s="115"/>
      <c r="D484" s="115"/>
      <c r="E484" s="115"/>
      <c r="F484" s="115"/>
      <c r="G484" s="115"/>
      <c r="H484" s="115"/>
      <c r="I484" s="115"/>
      <c r="J484" s="115"/>
      <c r="K484" s="115"/>
      <c r="L484" s="115"/>
    </row>
    <row r="485" spans="2:12">
      <c r="B485" s="114"/>
      <c r="C485" s="115"/>
      <c r="D485" s="115"/>
      <c r="E485" s="115"/>
      <c r="F485" s="115"/>
      <c r="G485" s="115"/>
      <c r="H485" s="115"/>
      <c r="I485" s="115"/>
      <c r="J485" s="115"/>
      <c r="K485" s="115"/>
      <c r="L485" s="115"/>
    </row>
    <row r="486" spans="2:12">
      <c r="B486" s="114"/>
      <c r="C486" s="115"/>
      <c r="D486" s="115"/>
      <c r="E486" s="115"/>
      <c r="F486" s="115"/>
      <c r="G486" s="115"/>
      <c r="H486" s="115"/>
      <c r="I486" s="115"/>
      <c r="J486" s="115"/>
      <c r="K486" s="115"/>
      <c r="L486" s="115"/>
    </row>
    <row r="487" spans="2:12">
      <c r="B487" s="114"/>
      <c r="C487" s="115"/>
      <c r="D487" s="115"/>
      <c r="E487" s="115"/>
      <c r="F487" s="115"/>
      <c r="G487" s="115"/>
      <c r="H487" s="115"/>
      <c r="I487" s="115"/>
      <c r="J487" s="115"/>
      <c r="K487" s="115"/>
      <c r="L487" s="115"/>
    </row>
    <row r="488" spans="2:12">
      <c r="B488" s="114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</row>
    <row r="489" spans="2:12">
      <c r="B489" s="114"/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</row>
    <row r="490" spans="2:12">
      <c r="B490" s="114"/>
      <c r="C490" s="115"/>
      <c r="D490" s="115"/>
      <c r="E490" s="115"/>
      <c r="F490" s="115"/>
      <c r="G490" s="115"/>
      <c r="H490" s="115"/>
      <c r="I490" s="115"/>
      <c r="J490" s="115"/>
      <c r="K490" s="115"/>
      <c r="L490" s="115"/>
    </row>
    <row r="491" spans="2:12">
      <c r="B491" s="114"/>
      <c r="C491" s="115"/>
      <c r="D491" s="115"/>
      <c r="E491" s="115"/>
      <c r="F491" s="115"/>
      <c r="G491" s="115"/>
      <c r="H491" s="115"/>
      <c r="I491" s="115"/>
      <c r="J491" s="115"/>
      <c r="K491" s="115"/>
      <c r="L491" s="115"/>
    </row>
    <row r="492" spans="2:12">
      <c r="B492" s="114"/>
      <c r="C492" s="115"/>
      <c r="D492" s="115"/>
      <c r="E492" s="115"/>
      <c r="F492" s="115"/>
      <c r="G492" s="115"/>
      <c r="H492" s="115"/>
      <c r="I492" s="115"/>
      <c r="J492" s="115"/>
      <c r="K492" s="115"/>
      <c r="L492" s="115"/>
    </row>
    <row r="493" spans="2:12">
      <c r="B493" s="114"/>
      <c r="C493" s="115"/>
      <c r="D493" s="115"/>
      <c r="E493" s="115"/>
      <c r="F493" s="115"/>
      <c r="G493" s="115"/>
      <c r="H493" s="115"/>
      <c r="I493" s="115"/>
      <c r="J493" s="115"/>
      <c r="K493" s="115"/>
      <c r="L493" s="115"/>
    </row>
    <row r="494" spans="2:12">
      <c r="B494" s="114"/>
      <c r="C494" s="115"/>
      <c r="D494" s="115"/>
      <c r="E494" s="115"/>
      <c r="F494" s="115"/>
      <c r="G494" s="115"/>
      <c r="H494" s="115"/>
      <c r="I494" s="115"/>
      <c r="J494" s="115"/>
      <c r="K494" s="115"/>
      <c r="L494" s="115"/>
    </row>
    <row r="495" spans="2:12">
      <c r="B495" s="114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</row>
    <row r="496" spans="2:12">
      <c r="B496" s="114"/>
      <c r="C496" s="115"/>
      <c r="D496" s="115"/>
      <c r="E496" s="115"/>
      <c r="F496" s="115"/>
      <c r="G496" s="115"/>
      <c r="H496" s="115"/>
      <c r="I496" s="115"/>
      <c r="J496" s="115"/>
      <c r="K496" s="115"/>
      <c r="L496" s="115"/>
    </row>
    <row r="497" spans="2:12">
      <c r="B497" s="114"/>
      <c r="C497" s="115"/>
      <c r="D497" s="115"/>
      <c r="E497" s="115"/>
      <c r="F497" s="115"/>
      <c r="G497" s="115"/>
      <c r="H497" s="115"/>
      <c r="I497" s="115"/>
      <c r="J497" s="115"/>
      <c r="K497" s="115"/>
      <c r="L497" s="115"/>
    </row>
    <row r="498" spans="2:12">
      <c r="B498" s="114"/>
      <c r="C498" s="115"/>
      <c r="D498" s="115"/>
      <c r="E498" s="115"/>
      <c r="F498" s="115"/>
      <c r="G498" s="115"/>
      <c r="H498" s="115"/>
      <c r="I498" s="115"/>
      <c r="J498" s="115"/>
      <c r="K498" s="115"/>
      <c r="L498" s="115"/>
    </row>
    <row r="499" spans="2:12">
      <c r="B499" s="114"/>
      <c r="C499" s="115"/>
      <c r="D499" s="115"/>
      <c r="E499" s="115"/>
      <c r="F499" s="115"/>
      <c r="G499" s="115"/>
      <c r="H499" s="115"/>
      <c r="I499" s="115"/>
      <c r="J499" s="115"/>
      <c r="K499" s="115"/>
      <c r="L499" s="115"/>
    </row>
    <row r="500" spans="2:12">
      <c r="B500" s="114"/>
      <c r="C500" s="115"/>
      <c r="D500" s="115"/>
      <c r="E500" s="115"/>
      <c r="F500" s="115"/>
      <c r="G500" s="115"/>
      <c r="H500" s="115"/>
      <c r="I500" s="115"/>
      <c r="J500" s="115"/>
      <c r="K500" s="115"/>
      <c r="L500" s="115"/>
    </row>
    <row r="501" spans="2:12">
      <c r="B501" s="114"/>
      <c r="C501" s="115"/>
      <c r="D501" s="115"/>
      <c r="E501" s="115"/>
      <c r="F501" s="115"/>
      <c r="G501" s="115"/>
      <c r="H501" s="115"/>
      <c r="I501" s="115"/>
      <c r="J501" s="115"/>
      <c r="K501" s="115"/>
      <c r="L501" s="115"/>
    </row>
    <row r="502" spans="2:12">
      <c r="B502" s="114"/>
      <c r="C502" s="115"/>
      <c r="D502" s="115"/>
      <c r="E502" s="115"/>
      <c r="F502" s="115"/>
      <c r="G502" s="115"/>
      <c r="H502" s="115"/>
      <c r="I502" s="115"/>
      <c r="J502" s="115"/>
      <c r="K502" s="115"/>
      <c r="L502" s="115"/>
    </row>
    <row r="503" spans="2:12">
      <c r="B503" s="114"/>
      <c r="C503" s="115"/>
      <c r="D503" s="115"/>
      <c r="E503" s="115"/>
      <c r="F503" s="115"/>
      <c r="G503" s="115"/>
      <c r="H503" s="115"/>
      <c r="I503" s="115"/>
      <c r="J503" s="115"/>
      <c r="K503" s="115"/>
      <c r="L503" s="115"/>
    </row>
    <row r="504" spans="2:12">
      <c r="B504" s="114"/>
      <c r="C504" s="115"/>
      <c r="D504" s="115"/>
      <c r="E504" s="115"/>
      <c r="F504" s="115"/>
      <c r="G504" s="115"/>
      <c r="H504" s="115"/>
      <c r="I504" s="115"/>
      <c r="J504" s="115"/>
      <c r="K504" s="115"/>
      <c r="L504" s="115"/>
    </row>
    <row r="505" spans="2:12">
      <c r="B505" s="114"/>
      <c r="C505" s="115"/>
      <c r="D505" s="115"/>
      <c r="E505" s="115"/>
      <c r="F505" s="115"/>
      <c r="G505" s="115"/>
      <c r="H505" s="115"/>
      <c r="I505" s="115"/>
      <c r="J505" s="115"/>
      <c r="K505" s="115"/>
      <c r="L505" s="115"/>
    </row>
    <row r="506" spans="2:12">
      <c r="B506" s="114"/>
      <c r="C506" s="115"/>
      <c r="D506" s="115"/>
      <c r="E506" s="115"/>
      <c r="F506" s="115"/>
      <c r="G506" s="115"/>
      <c r="H506" s="115"/>
      <c r="I506" s="115"/>
      <c r="J506" s="115"/>
      <c r="K506" s="115"/>
      <c r="L506" s="115"/>
    </row>
    <row r="507" spans="2:12">
      <c r="B507" s="114"/>
      <c r="C507" s="115"/>
      <c r="D507" s="115"/>
      <c r="E507" s="115"/>
      <c r="F507" s="115"/>
      <c r="G507" s="115"/>
      <c r="H507" s="115"/>
      <c r="I507" s="115"/>
      <c r="J507" s="115"/>
      <c r="K507" s="115"/>
      <c r="L507" s="115"/>
    </row>
    <row r="508" spans="2:12">
      <c r="B508" s="114"/>
      <c r="C508" s="115"/>
      <c r="D508" s="115"/>
      <c r="E508" s="115"/>
      <c r="F508" s="115"/>
      <c r="G508" s="115"/>
      <c r="H508" s="115"/>
      <c r="I508" s="115"/>
      <c r="J508" s="115"/>
      <c r="K508" s="115"/>
      <c r="L508" s="115"/>
    </row>
    <row r="509" spans="2:12">
      <c r="B509" s="114"/>
      <c r="C509" s="115"/>
      <c r="D509" s="115"/>
      <c r="E509" s="115"/>
      <c r="F509" s="115"/>
      <c r="G509" s="115"/>
      <c r="H509" s="115"/>
      <c r="I509" s="115"/>
      <c r="J509" s="115"/>
      <c r="K509" s="115"/>
      <c r="L509" s="115"/>
    </row>
    <row r="510" spans="2:12">
      <c r="B510" s="114"/>
      <c r="C510" s="115"/>
      <c r="D510" s="115"/>
      <c r="E510" s="115"/>
      <c r="F510" s="115"/>
      <c r="G510" s="115"/>
      <c r="H510" s="115"/>
      <c r="I510" s="115"/>
      <c r="J510" s="115"/>
      <c r="K510" s="115"/>
      <c r="L510" s="115"/>
    </row>
    <row r="511" spans="2:12">
      <c r="B511" s="114"/>
      <c r="C511" s="115"/>
      <c r="D511" s="115"/>
      <c r="E511" s="115"/>
      <c r="F511" s="115"/>
      <c r="G511" s="115"/>
      <c r="H511" s="115"/>
      <c r="I511" s="115"/>
      <c r="J511" s="115"/>
      <c r="K511" s="115"/>
      <c r="L511" s="115"/>
    </row>
    <row r="512" spans="2:12">
      <c r="B512" s="114"/>
      <c r="C512" s="115"/>
      <c r="D512" s="115"/>
      <c r="E512" s="115"/>
      <c r="F512" s="115"/>
      <c r="G512" s="115"/>
      <c r="H512" s="115"/>
      <c r="I512" s="115"/>
      <c r="J512" s="115"/>
      <c r="K512" s="115"/>
      <c r="L512" s="115"/>
    </row>
    <row r="513" spans="2:12">
      <c r="B513" s="114"/>
      <c r="C513" s="115"/>
      <c r="D513" s="115"/>
      <c r="E513" s="115"/>
      <c r="F513" s="115"/>
      <c r="G513" s="115"/>
      <c r="H513" s="115"/>
      <c r="I513" s="115"/>
      <c r="J513" s="115"/>
      <c r="K513" s="115"/>
      <c r="L513" s="115"/>
    </row>
    <row r="514" spans="2:12">
      <c r="B514" s="114"/>
      <c r="C514" s="115"/>
      <c r="D514" s="115"/>
      <c r="E514" s="115"/>
      <c r="F514" s="115"/>
      <c r="G514" s="115"/>
      <c r="H514" s="115"/>
      <c r="I514" s="115"/>
      <c r="J514" s="115"/>
      <c r="K514" s="115"/>
      <c r="L514" s="115"/>
    </row>
    <row r="515" spans="2:12">
      <c r="B515" s="114"/>
      <c r="C515" s="115"/>
      <c r="D515" s="115"/>
      <c r="E515" s="115"/>
      <c r="F515" s="115"/>
      <c r="G515" s="115"/>
      <c r="H515" s="115"/>
      <c r="I515" s="115"/>
      <c r="J515" s="115"/>
      <c r="K515" s="115"/>
      <c r="L515" s="115"/>
    </row>
    <row r="516" spans="2:12">
      <c r="B516" s="114"/>
      <c r="C516" s="115"/>
      <c r="D516" s="115"/>
      <c r="E516" s="115"/>
      <c r="F516" s="115"/>
      <c r="G516" s="115"/>
      <c r="H516" s="115"/>
      <c r="I516" s="115"/>
      <c r="J516" s="115"/>
      <c r="K516" s="115"/>
      <c r="L516" s="115"/>
    </row>
    <row r="517" spans="2:12">
      <c r="B517" s="114"/>
      <c r="C517" s="115"/>
      <c r="D517" s="115"/>
      <c r="E517" s="115"/>
      <c r="F517" s="115"/>
      <c r="G517" s="115"/>
      <c r="H517" s="115"/>
      <c r="I517" s="115"/>
      <c r="J517" s="115"/>
      <c r="K517" s="115"/>
      <c r="L517" s="115"/>
    </row>
    <row r="518" spans="2:12">
      <c r="B518" s="114"/>
      <c r="C518" s="115"/>
      <c r="D518" s="115"/>
      <c r="E518" s="115"/>
      <c r="F518" s="115"/>
      <c r="G518" s="115"/>
      <c r="H518" s="115"/>
      <c r="I518" s="115"/>
      <c r="J518" s="115"/>
      <c r="K518" s="115"/>
      <c r="L518" s="115"/>
    </row>
    <row r="519" spans="2:12">
      <c r="B519" s="114"/>
      <c r="C519" s="115"/>
      <c r="D519" s="115"/>
      <c r="E519" s="115"/>
      <c r="F519" s="115"/>
      <c r="G519" s="115"/>
      <c r="H519" s="115"/>
      <c r="I519" s="115"/>
      <c r="J519" s="115"/>
      <c r="K519" s="115"/>
      <c r="L519" s="115"/>
    </row>
    <row r="520" spans="2:12">
      <c r="B520" s="114"/>
      <c r="C520" s="115"/>
      <c r="D520" s="115"/>
      <c r="E520" s="115"/>
      <c r="F520" s="115"/>
      <c r="G520" s="115"/>
      <c r="H520" s="115"/>
      <c r="I520" s="115"/>
      <c r="J520" s="115"/>
      <c r="K520" s="115"/>
      <c r="L520" s="115"/>
    </row>
    <row r="521" spans="2:12">
      <c r="B521" s="114"/>
      <c r="C521" s="115"/>
      <c r="D521" s="115"/>
      <c r="E521" s="115"/>
      <c r="F521" s="115"/>
      <c r="G521" s="115"/>
      <c r="H521" s="115"/>
      <c r="I521" s="115"/>
      <c r="J521" s="115"/>
      <c r="K521" s="115"/>
      <c r="L521" s="115"/>
    </row>
    <row r="522" spans="2:12">
      <c r="B522" s="114"/>
      <c r="C522" s="115"/>
      <c r="D522" s="115"/>
      <c r="E522" s="115"/>
      <c r="F522" s="115"/>
      <c r="G522" s="115"/>
      <c r="H522" s="115"/>
      <c r="I522" s="115"/>
      <c r="J522" s="115"/>
      <c r="K522" s="115"/>
      <c r="L522" s="115"/>
    </row>
    <row r="523" spans="2:12">
      <c r="B523" s="114"/>
      <c r="C523" s="115"/>
      <c r="D523" s="115"/>
      <c r="E523" s="115"/>
      <c r="F523" s="115"/>
      <c r="G523" s="115"/>
      <c r="H523" s="115"/>
      <c r="I523" s="115"/>
      <c r="J523" s="115"/>
      <c r="K523" s="115"/>
      <c r="L523" s="115"/>
    </row>
    <row r="524" spans="2:12">
      <c r="B524" s="114"/>
      <c r="C524" s="115"/>
      <c r="D524" s="115"/>
      <c r="E524" s="115"/>
      <c r="F524" s="115"/>
      <c r="G524" s="115"/>
      <c r="H524" s="115"/>
      <c r="I524" s="115"/>
      <c r="J524" s="115"/>
      <c r="K524" s="115"/>
      <c r="L524" s="115"/>
    </row>
    <row r="525" spans="2:12">
      <c r="B525" s="114"/>
      <c r="C525" s="115"/>
      <c r="D525" s="115"/>
      <c r="E525" s="115"/>
      <c r="F525" s="115"/>
      <c r="G525" s="115"/>
      <c r="H525" s="115"/>
      <c r="I525" s="115"/>
      <c r="J525" s="115"/>
      <c r="K525" s="115"/>
      <c r="L525" s="115"/>
    </row>
    <row r="526" spans="2:12">
      <c r="B526" s="114"/>
      <c r="C526" s="115"/>
      <c r="D526" s="115"/>
      <c r="E526" s="115"/>
      <c r="F526" s="115"/>
      <c r="G526" s="115"/>
      <c r="H526" s="115"/>
      <c r="I526" s="115"/>
      <c r="J526" s="115"/>
      <c r="K526" s="115"/>
      <c r="L526" s="115"/>
    </row>
    <row r="527" spans="2:12">
      <c r="B527" s="114"/>
      <c r="C527" s="115"/>
      <c r="D527" s="115"/>
      <c r="E527" s="115"/>
      <c r="F527" s="115"/>
      <c r="G527" s="115"/>
      <c r="H527" s="115"/>
      <c r="I527" s="115"/>
      <c r="J527" s="115"/>
      <c r="K527" s="115"/>
      <c r="L527" s="115"/>
    </row>
    <row r="528" spans="2:12">
      <c r="B528" s="114"/>
      <c r="C528" s="115"/>
      <c r="D528" s="115"/>
      <c r="E528" s="115"/>
      <c r="F528" s="115"/>
      <c r="G528" s="115"/>
      <c r="H528" s="115"/>
      <c r="I528" s="115"/>
      <c r="J528" s="115"/>
      <c r="K528" s="115"/>
      <c r="L528" s="115"/>
    </row>
    <row r="529" spans="2:12">
      <c r="B529" s="114"/>
      <c r="C529" s="115"/>
      <c r="D529" s="115"/>
      <c r="E529" s="115"/>
      <c r="F529" s="115"/>
      <c r="G529" s="115"/>
      <c r="H529" s="115"/>
      <c r="I529" s="115"/>
      <c r="J529" s="115"/>
      <c r="K529" s="115"/>
      <c r="L529" s="115"/>
    </row>
    <row r="530" spans="2:12">
      <c r="B530" s="114"/>
      <c r="C530" s="115"/>
      <c r="D530" s="115"/>
      <c r="E530" s="115"/>
      <c r="F530" s="115"/>
      <c r="G530" s="115"/>
      <c r="H530" s="115"/>
      <c r="I530" s="115"/>
      <c r="J530" s="115"/>
      <c r="K530" s="115"/>
      <c r="L530" s="115"/>
    </row>
    <row r="531" spans="2:12">
      <c r="B531" s="114"/>
      <c r="C531" s="115"/>
      <c r="D531" s="115"/>
      <c r="E531" s="115"/>
      <c r="F531" s="115"/>
      <c r="G531" s="115"/>
      <c r="H531" s="115"/>
      <c r="I531" s="115"/>
      <c r="J531" s="115"/>
      <c r="K531" s="115"/>
      <c r="L531" s="115"/>
    </row>
    <row r="532" spans="2:12">
      <c r="B532" s="114"/>
      <c r="C532" s="115"/>
      <c r="D532" s="115"/>
      <c r="E532" s="115"/>
      <c r="F532" s="115"/>
      <c r="G532" s="115"/>
      <c r="H532" s="115"/>
      <c r="I532" s="115"/>
      <c r="J532" s="115"/>
      <c r="K532" s="115"/>
      <c r="L532" s="115"/>
    </row>
    <row r="533" spans="2:12">
      <c r="B533" s="114"/>
      <c r="C533" s="115"/>
      <c r="D533" s="115"/>
      <c r="E533" s="115"/>
      <c r="F533" s="115"/>
      <c r="G533" s="115"/>
      <c r="H533" s="115"/>
      <c r="I533" s="115"/>
      <c r="J533" s="115"/>
      <c r="K533" s="115"/>
      <c r="L533" s="115"/>
    </row>
    <row r="534" spans="2:12">
      <c r="B534" s="114"/>
      <c r="C534" s="115"/>
      <c r="D534" s="115"/>
      <c r="E534" s="115"/>
      <c r="F534" s="115"/>
      <c r="G534" s="115"/>
      <c r="H534" s="115"/>
      <c r="I534" s="115"/>
      <c r="J534" s="115"/>
      <c r="K534" s="115"/>
      <c r="L534" s="115"/>
    </row>
    <row r="535" spans="2:12">
      <c r="B535" s="114"/>
      <c r="C535" s="115"/>
      <c r="D535" s="115"/>
      <c r="E535" s="115"/>
      <c r="F535" s="115"/>
      <c r="G535" s="115"/>
      <c r="H535" s="115"/>
      <c r="I535" s="115"/>
      <c r="J535" s="115"/>
      <c r="K535" s="115"/>
      <c r="L535" s="115"/>
    </row>
    <row r="536" spans="2:12">
      <c r="B536" s="114"/>
      <c r="C536" s="115"/>
      <c r="D536" s="115"/>
      <c r="E536" s="115"/>
      <c r="F536" s="115"/>
      <c r="G536" s="115"/>
      <c r="H536" s="115"/>
      <c r="I536" s="115"/>
      <c r="J536" s="115"/>
      <c r="K536" s="115"/>
      <c r="L536" s="115"/>
    </row>
    <row r="537" spans="2:12">
      <c r="B537" s="114"/>
      <c r="C537" s="115"/>
      <c r="D537" s="115"/>
      <c r="E537" s="115"/>
      <c r="F537" s="115"/>
      <c r="G537" s="115"/>
      <c r="H537" s="115"/>
      <c r="I537" s="115"/>
      <c r="J537" s="115"/>
      <c r="K537" s="115"/>
      <c r="L537" s="115"/>
    </row>
    <row r="538" spans="2:12">
      <c r="B538" s="114"/>
      <c r="C538" s="115"/>
      <c r="D538" s="115"/>
      <c r="E538" s="115"/>
      <c r="F538" s="115"/>
      <c r="G538" s="115"/>
      <c r="H538" s="115"/>
      <c r="I538" s="115"/>
      <c r="J538" s="115"/>
      <c r="K538" s="115"/>
      <c r="L538" s="115"/>
    </row>
    <row r="539" spans="2:12">
      <c r="B539" s="114"/>
      <c r="C539" s="115"/>
      <c r="D539" s="115"/>
      <c r="E539" s="115"/>
      <c r="F539" s="115"/>
      <c r="G539" s="115"/>
      <c r="H539" s="115"/>
      <c r="I539" s="115"/>
      <c r="J539" s="115"/>
      <c r="K539" s="115"/>
      <c r="L539" s="115"/>
    </row>
    <row r="540" spans="2:12">
      <c r="B540" s="114"/>
      <c r="C540" s="115"/>
      <c r="D540" s="115"/>
      <c r="E540" s="115"/>
      <c r="F540" s="115"/>
      <c r="G540" s="115"/>
      <c r="H540" s="115"/>
      <c r="I540" s="115"/>
      <c r="J540" s="115"/>
      <c r="K540" s="115"/>
      <c r="L540" s="115"/>
    </row>
    <row r="541" spans="2:12">
      <c r="B541" s="114"/>
      <c r="C541" s="115"/>
      <c r="D541" s="115"/>
      <c r="E541" s="115"/>
      <c r="F541" s="115"/>
      <c r="G541" s="115"/>
      <c r="H541" s="115"/>
      <c r="I541" s="115"/>
      <c r="J541" s="115"/>
      <c r="K541" s="115"/>
      <c r="L541" s="115"/>
    </row>
    <row r="542" spans="2:12">
      <c r="B542" s="114"/>
      <c r="C542" s="115"/>
      <c r="D542" s="115"/>
      <c r="E542" s="115"/>
      <c r="F542" s="115"/>
      <c r="G542" s="115"/>
      <c r="H542" s="115"/>
      <c r="I542" s="115"/>
      <c r="J542" s="115"/>
      <c r="K542" s="115"/>
      <c r="L542" s="115"/>
    </row>
    <row r="543" spans="2:12">
      <c r="B543" s="114"/>
      <c r="C543" s="115"/>
      <c r="D543" s="115"/>
      <c r="E543" s="115"/>
      <c r="F543" s="115"/>
      <c r="G543" s="115"/>
      <c r="H543" s="115"/>
      <c r="I543" s="115"/>
      <c r="J543" s="115"/>
      <c r="K543" s="115"/>
      <c r="L543" s="115"/>
    </row>
    <row r="544" spans="2:12">
      <c r="B544" s="114"/>
      <c r="C544" s="115"/>
      <c r="D544" s="115"/>
      <c r="E544" s="115"/>
      <c r="F544" s="115"/>
      <c r="G544" s="115"/>
      <c r="H544" s="115"/>
      <c r="I544" s="115"/>
      <c r="J544" s="115"/>
      <c r="K544" s="115"/>
      <c r="L544" s="115"/>
    </row>
    <row r="545" spans="2:12">
      <c r="B545" s="114"/>
      <c r="C545" s="115"/>
      <c r="D545" s="115"/>
      <c r="E545" s="115"/>
      <c r="F545" s="115"/>
      <c r="G545" s="115"/>
      <c r="H545" s="115"/>
      <c r="I545" s="115"/>
      <c r="J545" s="115"/>
      <c r="K545" s="115"/>
      <c r="L545" s="115"/>
    </row>
    <row r="546" spans="2:12">
      <c r="B546" s="114"/>
      <c r="C546" s="115"/>
      <c r="D546" s="115"/>
      <c r="E546" s="115"/>
      <c r="F546" s="115"/>
      <c r="G546" s="115"/>
      <c r="H546" s="115"/>
      <c r="I546" s="115"/>
      <c r="J546" s="115"/>
      <c r="K546" s="115"/>
      <c r="L546" s="115"/>
    </row>
    <row r="547" spans="2:12">
      <c r="B547" s="114"/>
      <c r="C547" s="115"/>
      <c r="D547" s="115"/>
      <c r="E547" s="115"/>
      <c r="F547" s="115"/>
      <c r="G547" s="115"/>
      <c r="H547" s="115"/>
      <c r="I547" s="115"/>
      <c r="J547" s="115"/>
      <c r="K547" s="115"/>
      <c r="L547" s="115"/>
    </row>
    <row r="548" spans="2:12">
      <c r="B548" s="114"/>
      <c r="C548" s="115"/>
      <c r="D548" s="115"/>
      <c r="E548" s="115"/>
      <c r="F548" s="115"/>
      <c r="G548" s="115"/>
      <c r="H548" s="115"/>
      <c r="I548" s="115"/>
      <c r="J548" s="115"/>
      <c r="K548" s="115"/>
      <c r="L548" s="115"/>
    </row>
    <row r="549" spans="2:12">
      <c r="B549" s="114"/>
      <c r="C549" s="115"/>
      <c r="D549" s="115"/>
      <c r="E549" s="115"/>
      <c r="F549" s="115"/>
      <c r="G549" s="115"/>
      <c r="H549" s="115"/>
      <c r="I549" s="115"/>
      <c r="J549" s="115"/>
      <c r="K549" s="115"/>
      <c r="L549" s="115"/>
    </row>
    <row r="550" spans="2:12">
      <c r="B550" s="114"/>
      <c r="C550" s="115"/>
      <c r="D550" s="115"/>
      <c r="E550" s="115"/>
      <c r="F550" s="115"/>
      <c r="G550" s="115"/>
      <c r="H550" s="115"/>
      <c r="I550" s="115"/>
      <c r="J550" s="115"/>
      <c r="K550" s="115"/>
      <c r="L550" s="115"/>
    </row>
    <row r="551" spans="2:12">
      <c r="B551" s="114"/>
      <c r="C551" s="115"/>
      <c r="D551" s="115"/>
      <c r="E551" s="115"/>
      <c r="F551" s="115"/>
      <c r="G551" s="115"/>
      <c r="H551" s="115"/>
      <c r="I551" s="115"/>
      <c r="J551" s="115"/>
      <c r="K551" s="115"/>
      <c r="L551" s="115"/>
    </row>
    <row r="552" spans="2:12">
      <c r="B552" s="114"/>
      <c r="C552" s="115"/>
      <c r="D552" s="115"/>
      <c r="E552" s="115"/>
      <c r="F552" s="115"/>
      <c r="G552" s="115"/>
      <c r="H552" s="115"/>
      <c r="I552" s="115"/>
      <c r="J552" s="115"/>
      <c r="K552" s="115"/>
      <c r="L552" s="115"/>
    </row>
    <row r="553" spans="2:12">
      <c r="B553" s="114"/>
      <c r="C553" s="115"/>
      <c r="D553" s="115"/>
      <c r="E553" s="115"/>
      <c r="F553" s="115"/>
      <c r="G553" s="115"/>
      <c r="H553" s="115"/>
      <c r="I553" s="115"/>
      <c r="J553" s="115"/>
      <c r="K553" s="115"/>
      <c r="L553" s="115"/>
    </row>
    <row r="554" spans="2:12">
      <c r="B554" s="114"/>
      <c r="C554" s="115"/>
      <c r="D554" s="115"/>
      <c r="E554" s="115"/>
      <c r="F554" s="115"/>
      <c r="G554" s="115"/>
      <c r="H554" s="115"/>
      <c r="I554" s="115"/>
      <c r="J554" s="115"/>
      <c r="K554" s="115"/>
      <c r="L554" s="115"/>
    </row>
    <row r="555" spans="2:12">
      <c r="B555" s="114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</row>
    <row r="556" spans="2:12">
      <c r="B556" s="114"/>
      <c r="C556" s="115"/>
      <c r="D556" s="115"/>
      <c r="E556" s="115"/>
      <c r="F556" s="115"/>
      <c r="G556" s="115"/>
      <c r="H556" s="115"/>
      <c r="I556" s="115"/>
      <c r="J556" s="115"/>
      <c r="K556" s="115"/>
      <c r="L556" s="115"/>
    </row>
    <row r="557" spans="2:12">
      <c r="B557" s="114"/>
      <c r="C557" s="115"/>
      <c r="D557" s="115"/>
      <c r="E557" s="115"/>
      <c r="F557" s="115"/>
      <c r="G557" s="115"/>
      <c r="H557" s="115"/>
      <c r="I557" s="115"/>
      <c r="J557" s="115"/>
      <c r="K557" s="115"/>
      <c r="L557" s="115"/>
    </row>
    <row r="558" spans="2:12">
      <c r="B558" s="114"/>
      <c r="C558" s="115"/>
      <c r="D558" s="115"/>
      <c r="E558" s="115"/>
      <c r="F558" s="115"/>
      <c r="G558" s="115"/>
      <c r="H558" s="115"/>
      <c r="I558" s="115"/>
      <c r="J558" s="115"/>
      <c r="K558" s="115"/>
      <c r="L558" s="115"/>
    </row>
    <row r="559" spans="2:12">
      <c r="B559" s="114"/>
      <c r="C559" s="115"/>
      <c r="D559" s="115"/>
      <c r="E559" s="115"/>
      <c r="F559" s="115"/>
      <c r="G559" s="115"/>
      <c r="H559" s="115"/>
      <c r="I559" s="115"/>
      <c r="J559" s="115"/>
      <c r="K559" s="115"/>
      <c r="L559" s="115"/>
    </row>
    <row r="560" spans="2:12">
      <c r="B560" s="114"/>
      <c r="C560" s="115"/>
      <c r="D560" s="115"/>
      <c r="E560" s="115"/>
      <c r="F560" s="115"/>
      <c r="G560" s="115"/>
      <c r="H560" s="115"/>
      <c r="I560" s="115"/>
      <c r="J560" s="115"/>
      <c r="K560" s="115"/>
      <c r="L560" s="115"/>
    </row>
    <row r="561" spans="2:12">
      <c r="B561" s="114"/>
      <c r="C561" s="115"/>
      <c r="D561" s="115"/>
      <c r="E561" s="115"/>
      <c r="F561" s="115"/>
      <c r="G561" s="115"/>
      <c r="H561" s="115"/>
      <c r="I561" s="115"/>
      <c r="J561" s="115"/>
      <c r="K561" s="115"/>
      <c r="L561" s="115"/>
    </row>
    <row r="562" spans="2:12">
      <c r="B562" s="114"/>
      <c r="C562" s="115"/>
      <c r="D562" s="115"/>
      <c r="E562" s="115"/>
      <c r="F562" s="115"/>
      <c r="G562" s="115"/>
      <c r="H562" s="115"/>
      <c r="I562" s="115"/>
      <c r="J562" s="115"/>
      <c r="K562" s="115"/>
      <c r="L562" s="115"/>
    </row>
    <row r="563" spans="2:12">
      <c r="B563" s="114"/>
      <c r="C563" s="115"/>
      <c r="D563" s="115"/>
      <c r="E563" s="115"/>
      <c r="F563" s="115"/>
      <c r="G563" s="115"/>
      <c r="H563" s="115"/>
      <c r="I563" s="115"/>
      <c r="J563" s="115"/>
      <c r="K563" s="115"/>
      <c r="L563" s="115"/>
    </row>
    <row r="564" spans="2:12">
      <c r="B564" s="114"/>
      <c r="C564" s="115"/>
      <c r="D564" s="115"/>
      <c r="E564" s="115"/>
      <c r="F564" s="115"/>
      <c r="G564" s="115"/>
      <c r="H564" s="115"/>
      <c r="I564" s="115"/>
      <c r="J564" s="115"/>
      <c r="K564" s="115"/>
      <c r="L564" s="115"/>
    </row>
    <row r="565" spans="2:12">
      <c r="B565" s="114"/>
      <c r="C565" s="115"/>
      <c r="D565" s="115"/>
      <c r="E565" s="115"/>
      <c r="F565" s="115"/>
      <c r="G565" s="115"/>
      <c r="H565" s="115"/>
      <c r="I565" s="115"/>
      <c r="J565" s="115"/>
      <c r="K565" s="115"/>
      <c r="L565" s="115"/>
    </row>
    <row r="566" spans="2:12">
      <c r="B566" s="114"/>
      <c r="C566" s="115"/>
      <c r="D566" s="115"/>
      <c r="E566" s="115"/>
      <c r="F566" s="115"/>
      <c r="G566" s="115"/>
      <c r="H566" s="115"/>
      <c r="I566" s="115"/>
      <c r="J566" s="115"/>
      <c r="K566" s="115"/>
      <c r="L566" s="115"/>
    </row>
    <row r="567" spans="2:12">
      <c r="B567" s="114"/>
      <c r="C567" s="115"/>
      <c r="D567" s="115"/>
      <c r="E567" s="115"/>
      <c r="F567" s="115"/>
      <c r="G567" s="115"/>
      <c r="H567" s="115"/>
      <c r="I567" s="115"/>
      <c r="J567" s="115"/>
      <c r="K567" s="115"/>
      <c r="L567" s="115"/>
    </row>
    <row r="568" spans="2:12">
      <c r="B568" s="114"/>
      <c r="C568" s="115"/>
      <c r="D568" s="115"/>
      <c r="E568" s="115"/>
      <c r="F568" s="115"/>
      <c r="G568" s="115"/>
      <c r="H568" s="115"/>
      <c r="I568" s="115"/>
      <c r="J568" s="115"/>
      <c r="K568" s="115"/>
      <c r="L568" s="115"/>
    </row>
    <row r="569" spans="2:12">
      <c r="B569" s="114"/>
      <c r="C569" s="115"/>
      <c r="D569" s="115"/>
      <c r="E569" s="115"/>
      <c r="F569" s="115"/>
      <c r="G569" s="115"/>
      <c r="H569" s="115"/>
      <c r="I569" s="115"/>
      <c r="J569" s="115"/>
      <c r="K569" s="115"/>
      <c r="L569" s="115"/>
    </row>
    <row r="570" spans="2:12">
      <c r="B570" s="114"/>
      <c r="C570" s="115"/>
      <c r="D570" s="115"/>
      <c r="E570" s="115"/>
      <c r="F570" s="115"/>
      <c r="G570" s="115"/>
      <c r="H570" s="115"/>
      <c r="I570" s="115"/>
      <c r="J570" s="115"/>
      <c r="K570" s="115"/>
      <c r="L570" s="115"/>
    </row>
    <row r="571" spans="2:12">
      <c r="B571" s="114"/>
      <c r="C571" s="115"/>
      <c r="D571" s="115"/>
      <c r="E571" s="115"/>
      <c r="F571" s="115"/>
      <c r="G571" s="115"/>
      <c r="H571" s="115"/>
      <c r="I571" s="115"/>
      <c r="J571" s="115"/>
      <c r="K571" s="115"/>
      <c r="L571" s="115"/>
    </row>
    <row r="572" spans="2:12">
      <c r="B572" s="114"/>
      <c r="C572" s="115"/>
      <c r="D572" s="115"/>
      <c r="E572" s="115"/>
      <c r="F572" s="115"/>
      <c r="G572" s="115"/>
      <c r="H572" s="115"/>
      <c r="I572" s="115"/>
      <c r="J572" s="115"/>
      <c r="K572" s="115"/>
      <c r="L572" s="115"/>
    </row>
    <row r="573" spans="2:12">
      <c r="B573" s="114"/>
      <c r="C573" s="115"/>
      <c r="D573" s="115"/>
      <c r="E573" s="115"/>
      <c r="F573" s="115"/>
      <c r="G573" s="115"/>
      <c r="H573" s="115"/>
      <c r="I573" s="115"/>
      <c r="J573" s="115"/>
      <c r="K573" s="115"/>
      <c r="L573" s="115"/>
    </row>
    <row r="574" spans="2:12">
      <c r="B574" s="114"/>
      <c r="C574" s="115"/>
      <c r="D574" s="115"/>
      <c r="E574" s="115"/>
      <c r="F574" s="115"/>
      <c r="G574" s="115"/>
      <c r="H574" s="115"/>
      <c r="I574" s="115"/>
      <c r="J574" s="115"/>
      <c r="K574" s="115"/>
      <c r="L574" s="115"/>
    </row>
    <row r="575" spans="2:12">
      <c r="B575" s="114"/>
      <c r="C575" s="115"/>
      <c r="D575" s="115"/>
      <c r="E575" s="115"/>
      <c r="F575" s="115"/>
      <c r="G575" s="115"/>
      <c r="H575" s="115"/>
      <c r="I575" s="115"/>
      <c r="J575" s="115"/>
      <c r="K575" s="115"/>
      <c r="L575" s="115"/>
    </row>
    <row r="576" spans="2:12">
      <c r="B576" s="114"/>
      <c r="C576" s="115"/>
      <c r="D576" s="115"/>
      <c r="E576" s="115"/>
      <c r="F576" s="115"/>
      <c r="G576" s="115"/>
      <c r="H576" s="115"/>
      <c r="I576" s="115"/>
      <c r="J576" s="115"/>
      <c r="K576" s="115"/>
      <c r="L576" s="115"/>
    </row>
    <row r="577" spans="2:12">
      <c r="B577" s="114"/>
      <c r="C577" s="115"/>
      <c r="D577" s="115"/>
      <c r="E577" s="115"/>
      <c r="F577" s="115"/>
      <c r="G577" s="115"/>
      <c r="H577" s="115"/>
      <c r="I577" s="115"/>
      <c r="J577" s="115"/>
      <c r="K577" s="115"/>
      <c r="L577" s="115"/>
    </row>
    <row r="578" spans="2:12">
      <c r="B578" s="114"/>
      <c r="C578" s="115"/>
      <c r="D578" s="115"/>
      <c r="E578" s="115"/>
      <c r="F578" s="115"/>
      <c r="G578" s="115"/>
      <c r="H578" s="115"/>
      <c r="I578" s="115"/>
      <c r="J578" s="115"/>
      <c r="K578" s="115"/>
      <c r="L578" s="115"/>
    </row>
    <row r="579" spans="2:12">
      <c r="B579" s="114"/>
      <c r="C579" s="115"/>
      <c r="D579" s="115"/>
      <c r="E579" s="115"/>
      <c r="F579" s="115"/>
      <c r="G579" s="115"/>
      <c r="H579" s="115"/>
      <c r="I579" s="115"/>
      <c r="J579" s="115"/>
      <c r="K579" s="115"/>
      <c r="L579" s="115"/>
    </row>
    <row r="580" spans="2:12">
      <c r="B580" s="114"/>
      <c r="C580" s="115"/>
      <c r="D580" s="115"/>
      <c r="E580" s="115"/>
      <c r="F580" s="115"/>
      <c r="G580" s="115"/>
      <c r="H580" s="115"/>
      <c r="I580" s="115"/>
      <c r="J580" s="115"/>
      <c r="K580" s="115"/>
      <c r="L580" s="115"/>
    </row>
    <row r="581" spans="2:12">
      <c r="B581" s="114"/>
      <c r="C581" s="115"/>
      <c r="D581" s="115"/>
      <c r="E581" s="115"/>
      <c r="F581" s="115"/>
      <c r="G581" s="115"/>
      <c r="H581" s="115"/>
      <c r="I581" s="115"/>
      <c r="J581" s="115"/>
      <c r="K581" s="115"/>
      <c r="L581" s="115"/>
    </row>
    <row r="582" spans="2:12">
      <c r="B582" s="114"/>
      <c r="C582" s="115"/>
      <c r="D582" s="115"/>
      <c r="E582" s="115"/>
      <c r="F582" s="115"/>
      <c r="G582" s="115"/>
      <c r="H582" s="115"/>
      <c r="I582" s="115"/>
      <c r="J582" s="115"/>
      <c r="K582" s="115"/>
      <c r="L582" s="115"/>
    </row>
    <row r="583" spans="2:12">
      <c r="B583" s="114"/>
      <c r="C583" s="115"/>
      <c r="D583" s="115"/>
      <c r="E583" s="115"/>
      <c r="F583" s="115"/>
      <c r="G583" s="115"/>
      <c r="H583" s="115"/>
      <c r="I583" s="115"/>
      <c r="J583" s="115"/>
      <c r="K583" s="115"/>
      <c r="L583" s="115"/>
    </row>
    <row r="584" spans="2:12">
      <c r="B584" s="114"/>
      <c r="C584" s="115"/>
      <c r="D584" s="115"/>
      <c r="E584" s="115"/>
      <c r="F584" s="115"/>
      <c r="G584" s="115"/>
      <c r="H584" s="115"/>
      <c r="I584" s="115"/>
      <c r="J584" s="115"/>
      <c r="K584" s="115"/>
      <c r="L584" s="115"/>
    </row>
    <row r="585" spans="2:12">
      <c r="B585" s="114"/>
      <c r="C585" s="115"/>
      <c r="D585" s="115"/>
      <c r="E585" s="115"/>
      <c r="F585" s="115"/>
      <c r="G585" s="115"/>
      <c r="H585" s="115"/>
      <c r="I585" s="115"/>
      <c r="J585" s="115"/>
      <c r="K585" s="115"/>
      <c r="L585" s="115"/>
    </row>
    <row r="586" spans="2:12">
      <c r="B586" s="114"/>
      <c r="C586" s="115"/>
      <c r="D586" s="115"/>
      <c r="E586" s="115"/>
      <c r="F586" s="115"/>
      <c r="G586" s="115"/>
      <c r="H586" s="115"/>
      <c r="I586" s="115"/>
      <c r="J586" s="115"/>
      <c r="K586" s="115"/>
      <c r="L586" s="115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B1048576 C5:C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8.85546875" style="2" bestFit="1" customWidth="1"/>
    <col min="3" max="3" width="43.42578125" style="2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1.855468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144</v>
      </c>
      <c r="C1" s="67" t="s" vm="1">
        <v>229</v>
      </c>
    </row>
    <row r="2" spans="1:11">
      <c r="B2" s="46" t="s">
        <v>143</v>
      </c>
      <c r="C2" s="67" t="s">
        <v>230</v>
      </c>
    </row>
    <row r="3" spans="1:11">
      <c r="B3" s="46" t="s">
        <v>145</v>
      </c>
      <c r="C3" s="67" t="s">
        <v>231</v>
      </c>
    </row>
    <row r="4" spans="1:11">
      <c r="B4" s="46" t="s">
        <v>146</v>
      </c>
      <c r="C4" s="67">
        <v>12145</v>
      </c>
    </row>
    <row r="6" spans="1:11" ht="26.25" customHeight="1">
      <c r="B6" s="152" t="s">
        <v>172</v>
      </c>
      <c r="C6" s="153"/>
      <c r="D6" s="153"/>
      <c r="E6" s="153"/>
      <c r="F6" s="153"/>
      <c r="G6" s="153"/>
      <c r="H6" s="153"/>
      <c r="I6" s="153"/>
      <c r="J6" s="153"/>
      <c r="K6" s="154"/>
    </row>
    <row r="7" spans="1:11" ht="26.25" customHeight="1">
      <c r="B7" s="152" t="s">
        <v>94</v>
      </c>
      <c r="C7" s="153"/>
      <c r="D7" s="153"/>
      <c r="E7" s="153"/>
      <c r="F7" s="153"/>
      <c r="G7" s="153"/>
      <c r="H7" s="153"/>
      <c r="I7" s="153"/>
      <c r="J7" s="153"/>
      <c r="K7" s="154"/>
    </row>
    <row r="8" spans="1:11" s="3" customFormat="1" ht="78.75">
      <c r="A8" s="2"/>
      <c r="B8" s="21" t="s">
        <v>114</v>
      </c>
      <c r="C8" s="29" t="s">
        <v>44</v>
      </c>
      <c r="D8" s="29" t="s">
        <v>117</v>
      </c>
      <c r="E8" s="29" t="s">
        <v>64</v>
      </c>
      <c r="F8" s="29" t="s">
        <v>101</v>
      </c>
      <c r="G8" s="29" t="s">
        <v>205</v>
      </c>
      <c r="H8" s="29" t="s">
        <v>204</v>
      </c>
      <c r="I8" s="29" t="s">
        <v>60</v>
      </c>
      <c r="J8" s="29" t="s">
        <v>147</v>
      </c>
      <c r="K8" s="30" t="s">
        <v>149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212</v>
      </c>
      <c r="H9" s="15"/>
      <c r="I9" s="15" t="s">
        <v>208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8" t="s">
        <v>48</v>
      </c>
      <c r="C11" s="73"/>
      <c r="D11" s="73"/>
      <c r="E11" s="73"/>
      <c r="F11" s="73"/>
      <c r="G11" s="83"/>
      <c r="H11" s="85"/>
      <c r="I11" s="83">
        <v>6389.0546578660014</v>
      </c>
      <c r="J11" s="84">
        <f>IFERROR(I11/$I$11,0)</f>
        <v>1</v>
      </c>
      <c r="K11" s="84">
        <f>I11/'סכום נכסי הקרן'!$C$42</f>
        <v>8.9667653359926732E-4</v>
      </c>
    </row>
    <row r="12" spans="1:11">
      <c r="B12" s="92" t="s">
        <v>199</v>
      </c>
      <c r="C12" s="73"/>
      <c r="D12" s="73"/>
      <c r="E12" s="73"/>
      <c r="F12" s="73"/>
      <c r="G12" s="83"/>
      <c r="H12" s="85"/>
      <c r="I12" s="83">
        <v>6389.0546578660014</v>
      </c>
      <c r="J12" s="84">
        <f t="shared" ref="J12:J19" si="0">IFERROR(I12/$I$11,0)</f>
        <v>1</v>
      </c>
      <c r="K12" s="84">
        <f>I12/'סכום נכסי הקרן'!$C$42</f>
        <v>8.9667653359926732E-4</v>
      </c>
    </row>
    <row r="13" spans="1:11">
      <c r="B13" s="72" t="s">
        <v>1710</v>
      </c>
      <c r="C13" s="73" t="s">
        <v>1711</v>
      </c>
      <c r="D13" s="86" t="s">
        <v>26</v>
      </c>
      <c r="E13" s="86" t="s">
        <v>511</v>
      </c>
      <c r="F13" s="86" t="s">
        <v>130</v>
      </c>
      <c r="G13" s="83">
        <v>55.817869000000009</v>
      </c>
      <c r="H13" s="85">
        <v>99790</v>
      </c>
      <c r="I13" s="83">
        <v>-170.45173797300004</v>
      </c>
      <c r="J13" s="84">
        <f t="shared" si="0"/>
        <v>-2.667871024755521E-2</v>
      </c>
      <c r="K13" s="84">
        <f>I13/'סכום נכסי הקרן'!$C$42</f>
        <v>-2.3922173425677057E-5</v>
      </c>
    </row>
    <row r="14" spans="1:11">
      <c r="B14" s="72" t="s">
        <v>1712</v>
      </c>
      <c r="C14" s="73" t="s">
        <v>1713</v>
      </c>
      <c r="D14" s="86" t="s">
        <v>26</v>
      </c>
      <c r="E14" s="86" t="s">
        <v>511</v>
      </c>
      <c r="F14" s="86" t="s">
        <v>130</v>
      </c>
      <c r="G14" s="83">
        <v>9.5635230000000018</v>
      </c>
      <c r="H14" s="85">
        <v>1533700</v>
      </c>
      <c r="I14" s="83">
        <v>308.79824218500005</v>
      </c>
      <c r="J14" s="84">
        <f t="shared" si="0"/>
        <v>4.833238385350444E-2</v>
      </c>
      <c r="K14" s="84">
        <f>I14/'סכום נכסי הקרן'!$C$42</f>
        <v>4.3338514414349561E-5</v>
      </c>
    </row>
    <row r="15" spans="1:11">
      <c r="B15" s="72" t="s">
        <v>1714</v>
      </c>
      <c r="C15" s="73" t="s">
        <v>1715</v>
      </c>
      <c r="D15" s="86" t="s">
        <v>26</v>
      </c>
      <c r="E15" s="86" t="s">
        <v>511</v>
      </c>
      <c r="F15" s="86" t="s">
        <v>138</v>
      </c>
      <c r="G15" s="83">
        <v>5.2619810000000005</v>
      </c>
      <c r="H15" s="85">
        <v>121860</v>
      </c>
      <c r="I15" s="83">
        <v>52.464845097999998</v>
      </c>
      <c r="J15" s="84">
        <f t="shared" si="0"/>
        <v>8.2116757341255397E-3</v>
      </c>
      <c r="K15" s="84">
        <f>I15/'סכום נכסי הקרן'!$C$42</f>
        <v>7.3632169323169081E-6</v>
      </c>
    </row>
    <row r="16" spans="1:11">
      <c r="B16" s="72" t="s">
        <v>1716</v>
      </c>
      <c r="C16" s="73" t="s">
        <v>1717</v>
      </c>
      <c r="D16" s="86" t="s">
        <v>26</v>
      </c>
      <c r="E16" s="86" t="s">
        <v>511</v>
      </c>
      <c r="F16" s="86" t="s">
        <v>130</v>
      </c>
      <c r="G16" s="83">
        <v>261.97513600000008</v>
      </c>
      <c r="H16" s="85">
        <v>448825</v>
      </c>
      <c r="I16" s="83">
        <v>6217.1717722320009</v>
      </c>
      <c r="J16" s="84">
        <f t="shared" si="0"/>
        <v>0.97309728984359467</v>
      </c>
      <c r="K16" s="84">
        <f>I16/'סכום נכסי הקרן'!$C$42</f>
        <v>8.7255350471179599E-4</v>
      </c>
    </row>
    <row r="17" spans="2:11">
      <c r="B17" s="72" t="s">
        <v>1718</v>
      </c>
      <c r="C17" s="73" t="s">
        <v>1719</v>
      </c>
      <c r="D17" s="86" t="s">
        <v>26</v>
      </c>
      <c r="E17" s="86" t="s">
        <v>511</v>
      </c>
      <c r="F17" s="86" t="s">
        <v>132</v>
      </c>
      <c r="G17" s="83">
        <v>33.717549000000005</v>
      </c>
      <c r="H17" s="85">
        <v>46380</v>
      </c>
      <c r="I17" s="83">
        <v>3.4176186040000003</v>
      </c>
      <c r="J17" s="84">
        <f t="shared" si="0"/>
        <v>5.3491772836726894E-4</v>
      </c>
      <c r="K17" s="84">
        <f>I17/'סכום נכסי הקרן'!$C$42</f>
        <v>4.7964817443315717E-7</v>
      </c>
    </row>
    <row r="18" spans="2:11">
      <c r="B18" s="72" t="s">
        <v>1720</v>
      </c>
      <c r="C18" s="73" t="s">
        <v>1721</v>
      </c>
      <c r="D18" s="86" t="s">
        <v>26</v>
      </c>
      <c r="E18" s="86" t="s">
        <v>511</v>
      </c>
      <c r="F18" s="86" t="s">
        <v>139</v>
      </c>
      <c r="G18" s="83">
        <v>9.992655000000001</v>
      </c>
      <c r="H18" s="85">
        <v>228800</v>
      </c>
      <c r="I18" s="83">
        <v>101.92742254500003</v>
      </c>
      <c r="J18" s="84">
        <f t="shared" si="0"/>
        <v>1.5953443506624289E-2</v>
      </c>
      <c r="K18" s="84">
        <f>I18/'סכום נכסי הקרן'!$C$42</f>
        <v>1.4305078422491607E-5</v>
      </c>
    </row>
    <row r="19" spans="2:11">
      <c r="B19" s="72" t="s">
        <v>1722</v>
      </c>
      <c r="C19" s="73" t="s">
        <v>1723</v>
      </c>
      <c r="D19" s="86" t="s">
        <v>26</v>
      </c>
      <c r="E19" s="86" t="s">
        <v>511</v>
      </c>
      <c r="F19" s="86" t="s">
        <v>130</v>
      </c>
      <c r="G19" s="83">
        <v>46.035524000000002</v>
      </c>
      <c r="H19" s="85">
        <v>11843.75</v>
      </c>
      <c r="I19" s="83">
        <v>-124.27350482500002</v>
      </c>
      <c r="J19" s="84">
        <f t="shared" si="0"/>
        <v>-1.9451000418661064E-2</v>
      </c>
      <c r="K19" s="84">
        <f>I19/'סכום נכסי הקרן'!$C$42</f>
        <v>-1.7441255630442901E-5</v>
      </c>
    </row>
    <row r="20" spans="2:11">
      <c r="B20" s="72"/>
      <c r="C20" s="73"/>
      <c r="D20" s="86"/>
      <c r="E20" s="86"/>
      <c r="F20" s="86"/>
      <c r="G20" s="83"/>
      <c r="H20" s="85"/>
      <c r="I20" s="73"/>
      <c r="J20" s="84"/>
      <c r="K20" s="73"/>
    </row>
    <row r="21" spans="2:11">
      <c r="B21" s="92"/>
      <c r="C21" s="73"/>
      <c r="D21" s="73"/>
      <c r="E21" s="73"/>
      <c r="F21" s="73"/>
      <c r="G21" s="83"/>
      <c r="H21" s="85"/>
      <c r="I21" s="73"/>
      <c r="J21" s="84"/>
      <c r="K21" s="73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129" t="s">
        <v>220</v>
      </c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129" t="s">
        <v>110</v>
      </c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129" t="s">
        <v>203</v>
      </c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129" t="s">
        <v>211</v>
      </c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  <row r="117" spans="2:11">
      <c r="B117" s="88"/>
      <c r="C117" s="88"/>
      <c r="D117" s="88"/>
      <c r="E117" s="88"/>
      <c r="F117" s="88"/>
      <c r="G117" s="88"/>
      <c r="H117" s="88"/>
      <c r="I117" s="88"/>
      <c r="J117" s="88"/>
      <c r="K117" s="88"/>
    </row>
    <row r="118" spans="2:11">
      <c r="B118" s="88"/>
      <c r="C118" s="88"/>
      <c r="D118" s="88"/>
      <c r="E118" s="88"/>
      <c r="F118" s="88"/>
      <c r="G118" s="88"/>
      <c r="H118" s="88"/>
      <c r="I118" s="88"/>
      <c r="J118" s="88"/>
      <c r="K118" s="88"/>
    </row>
    <row r="119" spans="2:11">
      <c r="B119" s="88"/>
      <c r="C119" s="88"/>
      <c r="D119" s="88"/>
      <c r="E119" s="88"/>
      <c r="F119" s="88"/>
      <c r="G119" s="88"/>
      <c r="H119" s="88"/>
      <c r="I119" s="88"/>
      <c r="J119" s="88"/>
      <c r="K119" s="88"/>
    </row>
    <row r="120" spans="2:11">
      <c r="B120" s="88"/>
      <c r="C120" s="88"/>
      <c r="D120" s="88"/>
      <c r="E120" s="88"/>
      <c r="F120" s="88"/>
      <c r="G120" s="88"/>
      <c r="H120" s="88"/>
      <c r="I120" s="88"/>
      <c r="J120" s="88"/>
      <c r="K120" s="88"/>
    </row>
    <row r="121" spans="2:11">
      <c r="B121" s="114"/>
      <c r="C121" s="131"/>
      <c r="D121" s="131"/>
      <c r="E121" s="131"/>
      <c r="F121" s="131"/>
      <c r="G121" s="131"/>
      <c r="H121" s="131"/>
      <c r="I121" s="115"/>
      <c r="J121" s="115"/>
      <c r="K121" s="131"/>
    </row>
    <row r="122" spans="2:11">
      <c r="B122" s="114"/>
      <c r="C122" s="131"/>
      <c r="D122" s="131"/>
      <c r="E122" s="131"/>
      <c r="F122" s="131"/>
      <c r="G122" s="131"/>
      <c r="H122" s="131"/>
      <c r="I122" s="115"/>
      <c r="J122" s="115"/>
      <c r="K122" s="131"/>
    </row>
    <row r="123" spans="2:11">
      <c r="B123" s="114"/>
      <c r="C123" s="131"/>
      <c r="D123" s="131"/>
      <c r="E123" s="131"/>
      <c r="F123" s="131"/>
      <c r="G123" s="131"/>
      <c r="H123" s="131"/>
      <c r="I123" s="115"/>
      <c r="J123" s="115"/>
      <c r="K123" s="131"/>
    </row>
    <row r="124" spans="2:11">
      <c r="B124" s="114"/>
      <c r="C124" s="131"/>
      <c r="D124" s="131"/>
      <c r="E124" s="131"/>
      <c r="F124" s="131"/>
      <c r="G124" s="131"/>
      <c r="H124" s="131"/>
      <c r="I124" s="115"/>
      <c r="J124" s="115"/>
      <c r="K124" s="131"/>
    </row>
    <row r="125" spans="2:11">
      <c r="B125" s="114"/>
      <c r="C125" s="131"/>
      <c r="D125" s="131"/>
      <c r="E125" s="131"/>
      <c r="F125" s="131"/>
      <c r="G125" s="131"/>
      <c r="H125" s="131"/>
      <c r="I125" s="115"/>
      <c r="J125" s="115"/>
      <c r="K125" s="131"/>
    </row>
    <row r="126" spans="2:11">
      <c r="B126" s="114"/>
      <c r="C126" s="131"/>
      <c r="D126" s="131"/>
      <c r="E126" s="131"/>
      <c r="F126" s="131"/>
      <c r="G126" s="131"/>
      <c r="H126" s="131"/>
      <c r="I126" s="115"/>
      <c r="J126" s="115"/>
      <c r="K126" s="131"/>
    </row>
    <row r="127" spans="2:11">
      <c r="B127" s="114"/>
      <c r="C127" s="131"/>
      <c r="D127" s="131"/>
      <c r="E127" s="131"/>
      <c r="F127" s="131"/>
      <c r="G127" s="131"/>
      <c r="H127" s="131"/>
      <c r="I127" s="115"/>
      <c r="J127" s="115"/>
      <c r="K127" s="131"/>
    </row>
    <row r="128" spans="2:11">
      <c r="B128" s="114"/>
      <c r="C128" s="131"/>
      <c r="D128" s="131"/>
      <c r="E128" s="131"/>
      <c r="F128" s="131"/>
      <c r="G128" s="131"/>
      <c r="H128" s="131"/>
      <c r="I128" s="115"/>
      <c r="J128" s="115"/>
      <c r="K128" s="131"/>
    </row>
    <row r="129" spans="2:11">
      <c r="B129" s="114"/>
      <c r="C129" s="131"/>
      <c r="D129" s="131"/>
      <c r="E129" s="131"/>
      <c r="F129" s="131"/>
      <c r="G129" s="131"/>
      <c r="H129" s="131"/>
      <c r="I129" s="115"/>
      <c r="J129" s="115"/>
      <c r="K129" s="131"/>
    </row>
    <row r="130" spans="2:11">
      <c r="B130" s="114"/>
      <c r="C130" s="131"/>
      <c r="D130" s="131"/>
      <c r="E130" s="131"/>
      <c r="F130" s="131"/>
      <c r="G130" s="131"/>
      <c r="H130" s="131"/>
      <c r="I130" s="115"/>
      <c r="J130" s="115"/>
      <c r="K130" s="131"/>
    </row>
    <row r="131" spans="2:11">
      <c r="B131" s="114"/>
      <c r="C131" s="131"/>
      <c r="D131" s="131"/>
      <c r="E131" s="131"/>
      <c r="F131" s="131"/>
      <c r="G131" s="131"/>
      <c r="H131" s="131"/>
      <c r="I131" s="115"/>
      <c r="J131" s="115"/>
      <c r="K131" s="131"/>
    </row>
    <row r="132" spans="2:11">
      <c r="B132" s="114"/>
      <c r="C132" s="131"/>
      <c r="D132" s="131"/>
      <c r="E132" s="131"/>
      <c r="F132" s="131"/>
      <c r="G132" s="131"/>
      <c r="H132" s="131"/>
      <c r="I132" s="115"/>
      <c r="J132" s="115"/>
      <c r="K132" s="131"/>
    </row>
    <row r="133" spans="2:11">
      <c r="B133" s="114"/>
      <c r="C133" s="131"/>
      <c r="D133" s="131"/>
      <c r="E133" s="131"/>
      <c r="F133" s="131"/>
      <c r="G133" s="131"/>
      <c r="H133" s="131"/>
      <c r="I133" s="115"/>
      <c r="J133" s="115"/>
      <c r="K133" s="131"/>
    </row>
    <row r="134" spans="2:11">
      <c r="B134" s="114"/>
      <c r="C134" s="131"/>
      <c r="D134" s="131"/>
      <c r="E134" s="131"/>
      <c r="F134" s="131"/>
      <c r="G134" s="131"/>
      <c r="H134" s="131"/>
      <c r="I134" s="115"/>
      <c r="J134" s="115"/>
      <c r="K134" s="131"/>
    </row>
    <row r="135" spans="2:11">
      <c r="B135" s="114"/>
      <c r="C135" s="131"/>
      <c r="D135" s="131"/>
      <c r="E135" s="131"/>
      <c r="F135" s="131"/>
      <c r="G135" s="131"/>
      <c r="H135" s="131"/>
      <c r="I135" s="115"/>
      <c r="J135" s="115"/>
      <c r="K135" s="131"/>
    </row>
    <row r="136" spans="2:11">
      <c r="B136" s="114"/>
      <c r="C136" s="131"/>
      <c r="D136" s="131"/>
      <c r="E136" s="131"/>
      <c r="F136" s="131"/>
      <c r="G136" s="131"/>
      <c r="H136" s="131"/>
      <c r="I136" s="115"/>
      <c r="J136" s="115"/>
      <c r="K136" s="131"/>
    </row>
    <row r="137" spans="2:11">
      <c r="B137" s="114"/>
      <c r="C137" s="131"/>
      <c r="D137" s="131"/>
      <c r="E137" s="131"/>
      <c r="F137" s="131"/>
      <c r="G137" s="131"/>
      <c r="H137" s="131"/>
      <c r="I137" s="115"/>
      <c r="J137" s="115"/>
      <c r="K137" s="131"/>
    </row>
    <row r="138" spans="2:11">
      <c r="B138" s="114"/>
      <c r="C138" s="131"/>
      <c r="D138" s="131"/>
      <c r="E138" s="131"/>
      <c r="F138" s="131"/>
      <c r="G138" s="131"/>
      <c r="H138" s="131"/>
      <c r="I138" s="115"/>
      <c r="J138" s="115"/>
      <c r="K138" s="131"/>
    </row>
    <row r="139" spans="2:11">
      <c r="B139" s="114"/>
      <c r="C139" s="131"/>
      <c r="D139" s="131"/>
      <c r="E139" s="131"/>
      <c r="F139" s="131"/>
      <c r="G139" s="131"/>
      <c r="H139" s="131"/>
      <c r="I139" s="115"/>
      <c r="J139" s="115"/>
      <c r="K139" s="131"/>
    </row>
    <row r="140" spans="2:11">
      <c r="B140" s="114"/>
      <c r="C140" s="131"/>
      <c r="D140" s="131"/>
      <c r="E140" s="131"/>
      <c r="F140" s="131"/>
      <c r="G140" s="131"/>
      <c r="H140" s="131"/>
      <c r="I140" s="115"/>
      <c r="J140" s="115"/>
      <c r="K140" s="131"/>
    </row>
    <row r="141" spans="2:11">
      <c r="B141" s="114"/>
      <c r="C141" s="131"/>
      <c r="D141" s="131"/>
      <c r="E141" s="131"/>
      <c r="F141" s="131"/>
      <c r="G141" s="131"/>
      <c r="H141" s="131"/>
      <c r="I141" s="115"/>
      <c r="J141" s="115"/>
      <c r="K141" s="131"/>
    </row>
    <row r="142" spans="2:11">
      <c r="B142" s="114"/>
      <c r="C142" s="131"/>
      <c r="D142" s="131"/>
      <c r="E142" s="131"/>
      <c r="F142" s="131"/>
      <c r="G142" s="131"/>
      <c r="H142" s="131"/>
      <c r="I142" s="115"/>
      <c r="J142" s="115"/>
      <c r="K142" s="131"/>
    </row>
    <row r="143" spans="2:11">
      <c r="B143" s="114"/>
      <c r="C143" s="131"/>
      <c r="D143" s="131"/>
      <c r="E143" s="131"/>
      <c r="F143" s="131"/>
      <c r="G143" s="131"/>
      <c r="H143" s="131"/>
      <c r="I143" s="115"/>
      <c r="J143" s="115"/>
      <c r="K143" s="131"/>
    </row>
    <row r="144" spans="2:11">
      <c r="B144" s="114"/>
      <c r="C144" s="131"/>
      <c r="D144" s="131"/>
      <c r="E144" s="131"/>
      <c r="F144" s="131"/>
      <c r="G144" s="131"/>
      <c r="H144" s="131"/>
      <c r="I144" s="115"/>
      <c r="J144" s="115"/>
      <c r="K144" s="131"/>
    </row>
    <row r="145" spans="2:11">
      <c r="B145" s="114"/>
      <c r="C145" s="131"/>
      <c r="D145" s="131"/>
      <c r="E145" s="131"/>
      <c r="F145" s="131"/>
      <c r="G145" s="131"/>
      <c r="H145" s="131"/>
      <c r="I145" s="115"/>
      <c r="J145" s="115"/>
      <c r="K145" s="131"/>
    </row>
    <row r="146" spans="2:11">
      <c r="B146" s="114"/>
      <c r="C146" s="131"/>
      <c r="D146" s="131"/>
      <c r="E146" s="131"/>
      <c r="F146" s="131"/>
      <c r="G146" s="131"/>
      <c r="H146" s="131"/>
      <c r="I146" s="115"/>
      <c r="J146" s="115"/>
      <c r="K146" s="131"/>
    </row>
    <row r="147" spans="2:11">
      <c r="B147" s="114"/>
      <c r="C147" s="131"/>
      <c r="D147" s="131"/>
      <c r="E147" s="131"/>
      <c r="F147" s="131"/>
      <c r="G147" s="131"/>
      <c r="H147" s="131"/>
      <c r="I147" s="115"/>
      <c r="J147" s="115"/>
      <c r="K147" s="131"/>
    </row>
    <row r="148" spans="2:11">
      <c r="B148" s="114"/>
      <c r="C148" s="131"/>
      <c r="D148" s="131"/>
      <c r="E148" s="131"/>
      <c r="F148" s="131"/>
      <c r="G148" s="131"/>
      <c r="H148" s="131"/>
      <c r="I148" s="115"/>
      <c r="J148" s="115"/>
      <c r="K148" s="131"/>
    </row>
    <row r="149" spans="2:11">
      <c r="B149" s="114"/>
      <c r="C149" s="131"/>
      <c r="D149" s="131"/>
      <c r="E149" s="131"/>
      <c r="F149" s="131"/>
      <c r="G149" s="131"/>
      <c r="H149" s="131"/>
      <c r="I149" s="115"/>
      <c r="J149" s="115"/>
      <c r="K149" s="131"/>
    </row>
    <row r="150" spans="2:11">
      <c r="B150" s="114"/>
      <c r="C150" s="131"/>
      <c r="D150" s="131"/>
      <c r="E150" s="131"/>
      <c r="F150" s="131"/>
      <c r="G150" s="131"/>
      <c r="H150" s="131"/>
      <c r="I150" s="115"/>
      <c r="J150" s="115"/>
      <c r="K150" s="131"/>
    </row>
    <row r="151" spans="2:11">
      <c r="B151" s="114"/>
      <c r="C151" s="131"/>
      <c r="D151" s="131"/>
      <c r="E151" s="131"/>
      <c r="F151" s="131"/>
      <c r="G151" s="131"/>
      <c r="H151" s="131"/>
      <c r="I151" s="115"/>
      <c r="J151" s="115"/>
      <c r="K151" s="131"/>
    </row>
    <row r="152" spans="2:11">
      <c r="B152" s="114"/>
      <c r="C152" s="131"/>
      <c r="D152" s="131"/>
      <c r="E152" s="131"/>
      <c r="F152" s="131"/>
      <c r="G152" s="131"/>
      <c r="H152" s="131"/>
      <c r="I152" s="115"/>
      <c r="J152" s="115"/>
      <c r="K152" s="131"/>
    </row>
    <row r="153" spans="2:11">
      <c r="B153" s="114"/>
      <c r="C153" s="131"/>
      <c r="D153" s="131"/>
      <c r="E153" s="131"/>
      <c r="F153" s="131"/>
      <c r="G153" s="131"/>
      <c r="H153" s="131"/>
      <c r="I153" s="115"/>
      <c r="J153" s="115"/>
      <c r="K153" s="131"/>
    </row>
    <row r="154" spans="2:11">
      <c r="B154" s="114"/>
      <c r="C154" s="131"/>
      <c r="D154" s="131"/>
      <c r="E154" s="131"/>
      <c r="F154" s="131"/>
      <c r="G154" s="131"/>
      <c r="H154" s="131"/>
      <c r="I154" s="115"/>
      <c r="J154" s="115"/>
      <c r="K154" s="131"/>
    </row>
    <row r="155" spans="2:11">
      <c r="B155" s="114"/>
      <c r="C155" s="131"/>
      <c r="D155" s="131"/>
      <c r="E155" s="131"/>
      <c r="F155" s="131"/>
      <c r="G155" s="131"/>
      <c r="H155" s="131"/>
      <c r="I155" s="115"/>
      <c r="J155" s="115"/>
      <c r="K155" s="131"/>
    </row>
    <row r="156" spans="2:11">
      <c r="B156" s="114"/>
      <c r="C156" s="131"/>
      <c r="D156" s="131"/>
      <c r="E156" s="131"/>
      <c r="F156" s="131"/>
      <c r="G156" s="131"/>
      <c r="H156" s="131"/>
      <c r="I156" s="115"/>
      <c r="J156" s="115"/>
      <c r="K156" s="131"/>
    </row>
    <row r="157" spans="2:11">
      <c r="B157" s="114"/>
      <c r="C157" s="131"/>
      <c r="D157" s="131"/>
      <c r="E157" s="131"/>
      <c r="F157" s="131"/>
      <c r="G157" s="131"/>
      <c r="H157" s="131"/>
      <c r="I157" s="115"/>
      <c r="J157" s="115"/>
      <c r="K157" s="131"/>
    </row>
    <row r="158" spans="2:11">
      <c r="B158" s="114"/>
      <c r="C158" s="131"/>
      <c r="D158" s="131"/>
      <c r="E158" s="131"/>
      <c r="F158" s="131"/>
      <c r="G158" s="131"/>
      <c r="H158" s="131"/>
      <c r="I158" s="115"/>
      <c r="J158" s="115"/>
      <c r="K158" s="131"/>
    </row>
    <row r="159" spans="2:11">
      <c r="B159" s="114"/>
      <c r="C159" s="131"/>
      <c r="D159" s="131"/>
      <c r="E159" s="131"/>
      <c r="F159" s="131"/>
      <c r="G159" s="131"/>
      <c r="H159" s="131"/>
      <c r="I159" s="115"/>
      <c r="J159" s="115"/>
      <c r="K159" s="131"/>
    </row>
    <row r="160" spans="2:11">
      <c r="B160" s="114"/>
      <c r="C160" s="131"/>
      <c r="D160" s="131"/>
      <c r="E160" s="131"/>
      <c r="F160" s="131"/>
      <c r="G160" s="131"/>
      <c r="H160" s="131"/>
      <c r="I160" s="115"/>
      <c r="J160" s="115"/>
      <c r="K160" s="131"/>
    </row>
    <row r="161" spans="2:11">
      <c r="B161" s="114"/>
      <c r="C161" s="131"/>
      <c r="D161" s="131"/>
      <c r="E161" s="131"/>
      <c r="F161" s="131"/>
      <c r="G161" s="131"/>
      <c r="H161" s="131"/>
      <c r="I161" s="115"/>
      <c r="J161" s="115"/>
      <c r="K161" s="131"/>
    </row>
    <row r="162" spans="2:11">
      <c r="B162" s="114"/>
      <c r="C162" s="131"/>
      <c r="D162" s="131"/>
      <c r="E162" s="131"/>
      <c r="F162" s="131"/>
      <c r="G162" s="131"/>
      <c r="H162" s="131"/>
      <c r="I162" s="115"/>
      <c r="J162" s="115"/>
      <c r="K162" s="131"/>
    </row>
    <row r="163" spans="2:11">
      <c r="B163" s="114"/>
      <c r="C163" s="131"/>
      <c r="D163" s="131"/>
      <c r="E163" s="131"/>
      <c r="F163" s="131"/>
      <c r="G163" s="131"/>
      <c r="H163" s="131"/>
      <c r="I163" s="115"/>
      <c r="J163" s="115"/>
      <c r="K163" s="131"/>
    </row>
    <row r="164" spans="2:11">
      <c r="B164" s="114"/>
      <c r="C164" s="131"/>
      <c r="D164" s="131"/>
      <c r="E164" s="131"/>
      <c r="F164" s="131"/>
      <c r="G164" s="131"/>
      <c r="H164" s="131"/>
      <c r="I164" s="115"/>
      <c r="J164" s="115"/>
      <c r="K164" s="131"/>
    </row>
    <row r="165" spans="2:11">
      <c r="B165" s="114"/>
      <c r="C165" s="131"/>
      <c r="D165" s="131"/>
      <c r="E165" s="131"/>
      <c r="F165" s="131"/>
      <c r="G165" s="131"/>
      <c r="H165" s="131"/>
      <c r="I165" s="115"/>
      <c r="J165" s="115"/>
      <c r="K165" s="131"/>
    </row>
    <row r="166" spans="2:11">
      <c r="B166" s="114"/>
      <c r="C166" s="131"/>
      <c r="D166" s="131"/>
      <c r="E166" s="131"/>
      <c r="F166" s="131"/>
      <c r="G166" s="131"/>
      <c r="H166" s="131"/>
      <c r="I166" s="115"/>
      <c r="J166" s="115"/>
      <c r="K166" s="131"/>
    </row>
    <row r="167" spans="2:11">
      <c r="B167" s="114"/>
      <c r="C167" s="131"/>
      <c r="D167" s="131"/>
      <c r="E167" s="131"/>
      <c r="F167" s="131"/>
      <c r="G167" s="131"/>
      <c r="H167" s="131"/>
      <c r="I167" s="115"/>
      <c r="J167" s="115"/>
      <c r="K167" s="131"/>
    </row>
    <row r="168" spans="2:11">
      <c r="B168" s="114"/>
      <c r="C168" s="131"/>
      <c r="D168" s="131"/>
      <c r="E168" s="131"/>
      <c r="F168" s="131"/>
      <c r="G168" s="131"/>
      <c r="H168" s="131"/>
      <c r="I168" s="115"/>
      <c r="J168" s="115"/>
      <c r="K168" s="131"/>
    </row>
    <row r="169" spans="2:11">
      <c r="B169" s="114"/>
      <c r="C169" s="131"/>
      <c r="D169" s="131"/>
      <c r="E169" s="131"/>
      <c r="F169" s="131"/>
      <c r="G169" s="131"/>
      <c r="H169" s="131"/>
      <c r="I169" s="115"/>
      <c r="J169" s="115"/>
      <c r="K169" s="131"/>
    </row>
    <row r="170" spans="2:11">
      <c r="B170" s="114"/>
      <c r="C170" s="131"/>
      <c r="D170" s="131"/>
      <c r="E170" s="131"/>
      <c r="F170" s="131"/>
      <c r="G170" s="131"/>
      <c r="H170" s="131"/>
      <c r="I170" s="115"/>
      <c r="J170" s="115"/>
      <c r="K170" s="131"/>
    </row>
    <row r="171" spans="2:11">
      <c r="B171" s="114"/>
      <c r="C171" s="131"/>
      <c r="D171" s="131"/>
      <c r="E171" s="131"/>
      <c r="F171" s="131"/>
      <c r="G171" s="131"/>
      <c r="H171" s="131"/>
      <c r="I171" s="115"/>
      <c r="J171" s="115"/>
      <c r="K171" s="131"/>
    </row>
    <row r="172" spans="2:11">
      <c r="B172" s="114"/>
      <c r="C172" s="131"/>
      <c r="D172" s="131"/>
      <c r="E172" s="131"/>
      <c r="F172" s="131"/>
      <c r="G172" s="131"/>
      <c r="H172" s="131"/>
      <c r="I172" s="115"/>
      <c r="J172" s="115"/>
      <c r="K172" s="131"/>
    </row>
    <row r="173" spans="2:11">
      <c r="B173" s="114"/>
      <c r="C173" s="131"/>
      <c r="D173" s="131"/>
      <c r="E173" s="131"/>
      <c r="F173" s="131"/>
      <c r="G173" s="131"/>
      <c r="H173" s="131"/>
      <c r="I173" s="115"/>
      <c r="J173" s="115"/>
      <c r="K173" s="131"/>
    </row>
    <row r="174" spans="2:11">
      <c r="B174" s="114"/>
      <c r="C174" s="131"/>
      <c r="D174" s="131"/>
      <c r="E174" s="131"/>
      <c r="F174" s="131"/>
      <c r="G174" s="131"/>
      <c r="H174" s="131"/>
      <c r="I174" s="115"/>
      <c r="J174" s="115"/>
      <c r="K174" s="131"/>
    </row>
    <row r="175" spans="2:11">
      <c r="B175" s="114"/>
      <c r="C175" s="131"/>
      <c r="D175" s="131"/>
      <c r="E175" s="131"/>
      <c r="F175" s="131"/>
      <c r="G175" s="131"/>
      <c r="H175" s="131"/>
      <c r="I175" s="115"/>
      <c r="J175" s="115"/>
      <c r="K175" s="131"/>
    </row>
    <row r="176" spans="2:11">
      <c r="B176" s="114"/>
      <c r="C176" s="131"/>
      <c r="D176" s="131"/>
      <c r="E176" s="131"/>
      <c r="F176" s="131"/>
      <c r="G176" s="131"/>
      <c r="H176" s="131"/>
      <c r="I176" s="115"/>
      <c r="J176" s="115"/>
      <c r="K176" s="131"/>
    </row>
    <row r="177" spans="2:11">
      <c r="B177" s="114"/>
      <c r="C177" s="131"/>
      <c r="D177" s="131"/>
      <c r="E177" s="131"/>
      <c r="F177" s="131"/>
      <c r="G177" s="131"/>
      <c r="H177" s="131"/>
      <c r="I177" s="115"/>
      <c r="J177" s="115"/>
      <c r="K177" s="131"/>
    </row>
    <row r="178" spans="2:11">
      <c r="B178" s="114"/>
      <c r="C178" s="131"/>
      <c r="D178" s="131"/>
      <c r="E178" s="131"/>
      <c r="F178" s="131"/>
      <c r="G178" s="131"/>
      <c r="H178" s="131"/>
      <c r="I178" s="115"/>
      <c r="J178" s="115"/>
      <c r="K178" s="131"/>
    </row>
    <row r="179" spans="2:11">
      <c r="B179" s="114"/>
      <c r="C179" s="131"/>
      <c r="D179" s="131"/>
      <c r="E179" s="131"/>
      <c r="F179" s="131"/>
      <c r="G179" s="131"/>
      <c r="H179" s="131"/>
      <c r="I179" s="115"/>
      <c r="J179" s="115"/>
      <c r="K179" s="131"/>
    </row>
    <row r="180" spans="2:11">
      <c r="B180" s="114"/>
      <c r="C180" s="131"/>
      <c r="D180" s="131"/>
      <c r="E180" s="131"/>
      <c r="F180" s="131"/>
      <c r="G180" s="131"/>
      <c r="H180" s="131"/>
      <c r="I180" s="115"/>
      <c r="J180" s="115"/>
      <c r="K180" s="131"/>
    </row>
    <row r="181" spans="2:11">
      <c r="B181" s="114"/>
      <c r="C181" s="131"/>
      <c r="D181" s="131"/>
      <c r="E181" s="131"/>
      <c r="F181" s="131"/>
      <c r="G181" s="131"/>
      <c r="H181" s="131"/>
      <c r="I181" s="115"/>
      <c r="J181" s="115"/>
      <c r="K181" s="131"/>
    </row>
    <row r="182" spans="2:11">
      <c r="B182" s="114"/>
      <c r="C182" s="131"/>
      <c r="D182" s="131"/>
      <c r="E182" s="131"/>
      <c r="F182" s="131"/>
      <c r="G182" s="131"/>
      <c r="H182" s="131"/>
      <c r="I182" s="115"/>
      <c r="J182" s="115"/>
      <c r="K182" s="131"/>
    </row>
    <row r="183" spans="2:11">
      <c r="B183" s="114"/>
      <c r="C183" s="131"/>
      <c r="D183" s="131"/>
      <c r="E183" s="131"/>
      <c r="F183" s="131"/>
      <c r="G183" s="131"/>
      <c r="H183" s="131"/>
      <c r="I183" s="115"/>
      <c r="J183" s="115"/>
      <c r="K183" s="131"/>
    </row>
    <row r="184" spans="2:11">
      <c r="B184" s="114"/>
      <c r="C184" s="131"/>
      <c r="D184" s="131"/>
      <c r="E184" s="131"/>
      <c r="F184" s="131"/>
      <c r="G184" s="131"/>
      <c r="H184" s="131"/>
      <c r="I184" s="115"/>
      <c r="J184" s="115"/>
      <c r="K184" s="131"/>
    </row>
    <row r="185" spans="2:11">
      <c r="B185" s="114"/>
      <c r="C185" s="131"/>
      <c r="D185" s="131"/>
      <c r="E185" s="131"/>
      <c r="F185" s="131"/>
      <c r="G185" s="131"/>
      <c r="H185" s="131"/>
      <c r="I185" s="115"/>
      <c r="J185" s="115"/>
      <c r="K185" s="131"/>
    </row>
    <row r="186" spans="2:11">
      <c r="B186" s="114"/>
      <c r="C186" s="131"/>
      <c r="D186" s="131"/>
      <c r="E186" s="131"/>
      <c r="F186" s="131"/>
      <c r="G186" s="131"/>
      <c r="H186" s="131"/>
      <c r="I186" s="115"/>
      <c r="J186" s="115"/>
      <c r="K186" s="131"/>
    </row>
    <row r="187" spans="2:11">
      <c r="B187" s="114"/>
      <c r="C187" s="131"/>
      <c r="D187" s="131"/>
      <c r="E187" s="131"/>
      <c r="F187" s="131"/>
      <c r="G187" s="131"/>
      <c r="H187" s="131"/>
      <c r="I187" s="115"/>
      <c r="J187" s="115"/>
      <c r="K187" s="131"/>
    </row>
    <row r="188" spans="2:11">
      <c r="B188" s="114"/>
      <c r="C188" s="131"/>
      <c r="D188" s="131"/>
      <c r="E188" s="131"/>
      <c r="F188" s="131"/>
      <c r="G188" s="131"/>
      <c r="H188" s="131"/>
      <c r="I188" s="115"/>
      <c r="J188" s="115"/>
      <c r="K188" s="131"/>
    </row>
    <row r="189" spans="2:11">
      <c r="B189" s="114"/>
      <c r="C189" s="131"/>
      <c r="D189" s="131"/>
      <c r="E189" s="131"/>
      <c r="F189" s="131"/>
      <c r="G189" s="131"/>
      <c r="H189" s="131"/>
      <c r="I189" s="115"/>
      <c r="J189" s="115"/>
      <c r="K189" s="131"/>
    </row>
    <row r="190" spans="2:11">
      <c r="B190" s="114"/>
      <c r="C190" s="131"/>
      <c r="D190" s="131"/>
      <c r="E190" s="131"/>
      <c r="F190" s="131"/>
      <c r="G190" s="131"/>
      <c r="H190" s="131"/>
      <c r="I190" s="115"/>
      <c r="J190" s="115"/>
      <c r="K190" s="131"/>
    </row>
    <row r="191" spans="2:11">
      <c r="B191" s="114"/>
      <c r="C191" s="131"/>
      <c r="D191" s="131"/>
      <c r="E191" s="131"/>
      <c r="F191" s="131"/>
      <c r="G191" s="131"/>
      <c r="H191" s="131"/>
      <c r="I191" s="115"/>
      <c r="J191" s="115"/>
      <c r="K191" s="131"/>
    </row>
    <row r="192" spans="2:11">
      <c r="B192" s="114"/>
      <c r="C192" s="131"/>
      <c r="D192" s="131"/>
      <c r="E192" s="131"/>
      <c r="F192" s="131"/>
      <c r="G192" s="131"/>
      <c r="H192" s="131"/>
      <c r="I192" s="115"/>
      <c r="J192" s="115"/>
      <c r="K192" s="131"/>
    </row>
    <row r="193" spans="2:11">
      <c r="B193" s="114"/>
      <c r="C193" s="131"/>
      <c r="D193" s="131"/>
      <c r="E193" s="131"/>
      <c r="F193" s="131"/>
      <c r="G193" s="131"/>
      <c r="H193" s="131"/>
      <c r="I193" s="115"/>
      <c r="J193" s="115"/>
      <c r="K193" s="131"/>
    </row>
    <row r="194" spans="2:11">
      <c r="B194" s="114"/>
      <c r="C194" s="131"/>
      <c r="D194" s="131"/>
      <c r="E194" s="131"/>
      <c r="F194" s="131"/>
      <c r="G194" s="131"/>
      <c r="H194" s="131"/>
      <c r="I194" s="115"/>
      <c r="J194" s="115"/>
      <c r="K194" s="131"/>
    </row>
    <row r="195" spans="2:11">
      <c r="B195" s="114"/>
      <c r="C195" s="131"/>
      <c r="D195" s="131"/>
      <c r="E195" s="131"/>
      <c r="F195" s="131"/>
      <c r="G195" s="131"/>
      <c r="H195" s="131"/>
      <c r="I195" s="115"/>
      <c r="J195" s="115"/>
      <c r="K195" s="131"/>
    </row>
    <row r="196" spans="2:11">
      <c r="B196" s="114"/>
      <c r="C196" s="131"/>
      <c r="D196" s="131"/>
      <c r="E196" s="131"/>
      <c r="F196" s="131"/>
      <c r="G196" s="131"/>
      <c r="H196" s="131"/>
      <c r="I196" s="115"/>
      <c r="J196" s="115"/>
      <c r="K196" s="131"/>
    </row>
    <row r="197" spans="2:11">
      <c r="B197" s="114"/>
      <c r="C197" s="131"/>
      <c r="D197" s="131"/>
      <c r="E197" s="131"/>
      <c r="F197" s="131"/>
      <c r="G197" s="131"/>
      <c r="H197" s="131"/>
      <c r="I197" s="115"/>
      <c r="J197" s="115"/>
      <c r="K197" s="131"/>
    </row>
    <row r="198" spans="2:11">
      <c r="B198" s="114"/>
      <c r="C198" s="131"/>
      <c r="D198" s="131"/>
      <c r="E198" s="131"/>
      <c r="F198" s="131"/>
      <c r="G198" s="131"/>
      <c r="H198" s="131"/>
      <c r="I198" s="115"/>
      <c r="J198" s="115"/>
      <c r="K198" s="131"/>
    </row>
    <row r="199" spans="2:11">
      <c r="B199" s="114"/>
      <c r="C199" s="131"/>
      <c r="D199" s="131"/>
      <c r="E199" s="131"/>
      <c r="F199" s="131"/>
      <c r="G199" s="131"/>
      <c r="H199" s="131"/>
      <c r="I199" s="115"/>
      <c r="J199" s="115"/>
      <c r="K199" s="131"/>
    </row>
    <row r="200" spans="2:11">
      <c r="B200" s="114"/>
      <c r="C200" s="131"/>
      <c r="D200" s="131"/>
      <c r="E200" s="131"/>
      <c r="F200" s="131"/>
      <c r="G200" s="131"/>
      <c r="H200" s="131"/>
      <c r="I200" s="115"/>
      <c r="J200" s="115"/>
      <c r="K200" s="131"/>
    </row>
    <row r="201" spans="2:11">
      <c r="B201" s="114"/>
      <c r="C201" s="131"/>
      <c r="D201" s="131"/>
      <c r="E201" s="131"/>
      <c r="F201" s="131"/>
      <c r="G201" s="131"/>
      <c r="H201" s="131"/>
      <c r="I201" s="115"/>
      <c r="J201" s="115"/>
      <c r="K201" s="131"/>
    </row>
    <row r="202" spans="2:11">
      <c r="B202" s="114"/>
      <c r="C202" s="131"/>
      <c r="D202" s="131"/>
      <c r="E202" s="131"/>
      <c r="F202" s="131"/>
      <c r="G202" s="131"/>
      <c r="H202" s="131"/>
      <c r="I202" s="115"/>
      <c r="J202" s="115"/>
      <c r="K202" s="131"/>
    </row>
    <row r="203" spans="2:11">
      <c r="B203" s="114"/>
      <c r="C203" s="131"/>
      <c r="D203" s="131"/>
      <c r="E203" s="131"/>
      <c r="F203" s="131"/>
      <c r="G203" s="131"/>
      <c r="H203" s="131"/>
      <c r="I203" s="115"/>
      <c r="J203" s="115"/>
      <c r="K203" s="131"/>
    </row>
    <row r="204" spans="2:11">
      <c r="B204" s="114"/>
      <c r="C204" s="131"/>
      <c r="D204" s="131"/>
      <c r="E204" s="131"/>
      <c r="F204" s="131"/>
      <c r="G204" s="131"/>
      <c r="H204" s="131"/>
      <c r="I204" s="115"/>
      <c r="J204" s="115"/>
      <c r="K204" s="131"/>
    </row>
    <row r="205" spans="2:11">
      <c r="B205" s="114"/>
      <c r="C205" s="131"/>
      <c r="D205" s="131"/>
      <c r="E205" s="131"/>
      <c r="F205" s="131"/>
      <c r="G205" s="131"/>
      <c r="H205" s="131"/>
      <c r="I205" s="115"/>
      <c r="J205" s="115"/>
      <c r="K205" s="131"/>
    </row>
    <row r="206" spans="2:11">
      <c r="B206" s="114"/>
      <c r="C206" s="131"/>
      <c r="D206" s="131"/>
      <c r="E206" s="131"/>
      <c r="F206" s="131"/>
      <c r="G206" s="131"/>
      <c r="H206" s="131"/>
      <c r="I206" s="115"/>
      <c r="J206" s="115"/>
      <c r="K206" s="131"/>
    </row>
    <row r="207" spans="2:11">
      <c r="B207" s="114"/>
      <c r="C207" s="131"/>
      <c r="D207" s="131"/>
      <c r="E207" s="131"/>
      <c r="F207" s="131"/>
      <c r="G207" s="131"/>
      <c r="H207" s="131"/>
      <c r="I207" s="115"/>
      <c r="J207" s="115"/>
      <c r="K207" s="131"/>
    </row>
    <row r="208" spans="2:11">
      <c r="B208" s="114"/>
      <c r="C208" s="131"/>
      <c r="D208" s="131"/>
      <c r="E208" s="131"/>
      <c r="F208" s="131"/>
      <c r="G208" s="131"/>
      <c r="H208" s="131"/>
      <c r="I208" s="115"/>
      <c r="J208" s="115"/>
      <c r="K208" s="131"/>
    </row>
    <row r="209" spans="2:11">
      <c r="B209" s="114"/>
      <c r="C209" s="131"/>
      <c r="D209" s="131"/>
      <c r="E209" s="131"/>
      <c r="F209" s="131"/>
      <c r="G209" s="131"/>
      <c r="H209" s="131"/>
      <c r="I209" s="115"/>
      <c r="J209" s="115"/>
      <c r="K209" s="131"/>
    </row>
    <row r="210" spans="2:11">
      <c r="B210" s="114"/>
      <c r="C210" s="131"/>
      <c r="D210" s="131"/>
      <c r="E210" s="131"/>
      <c r="F210" s="131"/>
      <c r="G210" s="131"/>
      <c r="H210" s="131"/>
      <c r="I210" s="115"/>
      <c r="J210" s="115"/>
      <c r="K210" s="131"/>
    </row>
    <row r="211" spans="2:11">
      <c r="B211" s="114"/>
      <c r="C211" s="131"/>
      <c r="D211" s="131"/>
      <c r="E211" s="131"/>
      <c r="F211" s="131"/>
      <c r="G211" s="131"/>
      <c r="H211" s="131"/>
      <c r="I211" s="115"/>
      <c r="J211" s="115"/>
      <c r="K211" s="131"/>
    </row>
    <row r="212" spans="2:11">
      <c r="B212" s="114"/>
      <c r="C212" s="131"/>
      <c r="D212" s="131"/>
      <c r="E212" s="131"/>
      <c r="F212" s="131"/>
      <c r="G212" s="131"/>
      <c r="H212" s="131"/>
      <c r="I212" s="115"/>
      <c r="J212" s="115"/>
      <c r="K212" s="131"/>
    </row>
    <row r="213" spans="2:11">
      <c r="B213" s="114"/>
      <c r="C213" s="131"/>
      <c r="D213" s="131"/>
      <c r="E213" s="131"/>
      <c r="F213" s="131"/>
      <c r="G213" s="131"/>
      <c r="H213" s="131"/>
      <c r="I213" s="115"/>
      <c r="J213" s="115"/>
      <c r="K213" s="131"/>
    </row>
    <row r="214" spans="2:11">
      <c r="B214" s="114"/>
      <c r="C214" s="131"/>
      <c r="D214" s="131"/>
      <c r="E214" s="131"/>
      <c r="F214" s="131"/>
      <c r="G214" s="131"/>
      <c r="H214" s="131"/>
      <c r="I214" s="115"/>
      <c r="J214" s="115"/>
      <c r="K214" s="131"/>
    </row>
    <row r="215" spans="2:11">
      <c r="B215" s="114"/>
      <c r="C215" s="131"/>
      <c r="D215" s="131"/>
      <c r="E215" s="131"/>
      <c r="F215" s="131"/>
      <c r="G215" s="131"/>
      <c r="H215" s="131"/>
      <c r="I215" s="115"/>
      <c r="J215" s="115"/>
      <c r="K215" s="131"/>
    </row>
    <row r="216" spans="2:11">
      <c r="B216" s="114"/>
      <c r="C216" s="131"/>
      <c r="D216" s="131"/>
      <c r="E216" s="131"/>
      <c r="F216" s="131"/>
      <c r="G216" s="131"/>
      <c r="H216" s="131"/>
      <c r="I216" s="115"/>
      <c r="J216" s="115"/>
      <c r="K216" s="131"/>
    </row>
    <row r="217" spans="2:11">
      <c r="B217" s="114"/>
      <c r="C217" s="131"/>
      <c r="D217" s="131"/>
      <c r="E217" s="131"/>
      <c r="F217" s="131"/>
      <c r="G217" s="131"/>
      <c r="H217" s="131"/>
      <c r="I217" s="115"/>
      <c r="J217" s="115"/>
      <c r="K217" s="131"/>
    </row>
    <row r="218" spans="2:11">
      <c r="B218" s="114"/>
      <c r="C218" s="131"/>
      <c r="D218" s="131"/>
      <c r="E218" s="131"/>
      <c r="F218" s="131"/>
      <c r="G218" s="131"/>
      <c r="H218" s="131"/>
      <c r="I218" s="115"/>
      <c r="J218" s="115"/>
      <c r="K218" s="131"/>
    </row>
    <row r="219" spans="2:11">
      <c r="B219" s="114"/>
      <c r="C219" s="131"/>
      <c r="D219" s="131"/>
      <c r="E219" s="131"/>
      <c r="F219" s="131"/>
      <c r="G219" s="131"/>
      <c r="H219" s="131"/>
      <c r="I219" s="115"/>
      <c r="J219" s="115"/>
      <c r="K219" s="131"/>
    </row>
    <row r="220" spans="2:11">
      <c r="B220" s="114"/>
      <c r="C220" s="131"/>
      <c r="D220" s="131"/>
      <c r="E220" s="131"/>
      <c r="F220" s="131"/>
      <c r="G220" s="131"/>
      <c r="H220" s="131"/>
      <c r="I220" s="115"/>
      <c r="J220" s="115"/>
      <c r="K220" s="131"/>
    </row>
    <row r="221" spans="2:11">
      <c r="B221" s="114"/>
      <c r="C221" s="131"/>
      <c r="D221" s="131"/>
      <c r="E221" s="131"/>
      <c r="F221" s="131"/>
      <c r="G221" s="131"/>
      <c r="H221" s="131"/>
      <c r="I221" s="115"/>
      <c r="J221" s="115"/>
      <c r="K221" s="131"/>
    </row>
    <row r="222" spans="2:11">
      <c r="B222" s="114"/>
      <c r="C222" s="131"/>
      <c r="D222" s="131"/>
      <c r="E222" s="131"/>
      <c r="F222" s="131"/>
      <c r="G222" s="131"/>
      <c r="H222" s="131"/>
      <c r="I222" s="115"/>
      <c r="J222" s="115"/>
      <c r="K222" s="131"/>
    </row>
    <row r="223" spans="2:11">
      <c r="B223" s="114"/>
      <c r="C223" s="131"/>
      <c r="D223" s="131"/>
      <c r="E223" s="131"/>
      <c r="F223" s="131"/>
      <c r="G223" s="131"/>
      <c r="H223" s="131"/>
      <c r="I223" s="115"/>
      <c r="J223" s="115"/>
      <c r="K223" s="131"/>
    </row>
    <row r="224" spans="2:11">
      <c r="B224" s="114"/>
      <c r="C224" s="131"/>
      <c r="D224" s="131"/>
      <c r="E224" s="131"/>
      <c r="F224" s="131"/>
      <c r="G224" s="131"/>
      <c r="H224" s="131"/>
      <c r="I224" s="115"/>
      <c r="J224" s="115"/>
      <c r="K224" s="131"/>
    </row>
    <row r="225" spans="2:11">
      <c r="B225" s="114"/>
      <c r="C225" s="131"/>
      <c r="D225" s="131"/>
      <c r="E225" s="131"/>
      <c r="F225" s="131"/>
      <c r="G225" s="131"/>
      <c r="H225" s="131"/>
      <c r="I225" s="115"/>
      <c r="J225" s="115"/>
      <c r="K225" s="131"/>
    </row>
    <row r="226" spans="2:11">
      <c r="B226" s="114"/>
      <c r="C226" s="131"/>
      <c r="D226" s="131"/>
      <c r="E226" s="131"/>
      <c r="F226" s="131"/>
      <c r="G226" s="131"/>
      <c r="H226" s="131"/>
      <c r="I226" s="115"/>
      <c r="J226" s="115"/>
      <c r="K226" s="131"/>
    </row>
    <row r="227" spans="2:11">
      <c r="B227" s="114"/>
      <c r="C227" s="131"/>
      <c r="D227" s="131"/>
      <c r="E227" s="131"/>
      <c r="F227" s="131"/>
      <c r="G227" s="131"/>
      <c r="H227" s="131"/>
      <c r="I227" s="115"/>
      <c r="J227" s="115"/>
      <c r="K227" s="131"/>
    </row>
    <row r="228" spans="2:11">
      <c r="B228" s="114"/>
      <c r="C228" s="131"/>
      <c r="D228" s="131"/>
      <c r="E228" s="131"/>
      <c r="F228" s="131"/>
      <c r="G228" s="131"/>
      <c r="H228" s="131"/>
      <c r="I228" s="115"/>
      <c r="J228" s="115"/>
      <c r="K228" s="131"/>
    </row>
    <row r="229" spans="2:11">
      <c r="B229" s="114"/>
      <c r="C229" s="131"/>
      <c r="D229" s="131"/>
      <c r="E229" s="131"/>
      <c r="F229" s="131"/>
      <c r="G229" s="131"/>
      <c r="H229" s="131"/>
      <c r="I229" s="115"/>
      <c r="J229" s="115"/>
      <c r="K229" s="131"/>
    </row>
    <row r="230" spans="2:11">
      <c r="B230" s="114"/>
      <c r="C230" s="131"/>
      <c r="D230" s="131"/>
      <c r="E230" s="131"/>
      <c r="F230" s="131"/>
      <c r="G230" s="131"/>
      <c r="H230" s="131"/>
      <c r="I230" s="115"/>
      <c r="J230" s="115"/>
      <c r="K230" s="131"/>
    </row>
    <row r="231" spans="2:11">
      <c r="B231" s="114"/>
      <c r="C231" s="131"/>
      <c r="D231" s="131"/>
      <c r="E231" s="131"/>
      <c r="F231" s="131"/>
      <c r="G231" s="131"/>
      <c r="H231" s="131"/>
      <c r="I231" s="115"/>
      <c r="J231" s="115"/>
      <c r="K231" s="131"/>
    </row>
    <row r="232" spans="2:11">
      <c r="B232" s="114"/>
      <c r="C232" s="131"/>
      <c r="D232" s="131"/>
      <c r="E232" s="131"/>
      <c r="F232" s="131"/>
      <c r="G232" s="131"/>
      <c r="H232" s="131"/>
      <c r="I232" s="115"/>
      <c r="J232" s="115"/>
      <c r="K232" s="131"/>
    </row>
    <row r="233" spans="2:11">
      <c r="B233" s="114"/>
      <c r="C233" s="131"/>
      <c r="D233" s="131"/>
      <c r="E233" s="131"/>
      <c r="F233" s="131"/>
      <c r="G233" s="131"/>
      <c r="H233" s="131"/>
      <c r="I233" s="115"/>
      <c r="J233" s="115"/>
      <c r="K233" s="131"/>
    </row>
    <row r="234" spans="2:11">
      <c r="B234" s="114"/>
      <c r="C234" s="131"/>
      <c r="D234" s="131"/>
      <c r="E234" s="131"/>
      <c r="F234" s="131"/>
      <c r="G234" s="131"/>
      <c r="H234" s="131"/>
      <c r="I234" s="115"/>
      <c r="J234" s="115"/>
      <c r="K234" s="131"/>
    </row>
    <row r="235" spans="2:11">
      <c r="B235" s="114"/>
      <c r="C235" s="131"/>
      <c r="D235" s="131"/>
      <c r="E235" s="131"/>
      <c r="F235" s="131"/>
      <c r="G235" s="131"/>
      <c r="H235" s="131"/>
      <c r="I235" s="115"/>
      <c r="J235" s="115"/>
      <c r="K235" s="131"/>
    </row>
    <row r="236" spans="2:11">
      <c r="B236" s="114"/>
      <c r="C236" s="131"/>
      <c r="D236" s="131"/>
      <c r="E236" s="131"/>
      <c r="F236" s="131"/>
      <c r="G236" s="131"/>
      <c r="H236" s="131"/>
      <c r="I236" s="115"/>
      <c r="J236" s="115"/>
      <c r="K236" s="131"/>
    </row>
    <row r="237" spans="2:11">
      <c r="B237" s="114"/>
      <c r="C237" s="131"/>
      <c r="D237" s="131"/>
      <c r="E237" s="131"/>
      <c r="F237" s="131"/>
      <c r="G237" s="131"/>
      <c r="H237" s="131"/>
      <c r="I237" s="115"/>
      <c r="J237" s="115"/>
      <c r="K237" s="131"/>
    </row>
    <row r="238" spans="2:11">
      <c r="B238" s="114"/>
      <c r="C238" s="131"/>
      <c r="D238" s="131"/>
      <c r="E238" s="131"/>
      <c r="F238" s="131"/>
      <c r="G238" s="131"/>
      <c r="H238" s="131"/>
      <c r="I238" s="115"/>
      <c r="J238" s="115"/>
      <c r="K238" s="131"/>
    </row>
    <row r="239" spans="2:11">
      <c r="B239" s="114"/>
      <c r="C239" s="131"/>
      <c r="D239" s="131"/>
      <c r="E239" s="131"/>
      <c r="F239" s="131"/>
      <c r="G239" s="131"/>
      <c r="H239" s="131"/>
      <c r="I239" s="115"/>
      <c r="J239" s="115"/>
      <c r="K239" s="131"/>
    </row>
    <row r="240" spans="2:11">
      <c r="B240" s="114"/>
      <c r="C240" s="131"/>
      <c r="D240" s="131"/>
      <c r="E240" s="131"/>
      <c r="F240" s="131"/>
      <c r="G240" s="131"/>
      <c r="H240" s="131"/>
      <c r="I240" s="115"/>
      <c r="J240" s="115"/>
      <c r="K240" s="131"/>
    </row>
    <row r="241" spans="2:11">
      <c r="B241" s="114"/>
      <c r="C241" s="131"/>
      <c r="D241" s="131"/>
      <c r="E241" s="131"/>
      <c r="F241" s="131"/>
      <c r="G241" s="131"/>
      <c r="H241" s="131"/>
      <c r="I241" s="115"/>
      <c r="J241" s="115"/>
      <c r="K241" s="131"/>
    </row>
    <row r="242" spans="2:11">
      <c r="B242" s="114"/>
      <c r="C242" s="131"/>
      <c r="D242" s="131"/>
      <c r="E242" s="131"/>
      <c r="F242" s="131"/>
      <c r="G242" s="131"/>
      <c r="H242" s="131"/>
      <c r="I242" s="115"/>
      <c r="J242" s="115"/>
      <c r="K242" s="131"/>
    </row>
    <row r="243" spans="2:11">
      <c r="B243" s="114"/>
      <c r="C243" s="131"/>
      <c r="D243" s="131"/>
      <c r="E243" s="131"/>
      <c r="F243" s="131"/>
      <c r="G243" s="131"/>
      <c r="H243" s="131"/>
      <c r="I243" s="115"/>
      <c r="J243" s="115"/>
      <c r="K243" s="131"/>
    </row>
    <row r="244" spans="2:11">
      <c r="B244" s="114"/>
      <c r="C244" s="131"/>
      <c r="D244" s="131"/>
      <c r="E244" s="131"/>
      <c r="F244" s="131"/>
      <c r="G244" s="131"/>
      <c r="H244" s="131"/>
      <c r="I244" s="115"/>
      <c r="J244" s="115"/>
      <c r="K244" s="131"/>
    </row>
    <row r="245" spans="2:11">
      <c r="B245" s="114"/>
      <c r="C245" s="131"/>
      <c r="D245" s="131"/>
      <c r="E245" s="131"/>
      <c r="F245" s="131"/>
      <c r="G245" s="131"/>
      <c r="H245" s="131"/>
      <c r="I245" s="115"/>
      <c r="J245" s="115"/>
      <c r="K245" s="131"/>
    </row>
    <row r="246" spans="2:11">
      <c r="B246" s="114"/>
      <c r="C246" s="131"/>
      <c r="D246" s="131"/>
      <c r="E246" s="131"/>
      <c r="F246" s="131"/>
      <c r="G246" s="131"/>
      <c r="H246" s="131"/>
      <c r="I246" s="115"/>
      <c r="J246" s="115"/>
      <c r="K246" s="131"/>
    </row>
    <row r="247" spans="2:11">
      <c r="B247" s="114"/>
      <c r="C247" s="131"/>
      <c r="D247" s="131"/>
      <c r="E247" s="131"/>
      <c r="F247" s="131"/>
      <c r="G247" s="131"/>
      <c r="H247" s="131"/>
      <c r="I247" s="115"/>
      <c r="J247" s="115"/>
      <c r="K247" s="131"/>
    </row>
    <row r="248" spans="2:11">
      <c r="B248" s="114"/>
      <c r="C248" s="131"/>
      <c r="D248" s="131"/>
      <c r="E248" s="131"/>
      <c r="F248" s="131"/>
      <c r="G248" s="131"/>
      <c r="H248" s="131"/>
      <c r="I248" s="115"/>
      <c r="J248" s="115"/>
      <c r="K248" s="131"/>
    </row>
    <row r="249" spans="2:11">
      <c r="B249" s="114"/>
      <c r="C249" s="131"/>
      <c r="D249" s="131"/>
      <c r="E249" s="131"/>
      <c r="F249" s="131"/>
      <c r="G249" s="131"/>
      <c r="H249" s="131"/>
      <c r="I249" s="115"/>
      <c r="J249" s="115"/>
      <c r="K249" s="131"/>
    </row>
    <row r="250" spans="2:11">
      <c r="B250" s="114"/>
      <c r="C250" s="131"/>
      <c r="D250" s="131"/>
      <c r="E250" s="131"/>
      <c r="F250" s="131"/>
      <c r="G250" s="131"/>
      <c r="H250" s="131"/>
      <c r="I250" s="115"/>
      <c r="J250" s="115"/>
      <c r="K250" s="131"/>
    </row>
    <row r="251" spans="2:11">
      <c r="B251" s="114"/>
      <c r="C251" s="131"/>
      <c r="D251" s="131"/>
      <c r="E251" s="131"/>
      <c r="F251" s="131"/>
      <c r="G251" s="131"/>
      <c r="H251" s="131"/>
      <c r="I251" s="115"/>
      <c r="J251" s="115"/>
      <c r="K251" s="131"/>
    </row>
    <row r="252" spans="2:11">
      <c r="B252" s="114"/>
      <c r="C252" s="131"/>
      <c r="D252" s="131"/>
      <c r="E252" s="131"/>
      <c r="F252" s="131"/>
      <c r="G252" s="131"/>
      <c r="H252" s="131"/>
      <c r="I252" s="115"/>
      <c r="J252" s="115"/>
      <c r="K252" s="131"/>
    </row>
    <row r="253" spans="2:11">
      <c r="B253" s="114"/>
      <c r="C253" s="131"/>
      <c r="D253" s="131"/>
      <c r="E253" s="131"/>
      <c r="F253" s="131"/>
      <c r="G253" s="131"/>
      <c r="H253" s="131"/>
      <c r="I253" s="115"/>
      <c r="J253" s="115"/>
      <c r="K253" s="131"/>
    </row>
    <row r="254" spans="2:11">
      <c r="B254" s="114"/>
      <c r="C254" s="131"/>
      <c r="D254" s="131"/>
      <c r="E254" s="131"/>
      <c r="F254" s="131"/>
      <c r="G254" s="131"/>
      <c r="H254" s="131"/>
      <c r="I254" s="115"/>
      <c r="J254" s="115"/>
      <c r="K254" s="131"/>
    </row>
    <row r="255" spans="2:11">
      <c r="B255" s="114"/>
      <c r="C255" s="131"/>
      <c r="D255" s="131"/>
      <c r="E255" s="131"/>
      <c r="F255" s="131"/>
      <c r="G255" s="131"/>
      <c r="H255" s="131"/>
      <c r="I255" s="115"/>
      <c r="J255" s="115"/>
      <c r="K255" s="131"/>
    </row>
    <row r="256" spans="2:11">
      <c r="B256" s="114"/>
      <c r="C256" s="131"/>
      <c r="D256" s="131"/>
      <c r="E256" s="131"/>
      <c r="F256" s="131"/>
      <c r="G256" s="131"/>
      <c r="H256" s="131"/>
      <c r="I256" s="115"/>
      <c r="J256" s="115"/>
      <c r="K256" s="131"/>
    </row>
    <row r="257" spans="2:11">
      <c r="B257" s="114"/>
      <c r="C257" s="131"/>
      <c r="D257" s="131"/>
      <c r="E257" s="131"/>
      <c r="F257" s="131"/>
      <c r="G257" s="131"/>
      <c r="H257" s="131"/>
      <c r="I257" s="115"/>
      <c r="J257" s="115"/>
      <c r="K257" s="131"/>
    </row>
    <row r="258" spans="2:11">
      <c r="B258" s="114"/>
      <c r="C258" s="131"/>
      <c r="D258" s="131"/>
      <c r="E258" s="131"/>
      <c r="F258" s="131"/>
      <c r="G258" s="131"/>
      <c r="H258" s="131"/>
      <c r="I258" s="115"/>
      <c r="J258" s="115"/>
      <c r="K258" s="131"/>
    </row>
    <row r="259" spans="2:11">
      <c r="B259" s="114"/>
      <c r="C259" s="131"/>
      <c r="D259" s="131"/>
      <c r="E259" s="131"/>
      <c r="F259" s="131"/>
      <c r="G259" s="131"/>
      <c r="H259" s="131"/>
      <c r="I259" s="115"/>
      <c r="J259" s="115"/>
      <c r="K259" s="131"/>
    </row>
    <row r="260" spans="2:11">
      <c r="B260" s="114"/>
      <c r="C260" s="131"/>
      <c r="D260" s="131"/>
      <c r="E260" s="131"/>
      <c r="F260" s="131"/>
      <c r="G260" s="131"/>
      <c r="H260" s="131"/>
      <c r="I260" s="115"/>
      <c r="J260" s="115"/>
      <c r="K260" s="131"/>
    </row>
    <row r="261" spans="2:11">
      <c r="B261" s="114"/>
      <c r="C261" s="131"/>
      <c r="D261" s="131"/>
      <c r="E261" s="131"/>
      <c r="F261" s="131"/>
      <c r="G261" s="131"/>
      <c r="H261" s="131"/>
      <c r="I261" s="115"/>
      <c r="J261" s="115"/>
      <c r="K261" s="131"/>
    </row>
    <row r="262" spans="2:11">
      <c r="B262" s="114"/>
      <c r="C262" s="131"/>
      <c r="D262" s="131"/>
      <c r="E262" s="131"/>
      <c r="F262" s="131"/>
      <c r="G262" s="131"/>
      <c r="H262" s="131"/>
      <c r="I262" s="115"/>
      <c r="J262" s="115"/>
      <c r="K262" s="131"/>
    </row>
    <row r="263" spans="2:11">
      <c r="B263" s="114"/>
      <c r="C263" s="131"/>
      <c r="D263" s="131"/>
      <c r="E263" s="131"/>
      <c r="F263" s="131"/>
      <c r="G263" s="131"/>
      <c r="H263" s="131"/>
      <c r="I263" s="115"/>
      <c r="J263" s="115"/>
      <c r="K263" s="131"/>
    </row>
    <row r="264" spans="2:11">
      <c r="B264" s="114"/>
      <c r="C264" s="131"/>
      <c r="D264" s="131"/>
      <c r="E264" s="131"/>
      <c r="F264" s="131"/>
      <c r="G264" s="131"/>
      <c r="H264" s="131"/>
      <c r="I264" s="115"/>
      <c r="J264" s="115"/>
      <c r="K264" s="131"/>
    </row>
    <row r="265" spans="2:11">
      <c r="B265" s="114"/>
      <c r="C265" s="131"/>
      <c r="D265" s="131"/>
      <c r="E265" s="131"/>
      <c r="F265" s="131"/>
      <c r="G265" s="131"/>
      <c r="H265" s="131"/>
      <c r="I265" s="115"/>
      <c r="J265" s="115"/>
      <c r="K265" s="131"/>
    </row>
    <row r="266" spans="2:11">
      <c r="B266" s="114"/>
      <c r="C266" s="131"/>
      <c r="D266" s="131"/>
      <c r="E266" s="131"/>
      <c r="F266" s="131"/>
      <c r="G266" s="131"/>
      <c r="H266" s="131"/>
      <c r="I266" s="115"/>
      <c r="J266" s="115"/>
      <c r="K266" s="131"/>
    </row>
    <row r="267" spans="2:11">
      <c r="B267" s="114"/>
      <c r="C267" s="131"/>
      <c r="D267" s="131"/>
      <c r="E267" s="131"/>
      <c r="F267" s="131"/>
      <c r="G267" s="131"/>
      <c r="H267" s="131"/>
      <c r="I267" s="115"/>
      <c r="J267" s="115"/>
      <c r="K267" s="131"/>
    </row>
    <row r="268" spans="2:11">
      <c r="B268" s="114"/>
      <c r="C268" s="131"/>
      <c r="D268" s="131"/>
      <c r="E268" s="131"/>
      <c r="F268" s="131"/>
      <c r="G268" s="131"/>
      <c r="H268" s="131"/>
      <c r="I268" s="115"/>
      <c r="J268" s="115"/>
      <c r="K268" s="131"/>
    </row>
    <row r="269" spans="2:11">
      <c r="B269" s="114"/>
      <c r="C269" s="131"/>
      <c r="D269" s="131"/>
      <c r="E269" s="131"/>
      <c r="F269" s="131"/>
      <c r="G269" s="131"/>
      <c r="H269" s="131"/>
      <c r="I269" s="115"/>
      <c r="J269" s="115"/>
      <c r="K269" s="131"/>
    </row>
    <row r="270" spans="2:11">
      <c r="B270" s="114"/>
      <c r="C270" s="131"/>
      <c r="D270" s="131"/>
      <c r="E270" s="131"/>
      <c r="F270" s="131"/>
      <c r="G270" s="131"/>
      <c r="H270" s="131"/>
      <c r="I270" s="115"/>
      <c r="J270" s="115"/>
      <c r="K270" s="131"/>
    </row>
    <row r="271" spans="2:11">
      <c r="B271" s="114"/>
      <c r="C271" s="131"/>
      <c r="D271" s="131"/>
      <c r="E271" s="131"/>
      <c r="F271" s="131"/>
      <c r="G271" s="131"/>
      <c r="H271" s="131"/>
      <c r="I271" s="115"/>
      <c r="J271" s="115"/>
      <c r="K271" s="131"/>
    </row>
    <row r="272" spans="2:11">
      <c r="B272" s="114"/>
      <c r="C272" s="131"/>
      <c r="D272" s="131"/>
      <c r="E272" s="131"/>
      <c r="F272" s="131"/>
      <c r="G272" s="131"/>
      <c r="H272" s="131"/>
      <c r="I272" s="115"/>
      <c r="J272" s="115"/>
      <c r="K272" s="131"/>
    </row>
    <row r="273" spans="2:11">
      <c r="B273" s="114"/>
      <c r="C273" s="131"/>
      <c r="D273" s="131"/>
      <c r="E273" s="131"/>
      <c r="F273" s="131"/>
      <c r="G273" s="131"/>
      <c r="H273" s="131"/>
      <c r="I273" s="115"/>
      <c r="J273" s="115"/>
      <c r="K273" s="131"/>
    </row>
    <row r="274" spans="2:11">
      <c r="B274" s="114"/>
      <c r="C274" s="131"/>
      <c r="D274" s="131"/>
      <c r="E274" s="131"/>
      <c r="F274" s="131"/>
      <c r="G274" s="131"/>
      <c r="H274" s="131"/>
      <c r="I274" s="115"/>
      <c r="J274" s="115"/>
      <c r="K274" s="131"/>
    </row>
    <row r="275" spans="2:11">
      <c r="B275" s="114"/>
      <c r="C275" s="131"/>
      <c r="D275" s="131"/>
      <c r="E275" s="131"/>
      <c r="F275" s="131"/>
      <c r="G275" s="131"/>
      <c r="H275" s="131"/>
      <c r="I275" s="115"/>
      <c r="J275" s="115"/>
      <c r="K275" s="131"/>
    </row>
    <row r="276" spans="2:11">
      <c r="B276" s="114"/>
      <c r="C276" s="131"/>
      <c r="D276" s="131"/>
      <c r="E276" s="131"/>
      <c r="F276" s="131"/>
      <c r="G276" s="131"/>
      <c r="H276" s="131"/>
      <c r="I276" s="115"/>
      <c r="J276" s="115"/>
      <c r="K276" s="131"/>
    </row>
    <row r="277" spans="2:11">
      <c r="B277" s="114"/>
      <c r="C277" s="131"/>
      <c r="D277" s="131"/>
      <c r="E277" s="131"/>
      <c r="F277" s="131"/>
      <c r="G277" s="131"/>
      <c r="H277" s="131"/>
      <c r="I277" s="115"/>
      <c r="J277" s="115"/>
      <c r="K277" s="131"/>
    </row>
    <row r="278" spans="2:11">
      <c r="B278" s="114"/>
      <c r="C278" s="131"/>
      <c r="D278" s="131"/>
      <c r="E278" s="131"/>
      <c r="F278" s="131"/>
      <c r="G278" s="131"/>
      <c r="H278" s="131"/>
      <c r="I278" s="115"/>
      <c r="J278" s="115"/>
      <c r="K278" s="131"/>
    </row>
    <row r="279" spans="2:11">
      <c r="B279" s="114"/>
      <c r="C279" s="131"/>
      <c r="D279" s="131"/>
      <c r="E279" s="131"/>
      <c r="F279" s="131"/>
      <c r="G279" s="131"/>
      <c r="H279" s="131"/>
      <c r="I279" s="115"/>
      <c r="J279" s="115"/>
      <c r="K279" s="131"/>
    </row>
    <row r="280" spans="2:11">
      <c r="B280" s="114"/>
      <c r="C280" s="131"/>
      <c r="D280" s="131"/>
      <c r="E280" s="131"/>
      <c r="F280" s="131"/>
      <c r="G280" s="131"/>
      <c r="H280" s="131"/>
      <c r="I280" s="115"/>
      <c r="J280" s="115"/>
      <c r="K280" s="131"/>
    </row>
    <row r="281" spans="2:11">
      <c r="B281" s="114"/>
      <c r="C281" s="131"/>
      <c r="D281" s="131"/>
      <c r="E281" s="131"/>
      <c r="F281" s="131"/>
      <c r="G281" s="131"/>
      <c r="H281" s="131"/>
      <c r="I281" s="115"/>
      <c r="J281" s="115"/>
      <c r="K281" s="131"/>
    </row>
    <row r="282" spans="2:11">
      <c r="B282" s="114"/>
      <c r="C282" s="131"/>
      <c r="D282" s="131"/>
      <c r="E282" s="131"/>
      <c r="F282" s="131"/>
      <c r="G282" s="131"/>
      <c r="H282" s="131"/>
      <c r="I282" s="115"/>
      <c r="J282" s="115"/>
      <c r="K282" s="131"/>
    </row>
    <row r="283" spans="2:11">
      <c r="B283" s="114"/>
      <c r="C283" s="131"/>
      <c r="D283" s="131"/>
      <c r="E283" s="131"/>
      <c r="F283" s="131"/>
      <c r="G283" s="131"/>
      <c r="H283" s="131"/>
      <c r="I283" s="115"/>
      <c r="J283" s="115"/>
      <c r="K283" s="131"/>
    </row>
    <row r="284" spans="2:11">
      <c r="B284" s="114"/>
      <c r="C284" s="131"/>
      <c r="D284" s="131"/>
      <c r="E284" s="131"/>
      <c r="F284" s="131"/>
      <c r="G284" s="131"/>
      <c r="H284" s="131"/>
      <c r="I284" s="115"/>
      <c r="J284" s="115"/>
      <c r="K284" s="131"/>
    </row>
    <row r="285" spans="2:11">
      <c r="B285" s="114"/>
      <c r="C285" s="131"/>
      <c r="D285" s="131"/>
      <c r="E285" s="131"/>
      <c r="F285" s="131"/>
      <c r="G285" s="131"/>
      <c r="H285" s="131"/>
      <c r="I285" s="115"/>
      <c r="J285" s="115"/>
      <c r="K285" s="131"/>
    </row>
    <row r="286" spans="2:11">
      <c r="B286" s="114"/>
      <c r="C286" s="131"/>
      <c r="D286" s="131"/>
      <c r="E286" s="131"/>
      <c r="F286" s="131"/>
      <c r="G286" s="131"/>
      <c r="H286" s="131"/>
      <c r="I286" s="115"/>
      <c r="J286" s="115"/>
      <c r="K286" s="131"/>
    </row>
    <row r="287" spans="2:11">
      <c r="B287" s="114"/>
      <c r="C287" s="131"/>
      <c r="D287" s="131"/>
      <c r="E287" s="131"/>
      <c r="F287" s="131"/>
      <c r="G287" s="131"/>
      <c r="H287" s="131"/>
      <c r="I287" s="115"/>
      <c r="J287" s="115"/>
      <c r="K287" s="131"/>
    </row>
    <row r="288" spans="2:11">
      <c r="B288" s="114"/>
      <c r="C288" s="131"/>
      <c r="D288" s="131"/>
      <c r="E288" s="131"/>
      <c r="F288" s="131"/>
      <c r="G288" s="131"/>
      <c r="H288" s="131"/>
      <c r="I288" s="115"/>
      <c r="J288" s="115"/>
      <c r="K288" s="131"/>
    </row>
    <row r="289" spans="2:11">
      <c r="B289" s="114"/>
      <c r="C289" s="131"/>
      <c r="D289" s="131"/>
      <c r="E289" s="131"/>
      <c r="F289" s="131"/>
      <c r="G289" s="131"/>
      <c r="H289" s="131"/>
      <c r="I289" s="115"/>
      <c r="J289" s="115"/>
      <c r="K289" s="131"/>
    </row>
    <row r="290" spans="2:11">
      <c r="B290" s="114"/>
      <c r="C290" s="131"/>
      <c r="D290" s="131"/>
      <c r="E290" s="131"/>
      <c r="F290" s="131"/>
      <c r="G290" s="131"/>
      <c r="H290" s="131"/>
      <c r="I290" s="115"/>
      <c r="J290" s="115"/>
      <c r="K290" s="131"/>
    </row>
    <row r="291" spans="2:11">
      <c r="B291" s="114"/>
      <c r="C291" s="131"/>
      <c r="D291" s="131"/>
      <c r="E291" s="131"/>
      <c r="F291" s="131"/>
      <c r="G291" s="131"/>
      <c r="H291" s="131"/>
      <c r="I291" s="115"/>
      <c r="J291" s="115"/>
      <c r="K291" s="131"/>
    </row>
    <row r="292" spans="2:11">
      <c r="B292" s="114"/>
      <c r="C292" s="131"/>
      <c r="D292" s="131"/>
      <c r="E292" s="131"/>
      <c r="F292" s="131"/>
      <c r="G292" s="131"/>
      <c r="H292" s="131"/>
      <c r="I292" s="115"/>
      <c r="J292" s="115"/>
      <c r="K292" s="131"/>
    </row>
    <row r="293" spans="2:11">
      <c r="B293" s="114"/>
      <c r="C293" s="131"/>
      <c r="D293" s="131"/>
      <c r="E293" s="131"/>
      <c r="F293" s="131"/>
      <c r="G293" s="131"/>
      <c r="H293" s="131"/>
      <c r="I293" s="115"/>
      <c r="J293" s="115"/>
      <c r="K293" s="131"/>
    </row>
    <row r="294" spans="2:11">
      <c r="B294" s="114"/>
      <c r="C294" s="131"/>
      <c r="D294" s="131"/>
      <c r="E294" s="131"/>
      <c r="F294" s="131"/>
      <c r="G294" s="131"/>
      <c r="H294" s="131"/>
      <c r="I294" s="115"/>
      <c r="J294" s="115"/>
      <c r="K294" s="131"/>
    </row>
    <row r="295" spans="2:11">
      <c r="B295" s="114"/>
      <c r="C295" s="131"/>
      <c r="D295" s="131"/>
      <c r="E295" s="131"/>
      <c r="F295" s="131"/>
      <c r="G295" s="131"/>
      <c r="H295" s="131"/>
      <c r="I295" s="115"/>
      <c r="J295" s="115"/>
      <c r="K295" s="131"/>
    </row>
    <row r="296" spans="2:11">
      <c r="B296" s="114"/>
      <c r="C296" s="131"/>
      <c r="D296" s="131"/>
      <c r="E296" s="131"/>
      <c r="F296" s="131"/>
      <c r="G296" s="131"/>
      <c r="H296" s="131"/>
      <c r="I296" s="115"/>
      <c r="J296" s="115"/>
      <c r="K296" s="131"/>
    </row>
    <row r="297" spans="2:11">
      <c r="B297" s="114"/>
      <c r="C297" s="131"/>
      <c r="D297" s="131"/>
      <c r="E297" s="131"/>
      <c r="F297" s="131"/>
      <c r="G297" s="131"/>
      <c r="H297" s="131"/>
      <c r="I297" s="115"/>
      <c r="J297" s="115"/>
      <c r="K297" s="131"/>
    </row>
    <row r="298" spans="2:11">
      <c r="B298" s="114"/>
      <c r="C298" s="131"/>
      <c r="D298" s="131"/>
      <c r="E298" s="131"/>
      <c r="F298" s="131"/>
      <c r="G298" s="131"/>
      <c r="H298" s="131"/>
      <c r="I298" s="115"/>
      <c r="J298" s="115"/>
      <c r="K298" s="131"/>
    </row>
    <row r="299" spans="2:11">
      <c r="B299" s="114"/>
      <c r="C299" s="131"/>
      <c r="D299" s="131"/>
      <c r="E299" s="131"/>
      <c r="F299" s="131"/>
      <c r="G299" s="131"/>
      <c r="H299" s="131"/>
      <c r="I299" s="115"/>
      <c r="J299" s="115"/>
      <c r="K299" s="131"/>
    </row>
    <row r="300" spans="2:11">
      <c r="B300" s="114"/>
      <c r="C300" s="131"/>
      <c r="D300" s="131"/>
      <c r="E300" s="131"/>
      <c r="F300" s="131"/>
      <c r="G300" s="131"/>
      <c r="H300" s="131"/>
      <c r="I300" s="115"/>
      <c r="J300" s="115"/>
      <c r="K300" s="131"/>
    </row>
    <row r="301" spans="2:11">
      <c r="B301" s="114"/>
      <c r="C301" s="131"/>
      <c r="D301" s="131"/>
      <c r="E301" s="131"/>
      <c r="F301" s="131"/>
      <c r="G301" s="131"/>
      <c r="H301" s="131"/>
      <c r="I301" s="115"/>
      <c r="J301" s="115"/>
      <c r="K301" s="131"/>
    </row>
    <row r="302" spans="2:11">
      <c r="B302" s="114"/>
      <c r="C302" s="131"/>
      <c r="D302" s="131"/>
      <c r="E302" s="131"/>
      <c r="F302" s="131"/>
      <c r="G302" s="131"/>
      <c r="H302" s="131"/>
      <c r="I302" s="115"/>
      <c r="J302" s="115"/>
      <c r="K302" s="131"/>
    </row>
    <row r="303" spans="2:11">
      <c r="B303" s="114"/>
      <c r="C303" s="131"/>
      <c r="D303" s="131"/>
      <c r="E303" s="131"/>
      <c r="F303" s="131"/>
      <c r="G303" s="131"/>
      <c r="H303" s="131"/>
      <c r="I303" s="115"/>
      <c r="J303" s="115"/>
      <c r="K303" s="131"/>
    </row>
    <row r="304" spans="2:11">
      <c r="B304" s="114"/>
      <c r="C304" s="131"/>
      <c r="D304" s="131"/>
      <c r="E304" s="131"/>
      <c r="F304" s="131"/>
      <c r="G304" s="131"/>
      <c r="H304" s="131"/>
      <c r="I304" s="115"/>
      <c r="J304" s="115"/>
      <c r="K304" s="131"/>
    </row>
    <row r="305" spans="2:11">
      <c r="B305" s="114"/>
      <c r="C305" s="131"/>
      <c r="D305" s="131"/>
      <c r="E305" s="131"/>
      <c r="F305" s="131"/>
      <c r="G305" s="131"/>
      <c r="H305" s="131"/>
      <c r="I305" s="115"/>
      <c r="J305" s="115"/>
      <c r="K305" s="131"/>
    </row>
    <row r="306" spans="2:11">
      <c r="B306" s="114"/>
      <c r="C306" s="131"/>
      <c r="D306" s="131"/>
      <c r="E306" s="131"/>
      <c r="F306" s="131"/>
      <c r="G306" s="131"/>
      <c r="H306" s="131"/>
      <c r="I306" s="115"/>
      <c r="J306" s="115"/>
      <c r="K306" s="131"/>
    </row>
    <row r="307" spans="2:11">
      <c r="B307" s="114"/>
      <c r="C307" s="131"/>
      <c r="D307" s="131"/>
      <c r="E307" s="131"/>
      <c r="F307" s="131"/>
      <c r="G307" s="131"/>
      <c r="H307" s="131"/>
      <c r="I307" s="115"/>
      <c r="J307" s="115"/>
      <c r="K307" s="131"/>
    </row>
    <row r="308" spans="2:11">
      <c r="B308" s="114"/>
      <c r="C308" s="131"/>
      <c r="D308" s="131"/>
      <c r="E308" s="131"/>
      <c r="F308" s="131"/>
      <c r="G308" s="131"/>
      <c r="H308" s="131"/>
      <c r="I308" s="115"/>
      <c r="J308" s="115"/>
      <c r="K308" s="131"/>
    </row>
    <row r="309" spans="2:11">
      <c r="B309" s="114"/>
      <c r="C309" s="131"/>
      <c r="D309" s="131"/>
      <c r="E309" s="131"/>
      <c r="F309" s="131"/>
      <c r="G309" s="131"/>
      <c r="H309" s="131"/>
      <c r="I309" s="115"/>
      <c r="J309" s="115"/>
      <c r="K309" s="131"/>
    </row>
    <row r="310" spans="2:11">
      <c r="B310" s="114"/>
      <c r="C310" s="131"/>
      <c r="D310" s="131"/>
      <c r="E310" s="131"/>
      <c r="F310" s="131"/>
      <c r="G310" s="131"/>
      <c r="H310" s="131"/>
      <c r="I310" s="115"/>
      <c r="J310" s="115"/>
      <c r="K310" s="131"/>
    </row>
    <row r="311" spans="2:11">
      <c r="B311" s="114"/>
      <c r="C311" s="131"/>
      <c r="D311" s="131"/>
      <c r="E311" s="131"/>
      <c r="F311" s="131"/>
      <c r="G311" s="131"/>
      <c r="H311" s="131"/>
      <c r="I311" s="115"/>
      <c r="J311" s="115"/>
      <c r="K311" s="131"/>
    </row>
    <row r="312" spans="2:11">
      <c r="B312" s="114"/>
      <c r="C312" s="131"/>
      <c r="D312" s="131"/>
      <c r="E312" s="131"/>
      <c r="F312" s="131"/>
      <c r="G312" s="131"/>
      <c r="H312" s="131"/>
      <c r="I312" s="115"/>
      <c r="J312" s="115"/>
      <c r="K312" s="131"/>
    </row>
    <row r="313" spans="2:11">
      <c r="B313" s="114"/>
      <c r="C313" s="131"/>
      <c r="D313" s="131"/>
      <c r="E313" s="131"/>
      <c r="F313" s="131"/>
      <c r="G313" s="131"/>
      <c r="H313" s="131"/>
      <c r="I313" s="115"/>
      <c r="J313" s="115"/>
      <c r="K313" s="131"/>
    </row>
    <row r="314" spans="2:11">
      <c r="B314" s="114"/>
      <c r="C314" s="131"/>
      <c r="D314" s="131"/>
      <c r="E314" s="131"/>
      <c r="F314" s="131"/>
      <c r="G314" s="131"/>
      <c r="H314" s="131"/>
      <c r="I314" s="115"/>
      <c r="J314" s="115"/>
      <c r="K314" s="131"/>
    </row>
    <row r="315" spans="2:11">
      <c r="B315" s="114"/>
      <c r="C315" s="131"/>
      <c r="D315" s="131"/>
      <c r="E315" s="131"/>
      <c r="F315" s="131"/>
      <c r="G315" s="131"/>
      <c r="H315" s="131"/>
      <c r="I315" s="115"/>
      <c r="J315" s="115"/>
      <c r="K315" s="131"/>
    </row>
    <row r="316" spans="2:11">
      <c r="B316" s="114"/>
      <c r="C316" s="131"/>
      <c r="D316" s="131"/>
      <c r="E316" s="131"/>
      <c r="F316" s="131"/>
      <c r="G316" s="131"/>
      <c r="H316" s="131"/>
      <c r="I316" s="115"/>
      <c r="J316" s="115"/>
      <c r="K316" s="131"/>
    </row>
    <row r="317" spans="2:11">
      <c r="B317" s="114"/>
      <c r="C317" s="131"/>
      <c r="D317" s="131"/>
      <c r="E317" s="131"/>
      <c r="F317" s="131"/>
      <c r="G317" s="131"/>
      <c r="H317" s="131"/>
      <c r="I317" s="115"/>
      <c r="J317" s="115"/>
      <c r="K317" s="131"/>
    </row>
    <row r="318" spans="2:11">
      <c r="B318" s="114"/>
      <c r="C318" s="131"/>
      <c r="D318" s="131"/>
      <c r="E318" s="131"/>
      <c r="F318" s="131"/>
      <c r="G318" s="131"/>
      <c r="H318" s="131"/>
      <c r="I318" s="115"/>
      <c r="J318" s="115"/>
      <c r="K318" s="131"/>
    </row>
    <row r="319" spans="2:11">
      <c r="B319" s="114"/>
      <c r="C319" s="131"/>
      <c r="D319" s="131"/>
      <c r="E319" s="131"/>
      <c r="F319" s="131"/>
      <c r="G319" s="131"/>
      <c r="H319" s="131"/>
      <c r="I319" s="115"/>
      <c r="J319" s="115"/>
      <c r="K319" s="131"/>
    </row>
    <row r="320" spans="2:11">
      <c r="B320" s="114"/>
      <c r="C320" s="131"/>
      <c r="D320" s="131"/>
      <c r="E320" s="131"/>
      <c r="F320" s="131"/>
      <c r="G320" s="131"/>
      <c r="H320" s="131"/>
      <c r="I320" s="115"/>
      <c r="J320" s="115"/>
      <c r="K320" s="131"/>
    </row>
    <row r="321" spans="2:11">
      <c r="B321" s="114"/>
      <c r="C321" s="131"/>
      <c r="D321" s="131"/>
      <c r="E321" s="131"/>
      <c r="F321" s="131"/>
      <c r="G321" s="131"/>
      <c r="H321" s="131"/>
      <c r="I321" s="115"/>
      <c r="J321" s="115"/>
      <c r="K321" s="131"/>
    </row>
    <row r="322" spans="2:11">
      <c r="B322" s="114"/>
      <c r="C322" s="131"/>
      <c r="D322" s="131"/>
      <c r="E322" s="131"/>
      <c r="F322" s="131"/>
      <c r="G322" s="131"/>
      <c r="H322" s="131"/>
      <c r="I322" s="115"/>
      <c r="J322" s="115"/>
      <c r="K322" s="131"/>
    </row>
    <row r="323" spans="2:11">
      <c r="B323" s="114"/>
      <c r="C323" s="131"/>
      <c r="D323" s="131"/>
      <c r="E323" s="131"/>
      <c r="F323" s="131"/>
      <c r="G323" s="131"/>
      <c r="H323" s="131"/>
      <c r="I323" s="115"/>
      <c r="J323" s="115"/>
      <c r="K323" s="131"/>
    </row>
    <row r="324" spans="2:11">
      <c r="B324" s="114"/>
      <c r="C324" s="131"/>
      <c r="D324" s="131"/>
      <c r="E324" s="131"/>
      <c r="F324" s="131"/>
      <c r="G324" s="131"/>
      <c r="H324" s="131"/>
      <c r="I324" s="115"/>
      <c r="J324" s="115"/>
      <c r="K324" s="131"/>
    </row>
    <row r="325" spans="2:11">
      <c r="B325" s="114"/>
      <c r="C325" s="131"/>
      <c r="D325" s="131"/>
      <c r="E325" s="131"/>
      <c r="F325" s="131"/>
      <c r="G325" s="131"/>
      <c r="H325" s="131"/>
      <c r="I325" s="115"/>
      <c r="J325" s="115"/>
      <c r="K325" s="131"/>
    </row>
    <row r="326" spans="2:11">
      <c r="B326" s="114"/>
      <c r="C326" s="131"/>
      <c r="D326" s="131"/>
      <c r="E326" s="131"/>
      <c r="F326" s="131"/>
      <c r="G326" s="131"/>
      <c r="H326" s="131"/>
      <c r="I326" s="115"/>
      <c r="J326" s="115"/>
      <c r="K326" s="131"/>
    </row>
    <row r="327" spans="2:11">
      <c r="B327" s="114"/>
      <c r="C327" s="131"/>
      <c r="D327" s="131"/>
      <c r="E327" s="131"/>
      <c r="F327" s="131"/>
      <c r="G327" s="131"/>
      <c r="H327" s="131"/>
      <c r="I327" s="115"/>
      <c r="J327" s="115"/>
      <c r="K327" s="131"/>
    </row>
    <row r="328" spans="2:11">
      <c r="B328" s="114"/>
      <c r="C328" s="131"/>
      <c r="D328" s="131"/>
      <c r="E328" s="131"/>
      <c r="F328" s="131"/>
      <c r="G328" s="131"/>
      <c r="H328" s="131"/>
      <c r="I328" s="115"/>
      <c r="J328" s="115"/>
      <c r="K328" s="131"/>
    </row>
    <row r="329" spans="2:11">
      <c r="B329" s="114"/>
      <c r="C329" s="131"/>
      <c r="D329" s="131"/>
      <c r="E329" s="131"/>
      <c r="F329" s="131"/>
      <c r="G329" s="131"/>
      <c r="H329" s="131"/>
      <c r="I329" s="115"/>
      <c r="J329" s="115"/>
      <c r="K329" s="131"/>
    </row>
    <row r="330" spans="2:11">
      <c r="B330" s="114"/>
      <c r="C330" s="131"/>
      <c r="D330" s="131"/>
      <c r="E330" s="131"/>
      <c r="F330" s="131"/>
      <c r="G330" s="131"/>
      <c r="H330" s="131"/>
      <c r="I330" s="115"/>
      <c r="J330" s="115"/>
      <c r="K330" s="131"/>
    </row>
    <row r="331" spans="2:11">
      <c r="B331" s="114"/>
      <c r="C331" s="131"/>
      <c r="D331" s="131"/>
      <c r="E331" s="131"/>
      <c r="F331" s="131"/>
      <c r="G331" s="131"/>
      <c r="H331" s="131"/>
      <c r="I331" s="115"/>
      <c r="J331" s="115"/>
      <c r="K331" s="131"/>
    </row>
    <row r="332" spans="2:11">
      <c r="B332" s="114"/>
      <c r="C332" s="131"/>
      <c r="D332" s="131"/>
      <c r="E332" s="131"/>
      <c r="F332" s="131"/>
      <c r="G332" s="131"/>
      <c r="H332" s="131"/>
      <c r="I332" s="115"/>
      <c r="J332" s="115"/>
      <c r="K332" s="131"/>
    </row>
    <row r="333" spans="2:11">
      <c r="B333" s="114"/>
      <c r="C333" s="131"/>
      <c r="D333" s="131"/>
      <c r="E333" s="131"/>
      <c r="F333" s="131"/>
      <c r="G333" s="131"/>
      <c r="H333" s="131"/>
      <c r="I333" s="115"/>
      <c r="J333" s="115"/>
      <c r="K333" s="131"/>
    </row>
    <row r="334" spans="2:11">
      <c r="B334" s="114"/>
      <c r="C334" s="131"/>
      <c r="D334" s="131"/>
      <c r="E334" s="131"/>
      <c r="F334" s="131"/>
      <c r="G334" s="131"/>
      <c r="H334" s="131"/>
      <c r="I334" s="115"/>
      <c r="J334" s="115"/>
      <c r="K334" s="131"/>
    </row>
    <row r="335" spans="2:11">
      <c r="B335" s="114"/>
      <c r="C335" s="131"/>
      <c r="D335" s="131"/>
      <c r="E335" s="131"/>
      <c r="F335" s="131"/>
      <c r="G335" s="131"/>
      <c r="H335" s="131"/>
      <c r="I335" s="115"/>
      <c r="J335" s="115"/>
      <c r="K335" s="131"/>
    </row>
    <row r="336" spans="2:11">
      <c r="B336" s="114"/>
      <c r="C336" s="131"/>
      <c r="D336" s="131"/>
      <c r="E336" s="131"/>
      <c r="F336" s="131"/>
      <c r="G336" s="131"/>
      <c r="H336" s="131"/>
      <c r="I336" s="115"/>
      <c r="J336" s="115"/>
      <c r="K336" s="131"/>
    </row>
    <row r="337" spans="2:11">
      <c r="B337" s="114"/>
      <c r="C337" s="131"/>
      <c r="D337" s="131"/>
      <c r="E337" s="131"/>
      <c r="F337" s="131"/>
      <c r="G337" s="131"/>
      <c r="H337" s="131"/>
      <c r="I337" s="115"/>
      <c r="J337" s="115"/>
      <c r="K337" s="131"/>
    </row>
    <row r="338" spans="2:11">
      <c r="B338" s="114"/>
      <c r="C338" s="131"/>
      <c r="D338" s="131"/>
      <c r="E338" s="131"/>
      <c r="F338" s="131"/>
      <c r="G338" s="131"/>
      <c r="H338" s="131"/>
      <c r="I338" s="115"/>
      <c r="J338" s="115"/>
      <c r="K338" s="131"/>
    </row>
    <row r="339" spans="2:11">
      <c r="B339" s="114"/>
      <c r="C339" s="131"/>
      <c r="D339" s="131"/>
      <c r="E339" s="131"/>
      <c r="F339" s="131"/>
      <c r="G339" s="131"/>
      <c r="H339" s="131"/>
      <c r="I339" s="115"/>
      <c r="J339" s="115"/>
      <c r="K339" s="131"/>
    </row>
    <row r="340" spans="2:11">
      <c r="B340" s="114"/>
      <c r="C340" s="131"/>
      <c r="D340" s="131"/>
      <c r="E340" s="131"/>
      <c r="F340" s="131"/>
      <c r="G340" s="131"/>
      <c r="H340" s="131"/>
      <c r="I340" s="115"/>
      <c r="J340" s="115"/>
      <c r="K340" s="131"/>
    </row>
    <row r="341" spans="2:11">
      <c r="B341" s="114"/>
      <c r="C341" s="131"/>
      <c r="D341" s="131"/>
      <c r="E341" s="131"/>
      <c r="F341" s="131"/>
      <c r="G341" s="131"/>
      <c r="H341" s="131"/>
      <c r="I341" s="115"/>
      <c r="J341" s="115"/>
      <c r="K341" s="131"/>
    </row>
    <row r="342" spans="2:11">
      <c r="B342" s="114"/>
      <c r="C342" s="131"/>
      <c r="D342" s="131"/>
      <c r="E342" s="131"/>
      <c r="F342" s="131"/>
      <c r="G342" s="131"/>
      <c r="H342" s="131"/>
      <c r="I342" s="115"/>
      <c r="J342" s="115"/>
      <c r="K342" s="131"/>
    </row>
    <row r="343" spans="2:11">
      <c r="B343" s="114"/>
      <c r="C343" s="131"/>
      <c r="D343" s="131"/>
      <c r="E343" s="131"/>
      <c r="F343" s="131"/>
      <c r="G343" s="131"/>
      <c r="H343" s="131"/>
      <c r="I343" s="115"/>
      <c r="J343" s="115"/>
      <c r="K343" s="131"/>
    </row>
    <row r="344" spans="2:11">
      <c r="B344" s="114"/>
      <c r="C344" s="131"/>
      <c r="D344" s="131"/>
      <c r="E344" s="131"/>
      <c r="F344" s="131"/>
      <c r="G344" s="131"/>
      <c r="H344" s="131"/>
      <c r="I344" s="115"/>
      <c r="J344" s="115"/>
      <c r="K344" s="131"/>
    </row>
    <row r="345" spans="2:11">
      <c r="B345" s="114"/>
      <c r="C345" s="131"/>
      <c r="D345" s="131"/>
      <c r="E345" s="131"/>
      <c r="F345" s="131"/>
      <c r="G345" s="131"/>
      <c r="H345" s="131"/>
      <c r="I345" s="115"/>
      <c r="J345" s="115"/>
      <c r="K345" s="131"/>
    </row>
    <row r="346" spans="2:11">
      <c r="B346" s="114"/>
      <c r="C346" s="131"/>
      <c r="D346" s="131"/>
      <c r="E346" s="131"/>
      <c r="F346" s="131"/>
      <c r="G346" s="131"/>
      <c r="H346" s="131"/>
      <c r="I346" s="115"/>
      <c r="J346" s="115"/>
      <c r="K346" s="131"/>
    </row>
    <row r="347" spans="2:11">
      <c r="B347" s="114"/>
      <c r="C347" s="131"/>
      <c r="D347" s="131"/>
      <c r="E347" s="131"/>
      <c r="F347" s="131"/>
      <c r="G347" s="131"/>
      <c r="H347" s="131"/>
      <c r="I347" s="115"/>
      <c r="J347" s="115"/>
      <c r="K347" s="131"/>
    </row>
    <row r="348" spans="2:11">
      <c r="B348" s="114"/>
      <c r="C348" s="131"/>
      <c r="D348" s="131"/>
      <c r="E348" s="131"/>
      <c r="F348" s="131"/>
      <c r="G348" s="131"/>
      <c r="H348" s="131"/>
      <c r="I348" s="115"/>
      <c r="J348" s="115"/>
      <c r="K348" s="131"/>
    </row>
    <row r="349" spans="2:11">
      <c r="B349" s="114"/>
      <c r="C349" s="131"/>
      <c r="D349" s="131"/>
      <c r="E349" s="131"/>
      <c r="F349" s="131"/>
      <c r="G349" s="131"/>
      <c r="H349" s="131"/>
      <c r="I349" s="115"/>
      <c r="J349" s="115"/>
      <c r="K349" s="131"/>
    </row>
    <row r="350" spans="2:11">
      <c r="B350" s="114"/>
      <c r="C350" s="131"/>
      <c r="D350" s="131"/>
      <c r="E350" s="131"/>
      <c r="F350" s="131"/>
      <c r="G350" s="131"/>
      <c r="H350" s="131"/>
      <c r="I350" s="115"/>
      <c r="J350" s="115"/>
      <c r="K350" s="131"/>
    </row>
    <row r="351" spans="2:11">
      <c r="B351" s="114"/>
      <c r="C351" s="131"/>
      <c r="D351" s="131"/>
      <c r="E351" s="131"/>
      <c r="F351" s="131"/>
      <c r="G351" s="131"/>
      <c r="H351" s="131"/>
      <c r="I351" s="115"/>
      <c r="J351" s="115"/>
      <c r="K351" s="131"/>
    </row>
    <row r="352" spans="2:11">
      <c r="B352" s="114"/>
      <c r="C352" s="131"/>
      <c r="D352" s="131"/>
      <c r="E352" s="131"/>
      <c r="F352" s="131"/>
      <c r="G352" s="131"/>
      <c r="H352" s="131"/>
      <c r="I352" s="115"/>
      <c r="J352" s="115"/>
      <c r="K352" s="131"/>
    </row>
    <row r="353" spans="2:11">
      <c r="B353" s="114"/>
      <c r="C353" s="131"/>
      <c r="D353" s="131"/>
      <c r="E353" s="131"/>
      <c r="F353" s="131"/>
      <c r="G353" s="131"/>
      <c r="H353" s="131"/>
      <c r="I353" s="115"/>
      <c r="J353" s="115"/>
      <c r="K353" s="131"/>
    </row>
    <row r="354" spans="2:11">
      <c r="B354" s="114"/>
      <c r="C354" s="131"/>
      <c r="D354" s="131"/>
      <c r="E354" s="131"/>
      <c r="F354" s="131"/>
      <c r="G354" s="131"/>
      <c r="H354" s="131"/>
      <c r="I354" s="115"/>
      <c r="J354" s="115"/>
      <c r="K354" s="131"/>
    </row>
    <row r="355" spans="2:11">
      <c r="B355" s="114"/>
      <c r="C355" s="131"/>
      <c r="D355" s="131"/>
      <c r="E355" s="131"/>
      <c r="F355" s="131"/>
      <c r="G355" s="131"/>
      <c r="H355" s="131"/>
      <c r="I355" s="115"/>
      <c r="J355" s="115"/>
      <c r="K355" s="131"/>
    </row>
    <row r="356" spans="2:11">
      <c r="B356" s="114"/>
      <c r="C356" s="131"/>
      <c r="D356" s="131"/>
      <c r="E356" s="131"/>
      <c r="F356" s="131"/>
      <c r="G356" s="131"/>
      <c r="H356" s="131"/>
      <c r="I356" s="115"/>
      <c r="J356" s="115"/>
      <c r="K356" s="131"/>
    </row>
    <row r="357" spans="2:11">
      <c r="B357" s="114"/>
      <c r="C357" s="131"/>
      <c r="D357" s="131"/>
      <c r="E357" s="131"/>
      <c r="F357" s="131"/>
      <c r="G357" s="131"/>
      <c r="H357" s="131"/>
      <c r="I357" s="115"/>
      <c r="J357" s="115"/>
      <c r="K357" s="131"/>
    </row>
    <row r="358" spans="2:11">
      <c r="B358" s="114"/>
      <c r="C358" s="131"/>
      <c r="D358" s="131"/>
      <c r="E358" s="131"/>
      <c r="F358" s="131"/>
      <c r="G358" s="131"/>
      <c r="H358" s="131"/>
      <c r="I358" s="115"/>
      <c r="J358" s="115"/>
      <c r="K358" s="131"/>
    </row>
    <row r="359" spans="2:11">
      <c r="B359" s="114"/>
      <c r="C359" s="131"/>
      <c r="D359" s="131"/>
      <c r="E359" s="131"/>
      <c r="F359" s="131"/>
      <c r="G359" s="131"/>
      <c r="H359" s="131"/>
      <c r="I359" s="115"/>
      <c r="J359" s="115"/>
      <c r="K359" s="131"/>
    </row>
    <row r="360" spans="2:11">
      <c r="B360" s="114"/>
      <c r="C360" s="131"/>
      <c r="D360" s="131"/>
      <c r="E360" s="131"/>
      <c r="F360" s="131"/>
      <c r="G360" s="131"/>
      <c r="H360" s="131"/>
      <c r="I360" s="115"/>
      <c r="J360" s="115"/>
      <c r="K360" s="131"/>
    </row>
    <row r="361" spans="2:11">
      <c r="B361" s="114"/>
      <c r="C361" s="131"/>
      <c r="D361" s="131"/>
      <c r="E361" s="131"/>
      <c r="F361" s="131"/>
      <c r="G361" s="131"/>
      <c r="H361" s="131"/>
      <c r="I361" s="115"/>
      <c r="J361" s="115"/>
      <c r="K361" s="131"/>
    </row>
    <row r="362" spans="2:11">
      <c r="B362" s="114"/>
      <c r="C362" s="131"/>
      <c r="D362" s="131"/>
      <c r="E362" s="131"/>
      <c r="F362" s="131"/>
      <c r="G362" s="131"/>
      <c r="H362" s="131"/>
      <c r="I362" s="115"/>
      <c r="J362" s="115"/>
      <c r="K362" s="131"/>
    </row>
    <row r="363" spans="2:11">
      <c r="B363" s="114"/>
      <c r="C363" s="131"/>
      <c r="D363" s="131"/>
      <c r="E363" s="131"/>
      <c r="F363" s="131"/>
      <c r="G363" s="131"/>
      <c r="H363" s="131"/>
      <c r="I363" s="115"/>
      <c r="J363" s="115"/>
      <c r="K363" s="131"/>
    </row>
    <row r="364" spans="2:11">
      <c r="B364" s="114"/>
      <c r="C364" s="131"/>
      <c r="D364" s="131"/>
      <c r="E364" s="131"/>
      <c r="F364" s="131"/>
      <c r="G364" s="131"/>
      <c r="H364" s="131"/>
      <c r="I364" s="115"/>
      <c r="J364" s="115"/>
      <c r="K364" s="131"/>
    </row>
    <row r="365" spans="2:11">
      <c r="B365" s="114"/>
      <c r="C365" s="131"/>
      <c r="D365" s="131"/>
      <c r="E365" s="131"/>
      <c r="F365" s="131"/>
      <c r="G365" s="131"/>
      <c r="H365" s="131"/>
      <c r="I365" s="115"/>
      <c r="J365" s="115"/>
      <c r="K365" s="131"/>
    </row>
    <row r="366" spans="2:11">
      <c r="B366" s="114"/>
      <c r="C366" s="131"/>
      <c r="D366" s="131"/>
      <c r="E366" s="131"/>
      <c r="F366" s="131"/>
      <c r="G366" s="131"/>
      <c r="H366" s="131"/>
      <c r="I366" s="115"/>
      <c r="J366" s="115"/>
      <c r="K366" s="131"/>
    </row>
    <row r="367" spans="2:11">
      <c r="B367" s="114"/>
      <c r="C367" s="131"/>
      <c r="D367" s="131"/>
      <c r="E367" s="131"/>
      <c r="F367" s="131"/>
      <c r="G367" s="131"/>
      <c r="H367" s="131"/>
      <c r="I367" s="115"/>
      <c r="J367" s="115"/>
      <c r="K367" s="131"/>
    </row>
    <row r="368" spans="2:11">
      <c r="B368" s="114"/>
      <c r="C368" s="131"/>
      <c r="D368" s="131"/>
      <c r="E368" s="131"/>
      <c r="F368" s="131"/>
      <c r="G368" s="131"/>
      <c r="H368" s="131"/>
      <c r="I368" s="115"/>
      <c r="J368" s="115"/>
      <c r="K368" s="131"/>
    </row>
    <row r="369" spans="2:11">
      <c r="B369" s="114"/>
      <c r="C369" s="131"/>
      <c r="D369" s="131"/>
      <c r="E369" s="131"/>
      <c r="F369" s="131"/>
      <c r="G369" s="131"/>
      <c r="H369" s="131"/>
      <c r="I369" s="115"/>
      <c r="J369" s="115"/>
      <c r="K369" s="131"/>
    </row>
    <row r="370" spans="2:11">
      <c r="B370" s="114"/>
      <c r="C370" s="131"/>
      <c r="D370" s="131"/>
      <c r="E370" s="131"/>
      <c r="F370" s="131"/>
      <c r="G370" s="131"/>
      <c r="H370" s="131"/>
      <c r="I370" s="115"/>
      <c r="J370" s="115"/>
      <c r="K370" s="131"/>
    </row>
    <row r="371" spans="2:11">
      <c r="B371" s="114"/>
      <c r="C371" s="131"/>
      <c r="D371" s="131"/>
      <c r="E371" s="131"/>
      <c r="F371" s="131"/>
      <c r="G371" s="131"/>
      <c r="H371" s="131"/>
      <c r="I371" s="115"/>
      <c r="J371" s="115"/>
      <c r="K371" s="131"/>
    </row>
    <row r="372" spans="2:11">
      <c r="B372" s="114"/>
      <c r="C372" s="131"/>
      <c r="D372" s="131"/>
      <c r="E372" s="131"/>
      <c r="F372" s="131"/>
      <c r="G372" s="131"/>
      <c r="H372" s="131"/>
      <c r="I372" s="115"/>
      <c r="J372" s="115"/>
      <c r="K372" s="131"/>
    </row>
    <row r="373" spans="2:11">
      <c r="B373" s="114"/>
      <c r="C373" s="131"/>
      <c r="D373" s="131"/>
      <c r="E373" s="131"/>
      <c r="F373" s="131"/>
      <c r="G373" s="131"/>
      <c r="H373" s="131"/>
      <c r="I373" s="115"/>
      <c r="J373" s="115"/>
      <c r="K373" s="131"/>
    </row>
    <row r="374" spans="2:11">
      <c r="B374" s="114"/>
      <c r="C374" s="131"/>
      <c r="D374" s="131"/>
      <c r="E374" s="131"/>
      <c r="F374" s="131"/>
      <c r="G374" s="131"/>
      <c r="H374" s="131"/>
      <c r="I374" s="115"/>
      <c r="J374" s="115"/>
      <c r="K374" s="131"/>
    </row>
    <row r="375" spans="2:11">
      <c r="B375" s="114"/>
      <c r="C375" s="131"/>
      <c r="D375" s="131"/>
      <c r="E375" s="131"/>
      <c r="F375" s="131"/>
      <c r="G375" s="131"/>
      <c r="H375" s="131"/>
      <c r="I375" s="115"/>
      <c r="J375" s="115"/>
      <c r="K375" s="131"/>
    </row>
    <row r="376" spans="2:11">
      <c r="B376" s="114"/>
      <c r="C376" s="131"/>
      <c r="D376" s="131"/>
      <c r="E376" s="131"/>
      <c r="F376" s="131"/>
      <c r="G376" s="131"/>
      <c r="H376" s="131"/>
      <c r="I376" s="115"/>
      <c r="J376" s="115"/>
      <c r="K376" s="131"/>
    </row>
    <row r="377" spans="2:11">
      <c r="B377" s="114"/>
      <c r="C377" s="131"/>
      <c r="D377" s="131"/>
      <c r="E377" s="131"/>
      <c r="F377" s="131"/>
      <c r="G377" s="131"/>
      <c r="H377" s="131"/>
      <c r="I377" s="115"/>
      <c r="J377" s="115"/>
      <c r="K377" s="131"/>
    </row>
    <row r="378" spans="2:11">
      <c r="B378" s="114"/>
      <c r="C378" s="131"/>
      <c r="D378" s="131"/>
      <c r="E378" s="131"/>
      <c r="F378" s="131"/>
      <c r="G378" s="131"/>
      <c r="H378" s="131"/>
      <c r="I378" s="115"/>
      <c r="J378" s="115"/>
      <c r="K378" s="131"/>
    </row>
    <row r="379" spans="2:11">
      <c r="B379" s="114"/>
      <c r="C379" s="131"/>
      <c r="D379" s="131"/>
      <c r="E379" s="131"/>
      <c r="F379" s="131"/>
      <c r="G379" s="131"/>
      <c r="H379" s="131"/>
      <c r="I379" s="115"/>
      <c r="J379" s="115"/>
      <c r="K379" s="131"/>
    </row>
    <row r="380" spans="2:11">
      <c r="B380" s="114"/>
      <c r="C380" s="131"/>
      <c r="D380" s="131"/>
      <c r="E380" s="131"/>
      <c r="F380" s="131"/>
      <c r="G380" s="131"/>
      <c r="H380" s="131"/>
      <c r="I380" s="115"/>
      <c r="J380" s="115"/>
      <c r="K380" s="131"/>
    </row>
    <row r="381" spans="2:11">
      <c r="B381" s="114"/>
      <c r="C381" s="131"/>
      <c r="D381" s="131"/>
      <c r="E381" s="131"/>
      <c r="F381" s="131"/>
      <c r="G381" s="131"/>
      <c r="H381" s="131"/>
      <c r="I381" s="115"/>
      <c r="J381" s="115"/>
      <c r="K381" s="131"/>
    </row>
    <row r="382" spans="2:11">
      <c r="B382" s="114"/>
      <c r="C382" s="131"/>
      <c r="D382" s="131"/>
      <c r="E382" s="131"/>
      <c r="F382" s="131"/>
      <c r="G382" s="131"/>
      <c r="H382" s="131"/>
      <c r="I382" s="115"/>
      <c r="J382" s="115"/>
      <c r="K382" s="131"/>
    </row>
    <row r="383" spans="2:11">
      <c r="B383" s="114"/>
      <c r="C383" s="131"/>
      <c r="D383" s="131"/>
      <c r="E383" s="131"/>
      <c r="F383" s="131"/>
      <c r="G383" s="131"/>
      <c r="H383" s="131"/>
      <c r="I383" s="115"/>
      <c r="J383" s="115"/>
      <c r="K383" s="131"/>
    </row>
    <row r="384" spans="2:11">
      <c r="B384" s="114"/>
      <c r="C384" s="131"/>
      <c r="D384" s="131"/>
      <c r="E384" s="131"/>
      <c r="F384" s="131"/>
      <c r="G384" s="131"/>
      <c r="H384" s="131"/>
      <c r="I384" s="115"/>
      <c r="J384" s="115"/>
      <c r="K384" s="131"/>
    </row>
    <row r="385" spans="2:11">
      <c r="B385" s="114"/>
      <c r="C385" s="131"/>
      <c r="D385" s="131"/>
      <c r="E385" s="131"/>
      <c r="F385" s="131"/>
      <c r="G385" s="131"/>
      <c r="H385" s="131"/>
      <c r="I385" s="115"/>
      <c r="J385" s="115"/>
      <c r="K385" s="131"/>
    </row>
    <row r="386" spans="2:11">
      <c r="B386" s="114"/>
      <c r="C386" s="131"/>
      <c r="D386" s="131"/>
      <c r="E386" s="131"/>
      <c r="F386" s="131"/>
      <c r="G386" s="131"/>
      <c r="H386" s="131"/>
      <c r="I386" s="115"/>
      <c r="J386" s="115"/>
      <c r="K386" s="131"/>
    </row>
    <row r="387" spans="2:11">
      <c r="B387" s="114"/>
      <c r="C387" s="131"/>
      <c r="D387" s="131"/>
      <c r="E387" s="131"/>
      <c r="F387" s="131"/>
      <c r="G387" s="131"/>
      <c r="H387" s="131"/>
      <c r="I387" s="115"/>
      <c r="J387" s="115"/>
      <c r="K387" s="131"/>
    </row>
    <row r="388" spans="2:11">
      <c r="B388" s="114"/>
      <c r="C388" s="131"/>
      <c r="D388" s="131"/>
      <c r="E388" s="131"/>
      <c r="F388" s="131"/>
      <c r="G388" s="131"/>
      <c r="H388" s="131"/>
      <c r="I388" s="115"/>
      <c r="J388" s="115"/>
      <c r="K388" s="131"/>
    </row>
    <row r="389" spans="2:11">
      <c r="B389" s="114"/>
      <c r="C389" s="131"/>
      <c r="D389" s="131"/>
      <c r="E389" s="131"/>
      <c r="F389" s="131"/>
      <c r="G389" s="131"/>
      <c r="H389" s="131"/>
      <c r="I389" s="115"/>
      <c r="J389" s="115"/>
      <c r="K389" s="131"/>
    </row>
    <row r="390" spans="2:11">
      <c r="B390" s="114"/>
      <c r="C390" s="131"/>
      <c r="D390" s="131"/>
      <c r="E390" s="131"/>
      <c r="F390" s="131"/>
      <c r="G390" s="131"/>
      <c r="H390" s="131"/>
      <c r="I390" s="115"/>
      <c r="J390" s="115"/>
      <c r="K390" s="131"/>
    </row>
    <row r="391" spans="2:11">
      <c r="B391" s="114"/>
      <c r="C391" s="131"/>
      <c r="D391" s="131"/>
      <c r="E391" s="131"/>
      <c r="F391" s="131"/>
      <c r="G391" s="131"/>
      <c r="H391" s="131"/>
      <c r="I391" s="115"/>
      <c r="J391" s="115"/>
      <c r="K391" s="131"/>
    </row>
    <row r="392" spans="2:11">
      <c r="B392" s="114"/>
      <c r="C392" s="131"/>
      <c r="D392" s="131"/>
      <c r="E392" s="131"/>
      <c r="F392" s="131"/>
      <c r="G392" s="131"/>
      <c r="H392" s="131"/>
      <c r="I392" s="115"/>
      <c r="J392" s="115"/>
      <c r="K392" s="131"/>
    </row>
    <row r="393" spans="2:11">
      <c r="B393" s="114"/>
      <c r="C393" s="131"/>
      <c r="D393" s="131"/>
      <c r="E393" s="131"/>
      <c r="F393" s="131"/>
      <c r="G393" s="131"/>
      <c r="H393" s="131"/>
      <c r="I393" s="115"/>
      <c r="J393" s="115"/>
      <c r="K393" s="131"/>
    </row>
    <row r="394" spans="2:11">
      <c r="B394" s="114"/>
      <c r="C394" s="131"/>
      <c r="D394" s="131"/>
      <c r="E394" s="131"/>
      <c r="F394" s="131"/>
      <c r="G394" s="131"/>
      <c r="H394" s="131"/>
      <c r="I394" s="115"/>
      <c r="J394" s="115"/>
      <c r="K394" s="131"/>
    </row>
    <row r="395" spans="2:11">
      <c r="B395" s="114"/>
      <c r="C395" s="131"/>
      <c r="D395" s="131"/>
      <c r="E395" s="131"/>
      <c r="F395" s="131"/>
      <c r="G395" s="131"/>
      <c r="H395" s="131"/>
      <c r="I395" s="115"/>
      <c r="J395" s="115"/>
      <c r="K395" s="131"/>
    </row>
    <row r="396" spans="2:11">
      <c r="B396" s="114"/>
      <c r="C396" s="131"/>
      <c r="D396" s="131"/>
      <c r="E396" s="131"/>
      <c r="F396" s="131"/>
      <c r="G396" s="131"/>
      <c r="H396" s="131"/>
      <c r="I396" s="115"/>
      <c r="J396" s="115"/>
      <c r="K396" s="131"/>
    </row>
    <row r="397" spans="2:11">
      <c r="B397" s="114"/>
      <c r="C397" s="131"/>
      <c r="D397" s="131"/>
      <c r="E397" s="131"/>
      <c r="F397" s="131"/>
      <c r="G397" s="131"/>
      <c r="H397" s="131"/>
      <c r="I397" s="115"/>
      <c r="J397" s="115"/>
      <c r="K397" s="131"/>
    </row>
    <row r="398" spans="2:11">
      <c r="B398" s="114"/>
      <c r="C398" s="131"/>
      <c r="D398" s="131"/>
      <c r="E398" s="131"/>
      <c r="F398" s="131"/>
      <c r="G398" s="131"/>
      <c r="H398" s="131"/>
      <c r="I398" s="115"/>
      <c r="J398" s="115"/>
      <c r="K398" s="131"/>
    </row>
    <row r="399" spans="2:11">
      <c r="B399" s="114"/>
      <c r="C399" s="131"/>
      <c r="D399" s="131"/>
      <c r="E399" s="131"/>
      <c r="F399" s="131"/>
      <c r="G399" s="131"/>
      <c r="H399" s="131"/>
      <c r="I399" s="115"/>
      <c r="J399" s="115"/>
      <c r="K399" s="131"/>
    </row>
    <row r="400" spans="2:11">
      <c r="B400" s="114"/>
      <c r="C400" s="131"/>
      <c r="D400" s="131"/>
      <c r="E400" s="131"/>
      <c r="F400" s="131"/>
      <c r="G400" s="131"/>
      <c r="H400" s="131"/>
      <c r="I400" s="115"/>
      <c r="J400" s="115"/>
      <c r="K400" s="131"/>
    </row>
    <row r="401" spans="2:11">
      <c r="B401" s="114"/>
      <c r="C401" s="131"/>
      <c r="D401" s="131"/>
      <c r="E401" s="131"/>
      <c r="F401" s="131"/>
      <c r="G401" s="131"/>
      <c r="H401" s="131"/>
      <c r="I401" s="115"/>
      <c r="J401" s="115"/>
      <c r="K401" s="131"/>
    </row>
    <row r="402" spans="2:11">
      <c r="B402" s="114"/>
      <c r="C402" s="131"/>
      <c r="D402" s="131"/>
      <c r="E402" s="131"/>
      <c r="F402" s="131"/>
      <c r="G402" s="131"/>
      <c r="H402" s="131"/>
      <c r="I402" s="115"/>
      <c r="J402" s="115"/>
      <c r="K402" s="131"/>
    </row>
    <row r="403" spans="2:11">
      <c r="B403" s="114"/>
      <c r="C403" s="131"/>
      <c r="D403" s="131"/>
      <c r="E403" s="131"/>
      <c r="F403" s="131"/>
      <c r="G403" s="131"/>
      <c r="H403" s="131"/>
      <c r="I403" s="115"/>
      <c r="J403" s="115"/>
      <c r="K403" s="131"/>
    </row>
    <row r="404" spans="2:11">
      <c r="B404" s="114"/>
      <c r="C404" s="131"/>
      <c r="D404" s="131"/>
      <c r="E404" s="131"/>
      <c r="F404" s="131"/>
      <c r="G404" s="131"/>
      <c r="H404" s="131"/>
      <c r="I404" s="115"/>
      <c r="J404" s="115"/>
      <c r="K404" s="131"/>
    </row>
    <row r="405" spans="2:11">
      <c r="B405" s="114"/>
      <c r="C405" s="131"/>
      <c r="D405" s="131"/>
      <c r="E405" s="131"/>
      <c r="F405" s="131"/>
      <c r="G405" s="131"/>
      <c r="H405" s="131"/>
      <c r="I405" s="115"/>
      <c r="J405" s="115"/>
      <c r="K405" s="131"/>
    </row>
    <row r="406" spans="2:11">
      <c r="B406" s="114"/>
      <c r="C406" s="131"/>
      <c r="D406" s="131"/>
      <c r="E406" s="131"/>
      <c r="F406" s="131"/>
      <c r="G406" s="131"/>
      <c r="H406" s="131"/>
      <c r="I406" s="115"/>
      <c r="J406" s="115"/>
      <c r="K406" s="131"/>
    </row>
    <row r="407" spans="2:11">
      <c r="B407" s="114"/>
      <c r="C407" s="131"/>
      <c r="D407" s="131"/>
      <c r="E407" s="131"/>
      <c r="F407" s="131"/>
      <c r="G407" s="131"/>
      <c r="H407" s="131"/>
      <c r="I407" s="115"/>
      <c r="J407" s="115"/>
      <c r="K407" s="131"/>
    </row>
    <row r="408" spans="2:11">
      <c r="B408" s="114"/>
      <c r="C408" s="131"/>
      <c r="D408" s="131"/>
      <c r="E408" s="131"/>
      <c r="F408" s="131"/>
      <c r="G408" s="131"/>
      <c r="H408" s="131"/>
      <c r="I408" s="115"/>
      <c r="J408" s="115"/>
      <c r="K408" s="131"/>
    </row>
    <row r="409" spans="2:11">
      <c r="B409" s="114"/>
      <c r="C409" s="131"/>
      <c r="D409" s="131"/>
      <c r="E409" s="131"/>
      <c r="F409" s="131"/>
      <c r="G409" s="131"/>
      <c r="H409" s="131"/>
      <c r="I409" s="115"/>
      <c r="J409" s="115"/>
      <c r="K409" s="131"/>
    </row>
    <row r="410" spans="2:11">
      <c r="B410" s="114"/>
      <c r="C410" s="131"/>
      <c r="D410" s="131"/>
      <c r="E410" s="131"/>
      <c r="F410" s="131"/>
      <c r="G410" s="131"/>
      <c r="H410" s="131"/>
      <c r="I410" s="115"/>
      <c r="J410" s="115"/>
      <c r="K410" s="131"/>
    </row>
    <row r="411" spans="2:11">
      <c r="B411" s="114"/>
      <c r="C411" s="131"/>
      <c r="D411" s="131"/>
      <c r="E411" s="131"/>
      <c r="F411" s="131"/>
      <c r="G411" s="131"/>
      <c r="H411" s="131"/>
      <c r="I411" s="115"/>
      <c r="J411" s="115"/>
      <c r="K411" s="131"/>
    </row>
    <row r="412" spans="2:11">
      <c r="B412" s="114"/>
      <c r="C412" s="131"/>
      <c r="D412" s="131"/>
      <c r="E412" s="131"/>
      <c r="F412" s="131"/>
      <c r="G412" s="131"/>
      <c r="H412" s="131"/>
      <c r="I412" s="115"/>
      <c r="J412" s="115"/>
      <c r="K412" s="131"/>
    </row>
    <row r="413" spans="2:11">
      <c r="B413" s="114"/>
      <c r="C413" s="131"/>
      <c r="D413" s="131"/>
      <c r="E413" s="131"/>
      <c r="F413" s="131"/>
      <c r="G413" s="131"/>
      <c r="H413" s="131"/>
      <c r="I413" s="115"/>
      <c r="J413" s="115"/>
      <c r="K413" s="131"/>
    </row>
    <row r="414" spans="2:11">
      <c r="B414" s="114"/>
      <c r="C414" s="131"/>
      <c r="D414" s="131"/>
      <c r="E414" s="131"/>
      <c r="F414" s="131"/>
      <c r="G414" s="131"/>
      <c r="H414" s="131"/>
      <c r="I414" s="115"/>
      <c r="J414" s="115"/>
      <c r="K414" s="131"/>
    </row>
    <row r="415" spans="2:11">
      <c r="B415" s="114"/>
      <c r="C415" s="131"/>
      <c r="D415" s="131"/>
      <c r="E415" s="131"/>
      <c r="F415" s="131"/>
      <c r="G415" s="131"/>
      <c r="H415" s="131"/>
      <c r="I415" s="115"/>
      <c r="J415" s="115"/>
      <c r="K415" s="131"/>
    </row>
    <row r="416" spans="2:11">
      <c r="B416" s="114"/>
      <c r="C416" s="131"/>
      <c r="D416" s="131"/>
      <c r="E416" s="131"/>
      <c r="F416" s="131"/>
      <c r="G416" s="131"/>
      <c r="H416" s="131"/>
      <c r="I416" s="115"/>
      <c r="J416" s="115"/>
      <c r="K416" s="131"/>
    </row>
    <row r="417" spans="2:11">
      <c r="B417" s="114"/>
      <c r="C417" s="131"/>
      <c r="D417" s="131"/>
      <c r="E417" s="131"/>
      <c r="F417" s="131"/>
      <c r="G417" s="131"/>
      <c r="H417" s="131"/>
      <c r="I417" s="115"/>
      <c r="J417" s="115"/>
      <c r="K417" s="131"/>
    </row>
    <row r="418" spans="2:11">
      <c r="B418" s="114"/>
      <c r="C418" s="131"/>
      <c r="D418" s="131"/>
      <c r="E418" s="131"/>
      <c r="F418" s="131"/>
      <c r="G418" s="131"/>
      <c r="H418" s="131"/>
      <c r="I418" s="115"/>
      <c r="J418" s="115"/>
      <c r="K418" s="131"/>
    </row>
    <row r="419" spans="2:11">
      <c r="B419" s="114"/>
      <c r="C419" s="131"/>
      <c r="D419" s="131"/>
      <c r="E419" s="131"/>
      <c r="F419" s="131"/>
      <c r="G419" s="131"/>
      <c r="H419" s="131"/>
      <c r="I419" s="115"/>
      <c r="J419" s="115"/>
      <c r="K419" s="131"/>
    </row>
    <row r="420" spans="2:11">
      <c r="B420" s="114"/>
      <c r="C420" s="131"/>
      <c r="D420" s="131"/>
      <c r="E420" s="131"/>
      <c r="F420" s="131"/>
      <c r="G420" s="131"/>
      <c r="H420" s="131"/>
      <c r="I420" s="115"/>
      <c r="J420" s="115"/>
      <c r="K420" s="131"/>
    </row>
    <row r="421" spans="2:11">
      <c r="B421" s="114"/>
      <c r="C421" s="131"/>
      <c r="D421" s="131"/>
      <c r="E421" s="131"/>
      <c r="F421" s="131"/>
      <c r="G421" s="131"/>
      <c r="H421" s="131"/>
      <c r="I421" s="115"/>
      <c r="J421" s="115"/>
      <c r="K421" s="131"/>
    </row>
    <row r="422" spans="2:11">
      <c r="B422" s="114"/>
      <c r="C422" s="131"/>
      <c r="D422" s="131"/>
      <c r="E422" s="131"/>
      <c r="F422" s="131"/>
      <c r="G422" s="131"/>
      <c r="H422" s="131"/>
      <c r="I422" s="115"/>
      <c r="J422" s="115"/>
      <c r="K422" s="131"/>
    </row>
    <row r="423" spans="2:11">
      <c r="B423" s="114"/>
      <c r="C423" s="131"/>
      <c r="D423" s="131"/>
      <c r="E423" s="131"/>
      <c r="F423" s="131"/>
      <c r="G423" s="131"/>
      <c r="H423" s="131"/>
      <c r="I423" s="115"/>
      <c r="J423" s="115"/>
      <c r="K423" s="131"/>
    </row>
    <row r="424" spans="2:11">
      <c r="B424" s="114"/>
      <c r="C424" s="131"/>
      <c r="D424" s="131"/>
      <c r="E424" s="131"/>
      <c r="F424" s="131"/>
      <c r="G424" s="131"/>
      <c r="H424" s="131"/>
      <c r="I424" s="115"/>
      <c r="J424" s="115"/>
      <c r="K424" s="131"/>
    </row>
    <row r="425" spans="2:11">
      <c r="B425" s="114"/>
      <c r="C425" s="131"/>
      <c r="D425" s="131"/>
      <c r="E425" s="131"/>
      <c r="F425" s="131"/>
      <c r="G425" s="131"/>
      <c r="H425" s="131"/>
      <c r="I425" s="115"/>
      <c r="J425" s="115"/>
      <c r="K425" s="131"/>
    </row>
    <row r="426" spans="2:11">
      <c r="B426" s="114"/>
      <c r="C426" s="131"/>
      <c r="D426" s="131"/>
      <c r="E426" s="131"/>
      <c r="F426" s="131"/>
      <c r="G426" s="131"/>
      <c r="H426" s="131"/>
      <c r="I426" s="115"/>
      <c r="J426" s="115"/>
      <c r="K426" s="131"/>
    </row>
    <row r="427" spans="2:11">
      <c r="B427" s="114"/>
      <c r="C427" s="131"/>
      <c r="D427" s="131"/>
      <c r="E427" s="131"/>
      <c r="F427" s="131"/>
      <c r="G427" s="131"/>
      <c r="H427" s="131"/>
      <c r="I427" s="115"/>
      <c r="J427" s="115"/>
      <c r="K427" s="131"/>
    </row>
    <row r="428" spans="2:11">
      <c r="B428" s="114"/>
      <c r="C428" s="131"/>
      <c r="D428" s="131"/>
      <c r="E428" s="131"/>
      <c r="F428" s="131"/>
      <c r="G428" s="131"/>
      <c r="H428" s="131"/>
      <c r="I428" s="115"/>
      <c r="J428" s="115"/>
      <c r="K428" s="131"/>
    </row>
    <row r="429" spans="2:11">
      <c r="B429" s="114"/>
      <c r="C429" s="131"/>
      <c r="D429" s="131"/>
      <c r="E429" s="131"/>
      <c r="F429" s="131"/>
      <c r="G429" s="131"/>
      <c r="H429" s="131"/>
      <c r="I429" s="115"/>
      <c r="J429" s="115"/>
      <c r="K429" s="131"/>
    </row>
    <row r="430" spans="2:11">
      <c r="B430" s="114"/>
      <c r="C430" s="131"/>
      <c r="D430" s="131"/>
      <c r="E430" s="131"/>
      <c r="F430" s="131"/>
      <c r="G430" s="131"/>
      <c r="H430" s="131"/>
      <c r="I430" s="115"/>
      <c r="J430" s="115"/>
      <c r="K430" s="131"/>
    </row>
    <row r="431" spans="2:11">
      <c r="B431" s="114"/>
      <c r="C431" s="131"/>
      <c r="D431" s="131"/>
      <c r="E431" s="131"/>
      <c r="F431" s="131"/>
      <c r="G431" s="131"/>
      <c r="H431" s="131"/>
      <c r="I431" s="115"/>
      <c r="J431" s="115"/>
      <c r="K431" s="131"/>
    </row>
    <row r="432" spans="2:11">
      <c r="B432" s="114"/>
      <c r="C432" s="131"/>
      <c r="D432" s="131"/>
      <c r="E432" s="131"/>
      <c r="F432" s="131"/>
      <c r="G432" s="131"/>
      <c r="H432" s="131"/>
      <c r="I432" s="115"/>
      <c r="J432" s="115"/>
      <c r="K432" s="131"/>
    </row>
    <row r="433" spans="2:11">
      <c r="B433" s="114"/>
      <c r="C433" s="131"/>
      <c r="D433" s="131"/>
      <c r="E433" s="131"/>
      <c r="F433" s="131"/>
      <c r="G433" s="131"/>
      <c r="H433" s="131"/>
      <c r="I433" s="115"/>
      <c r="J433" s="115"/>
      <c r="K433" s="131"/>
    </row>
    <row r="434" spans="2:11">
      <c r="B434" s="114"/>
      <c r="C434" s="131"/>
      <c r="D434" s="131"/>
      <c r="E434" s="131"/>
      <c r="F434" s="131"/>
      <c r="G434" s="131"/>
      <c r="H434" s="131"/>
      <c r="I434" s="115"/>
      <c r="J434" s="115"/>
      <c r="K434" s="131"/>
    </row>
    <row r="435" spans="2:11">
      <c r="B435" s="114"/>
      <c r="C435" s="131"/>
      <c r="D435" s="131"/>
      <c r="E435" s="131"/>
      <c r="F435" s="131"/>
      <c r="G435" s="131"/>
      <c r="H435" s="131"/>
      <c r="I435" s="115"/>
      <c r="J435" s="115"/>
      <c r="K435" s="131"/>
    </row>
    <row r="436" spans="2:11">
      <c r="B436" s="114"/>
      <c r="C436" s="131"/>
      <c r="D436" s="131"/>
      <c r="E436" s="131"/>
      <c r="F436" s="131"/>
      <c r="G436" s="131"/>
      <c r="H436" s="131"/>
      <c r="I436" s="115"/>
      <c r="J436" s="115"/>
      <c r="K436" s="131"/>
    </row>
    <row r="437" spans="2:11">
      <c r="B437" s="114"/>
      <c r="C437" s="131"/>
      <c r="D437" s="131"/>
      <c r="E437" s="131"/>
      <c r="F437" s="131"/>
      <c r="G437" s="131"/>
      <c r="H437" s="131"/>
      <c r="I437" s="115"/>
      <c r="J437" s="115"/>
      <c r="K437" s="131"/>
    </row>
    <row r="438" spans="2:11">
      <c r="B438" s="114"/>
      <c r="C438" s="131"/>
      <c r="D438" s="131"/>
      <c r="E438" s="131"/>
      <c r="F438" s="131"/>
      <c r="G438" s="131"/>
      <c r="H438" s="131"/>
      <c r="I438" s="115"/>
      <c r="J438" s="115"/>
      <c r="K438" s="131"/>
    </row>
    <row r="439" spans="2:11">
      <c r="B439" s="114"/>
      <c r="C439" s="131"/>
      <c r="D439" s="131"/>
      <c r="E439" s="131"/>
      <c r="F439" s="131"/>
      <c r="G439" s="131"/>
      <c r="H439" s="131"/>
      <c r="I439" s="115"/>
      <c r="J439" s="115"/>
      <c r="K439" s="131"/>
    </row>
    <row r="440" spans="2:11">
      <c r="B440" s="114"/>
      <c r="C440" s="131"/>
      <c r="D440" s="131"/>
      <c r="E440" s="131"/>
      <c r="F440" s="131"/>
      <c r="G440" s="131"/>
      <c r="H440" s="131"/>
      <c r="I440" s="115"/>
      <c r="J440" s="115"/>
      <c r="K440" s="131"/>
    </row>
    <row r="441" spans="2:11">
      <c r="B441" s="114"/>
      <c r="C441" s="131"/>
      <c r="D441" s="131"/>
      <c r="E441" s="131"/>
      <c r="F441" s="131"/>
      <c r="G441" s="131"/>
      <c r="H441" s="131"/>
      <c r="I441" s="115"/>
      <c r="J441" s="115"/>
      <c r="K441" s="131"/>
    </row>
    <row r="442" spans="2:11">
      <c r="B442" s="114"/>
      <c r="C442" s="131"/>
      <c r="D442" s="131"/>
      <c r="E442" s="131"/>
      <c r="F442" s="131"/>
      <c r="G442" s="131"/>
      <c r="H442" s="131"/>
      <c r="I442" s="115"/>
      <c r="J442" s="115"/>
      <c r="K442" s="131"/>
    </row>
    <row r="443" spans="2:11">
      <c r="B443" s="114"/>
      <c r="C443" s="131"/>
      <c r="D443" s="131"/>
      <c r="E443" s="131"/>
      <c r="F443" s="131"/>
      <c r="G443" s="131"/>
      <c r="H443" s="131"/>
      <c r="I443" s="115"/>
      <c r="J443" s="115"/>
      <c r="K443" s="131"/>
    </row>
    <row r="444" spans="2:11">
      <c r="B444" s="114"/>
      <c r="C444" s="131"/>
      <c r="D444" s="131"/>
      <c r="E444" s="131"/>
      <c r="F444" s="131"/>
      <c r="G444" s="131"/>
      <c r="H444" s="131"/>
      <c r="I444" s="115"/>
      <c r="J444" s="115"/>
      <c r="K444" s="131"/>
    </row>
    <row r="445" spans="2:11">
      <c r="B445" s="114"/>
      <c r="C445" s="131"/>
      <c r="D445" s="131"/>
      <c r="E445" s="131"/>
      <c r="F445" s="131"/>
      <c r="G445" s="131"/>
      <c r="H445" s="131"/>
      <c r="I445" s="115"/>
      <c r="J445" s="115"/>
      <c r="K445" s="131"/>
    </row>
    <row r="446" spans="2:11">
      <c r="B446" s="114"/>
      <c r="C446" s="131"/>
      <c r="D446" s="131"/>
      <c r="E446" s="131"/>
      <c r="F446" s="131"/>
      <c r="G446" s="131"/>
      <c r="H446" s="131"/>
      <c r="I446" s="115"/>
      <c r="J446" s="115"/>
      <c r="K446" s="131"/>
    </row>
    <row r="447" spans="2:11">
      <c r="B447" s="114"/>
      <c r="C447" s="131"/>
      <c r="D447" s="131"/>
      <c r="E447" s="131"/>
      <c r="F447" s="131"/>
      <c r="G447" s="131"/>
      <c r="H447" s="131"/>
      <c r="I447" s="115"/>
      <c r="J447" s="115"/>
      <c r="K447" s="131"/>
    </row>
    <row r="448" spans="2:11">
      <c r="B448" s="114"/>
      <c r="C448" s="131"/>
      <c r="D448" s="131"/>
      <c r="E448" s="131"/>
      <c r="F448" s="131"/>
      <c r="G448" s="131"/>
      <c r="H448" s="131"/>
      <c r="I448" s="115"/>
      <c r="J448" s="115"/>
      <c r="K448" s="131"/>
    </row>
    <row r="449" spans="2:11">
      <c r="B449" s="114"/>
      <c r="C449" s="131"/>
      <c r="D449" s="131"/>
      <c r="E449" s="131"/>
      <c r="F449" s="131"/>
      <c r="G449" s="131"/>
      <c r="H449" s="131"/>
      <c r="I449" s="115"/>
      <c r="J449" s="115"/>
      <c r="K449" s="131"/>
    </row>
    <row r="450" spans="2:11">
      <c r="B450" s="114"/>
      <c r="C450" s="131"/>
      <c r="D450" s="131"/>
      <c r="E450" s="131"/>
      <c r="F450" s="131"/>
      <c r="G450" s="131"/>
      <c r="H450" s="131"/>
      <c r="I450" s="115"/>
      <c r="J450" s="115"/>
      <c r="K450" s="131"/>
    </row>
    <row r="451" spans="2:11">
      <c r="B451" s="114"/>
      <c r="C451" s="131"/>
      <c r="D451" s="131"/>
      <c r="E451" s="131"/>
      <c r="F451" s="131"/>
      <c r="G451" s="131"/>
      <c r="H451" s="131"/>
      <c r="I451" s="115"/>
      <c r="J451" s="115"/>
      <c r="K451" s="131"/>
    </row>
    <row r="452" spans="2:11">
      <c r="B452" s="114"/>
      <c r="C452" s="131"/>
      <c r="D452" s="131"/>
      <c r="E452" s="131"/>
      <c r="F452" s="131"/>
      <c r="G452" s="131"/>
      <c r="H452" s="131"/>
      <c r="I452" s="115"/>
      <c r="J452" s="115"/>
      <c r="K452" s="131"/>
    </row>
    <row r="453" spans="2:11">
      <c r="B453" s="114"/>
      <c r="C453" s="131"/>
      <c r="D453" s="131"/>
      <c r="E453" s="131"/>
      <c r="F453" s="131"/>
      <c r="G453" s="131"/>
      <c r="H453" s="131"/>
      <c r="I453" s="115"/>
      <c r="J453" s="115"/>
      <c r="K453" s="131"/>
    </row>
    <row r="454" spans="2:11">
      <c r="B454" s="114"/>
      <c r="C454" s="131"/>
      <c r="D454" s="131"/>
      <c r="E454" s="131"/>
      <c r="F454" s="131"/>
      <c r="G454" s="131"/>
      <c r="H454" s="131"/>
      <c r="I454" s="115"/>
      <c r="J454" s="115"/>
      <c r="K454" s="131"/>
    </row>
    <row r="455" spans="2:11">
      <c r="B455" s="114"/>
      <c r="C455" s="131"/>
      <c r="D455" s="131"/>
      <c r="E455" s="131"/>
      <c r="F455" s="131"/>
      <c r="G455" s="131"/>
      <c r="H455" s="131"/>
      <c r="I455" s="115"/>
      <c r="J455" s="115"/>
      <c r="K455" s="131"/>
    </row>
    <row r="456" spans="2:11">
      <c r="B456" s="114"/>
      <c r="C456" s="131"/>
      <c r="D456" s="131"/>
      <c r="E456" s="131"/>
      <c r="F456" s="131"/>
      <c r="G456" s="131"/>
      <c r="H456" s="131"/>
      <c r="I456" s="115"/>
      <c r="J456" s="115"/>
      <c r="K456" s="131"/>
    </row>
    <row r="457" spans="2:11">
      <c r="B457" s="114"/>
      <c r="C457" s="131"/>
      <c r="D457" s="131"/>
      <c r="E457" s="131"/>
      <c r="F457" s="131"/>
      <c r="G457" s="131"/>
      <c r="H457" s="131"/>
      <c r="I457" s="115"/>
      <c r="J457" s="115"/>
      <c r="K457" s="131"/>
    </row>
    <row r="458" spans="2:11">
      <c r="B458" s="114"/>
      <c r="C458" s="131"/>
      <c r="D458" s="131"/>
      <c r="E458" s="131"/>
      <c r="F458" s="131"/>
      <c r="G458" s="131"/>
      <c r="H458" s="131"/>
      <c r="I458" s="115"/>
      <c r="J458" s="115"/>
      <c r="K458" s="131"/>
    </row>
    <row r="459" spans="2:11">
      <c r="B459" s="114"/>
      <c r="C459" s="131"/>
      <c r="D459" s="131"/>
      <c r="E459" s="131"/>
      <c r="F459" s="131"/>
      <c r="G459" s="131"/>
      <c r="H459" s="131"/>
      <c r="I459" s="115"/>
      <c r="J459" s="115"/>
      <c r="K459" s="131"/>
    </row>
    <row r="460" spans="2:11">
      <c r="B460" s="114"/>
      <c r="C460" s="131"/>
      <c r="D460" s="131"/>
      <c r="E460" s="131"/>
      <c r="F460" s="131"/>
      <c r="G460" s="131"/>
      <c r="H460" s="131"/>
      <c r="I460" s="115"/>
      <c r="J460" s="115"/>
      <c r="K460" s="131"/>
    </row>
    <row r="461" spans="2:11">
      <c r="B461" s="114"/>
      <c r="C461" s="131"/>
      <c r="D461" s="131"/>
      <c r="E461" s="131"/>
      <c r="F461" s="131"/>
      <c r="G461" s="131"/>
      <c r="H461" s="131"/>
      <c r="I461" s="115"/>
      <c r="J461" s="115"/>
      <c r="K461" s="131"/>
    </row>
    <row r="462" spans="2:11">
      <c r="B462" s="114"/>
      <c r="C462" s="131"/>
      <c r="D462" s="131"/>
      <c r="E462" s="131"/>
      <c r="F462" s="131"/>
      <c r="G462" s="131"/>
      <c r="H462" s="131"/>
      <c r="I462" s="115"/>
      <c r="J462" s="115"/>
      <c r="K462" s="131"/>
    </row>
    <row r="463" spans="2:11">
      <c r="B463" s="114"/>
      <c r="C463" s="131"/>
      <c r="D463" s="131"/>
      <c r="E463" s="131"/>
      <c r="F463" s="131"/>
      <c r="G463" s="131"/>
      <c r="H463" s="131"/>
      <c r="I463" s="115"/>
      <c r="J463" s="115"/>
      <c r="K463" s="131"/>
    </row>
    <row r="464" spans="2:11">
      <c r="B464" s="114"/>
      <c r="C464" s="131"/>
      <c r="D464" s="131"/>
      <c r="E464" s="131"/>
      <c r="F464" s="131"/>
      <c r="G464" s="131"/>
      <c r="H464" s="131"/>
      <c r="I464" s="115"/>
      <c r="J464" s="115"/>
      <c r="K464" s="131"/>
    </row>
    <row r="465" spans="2:11">
      <c r="B465" s="114"/>
      <c r="C465" s="131"/>
      <c r="D465" s="131"/>
      <c r="E465" s="131"/>
      <c r="F465" s="131"/>
      <c r="G465" s="131"/>
      <c r="H465" s="131"/>
      <c r="I465" s="115"/>
      <c r="J465" s="115"/>
      <c r="K465" s="131"/>
    </row>
    <row r="466" spans="2:11">
      <c r="B466" s="114"/>
      <c r="C466" s="131"/>
      <c r="D466" s="131"/>
      <c r="E466" s="131"/>
      <c r="F466" s="131"/>
      <c r="G466" s="131"/>
      <c r="H466" s="131"/>
      <c r="I466" s="115"/>
      <c r="J466" s="115"/>
      <c r="K466" s="131"/>
    </row>
    <row r="467" spans="2:11">
      <c r="B467" s="114"/>
      <c r="C467" s="131"/>
      <c r="D467" s="131"/>
      <c r="E467" s="131"/>
      <c r="F467" s="131"/>
      <c r="G467" s="131"/>
      <c r="H467" s="131"/>
      <c r="I467" s="115"/>
      <c r="J467" s="115"/>
      <c r="K467" s="131"/>
    </row>
    <row r="468" spans="2:11">
      <c r="B468" s="114"/>
      <c r="C468" s="131"/>
      <c r="D468" s="131"/>
      <c r="E468" s="131"/>
      <c r="F468" s="131"/>
      <c r="G468" s="131"/>
      <c r="H468" s="131"/>
      <c r="I468" s="115"/>
      <c r="J468" s="115"/>
      <c r="K468" s="131"/>
    </row>
    <row r="469" spans="2:11">
      <c r="B469" s="114"/>
      <c r="C469" s="131"/>
      <c r="D469" s="131"/>
      <c r="E469" s="131"/>
      <c r="F469" s="131"/>
      <c r="G469" s="131"/>
      <c r="H469" s="131"/>
      <c r="I469" s="115"/>
      <c r="J469" s="115"/>
      <c r="K469" s="131"/>
    </row>
    <row r="470" spans="2:11">
      <c r="B470" s="114"/>
      <c r="C470" s="131"/>
      <c r="D470" s="131"/>
      <c r="E470" s="131"/>
      <c r="F470" s="131"/>
      <c r="G470" s="131"/>
      <c r="H470" s="131"/>
      <c r="I470" s="115"/>
      <c r="J470" s="115"/>
      <c r="K470" s="131"/>
    </row>
    <row r="471" spans="2:11">
      <c r="B471" s="114"/>
      <c r="C471" s="131"/>
      <c r="D471" s="131"/>
      <c r="E471" s="131"/>
      <c r="F471" s="131"/>
      <c r="G471" s="131"/>
      <c r="H471" s="131"/>
      <c r="I471" s="115"/>
      <c r="J471" s="115"/>
      <c r="K471" s="131"/>
    </row>
    <row r="472" spans="2:11">
      <c r="B472" s="114"/>
      <c r="C472" s="131"/>
      <c r="D472" s="131"/>
      <c r="E472" s="131"/>
      <c r="F472" s="131"/>
      <c r="G472" s="131"/>
      <c r="H472" s="131"/>
      <c r="I472" s="115"/>
      <c r="J472" s="115"/>
      <c r="K472" s="131"/>
    </row>
    <row r="473" spans="2:11">
      <c r="B473" s="114"/>
      <c r="C473" s="131"/>
      <c r="D473" s="131"/>
      <c r="E473" s="131"/>
      <c r="F473" s="131"/>
      <c r="G473" s="131"/>
      <c r="H473" s="131"/>
      <c r="I473" s="115"/>
      <c r="J473" s="115"/>
      <c r="K473" s="131"/>
    </row>
    <row r="474" spans="2:11">
      <c r="B474" s="114"/>
      <c r="C474" s="131"/>
      <c r="D474" s="131"/>
      <c r="E474" s="131"/>
      <c r="F474" s="131"/>
      <c r="G474" s="131"/>
      <c r="H474" s="131"/>
      <c r="I474" s="115"/>
      <c r="J474" s="115"/>
      <c r="K474" s="131"/>
    </row>
    <row r="475" spans="2:11">
      <c r="B475" s="114"/>
      <c r="C475" s="131"/>
      <c r="D475" s="131"/>
      <c r="E475" s="131"/>
      <c r="F475" s="131"/>
      <c r="G475" s="131"/>
      <c r="H475" s="131"/>
      <c r="I475" s="115"/>
      <c r="J475" s="115"/>
      <c r="K475" s="131"/>
    </row>
    <row r="476" spans="2:11">
      <c r="B476" s="114"/>
      <c r="C476" s="131"/>
      <c r="D476" s="131"/>
      <c r="E476" s="131"/>
      <c r="F476" s="131"/>
      <c r="G476" s="131"/>
      <c r="H476" s="131"/>
      <c r="I476" s="115"/>
      <c r="J476" s="115"/>
      <c r="K476" s="131"/>
    </row>
    <row r="477" spans="2:11">
      <c r="B477" s="114"/>
      <c r="C477" s="131"/>
      <c r="D477" s="131"/>
      <c r="E477" s="131"/>
      <c r="F477" s="131"/>
      <c r="G477" s="131"/>
      <c r="H477" s="131"/>
      <c r="I477" s="115"/>
      <c r="J477" s="115"/>
      <c r="K477" s="131"/>
    </row>
    <row r="478" spans="2:11">
      <c r="B478" s="114"/>
      <c r="C478" s="131"/>
      <c r="D478" s="131"/>
      <c r="E478" s="131"/>
      <c r="F478" s="131"/>
      <c r="G478" s="131"/>
      <c r="H478" s="131"/>
      <c r="I478" s="115"/>
      <c r="J478" s="115"/>
      <c r="K478" s="131"/>
    </row>
    <row r="479" spans="2:11">
      <c r="B479" s="114"/>
      <c r="C479" s="131"/>
      <c r="D479" s="131"/>
      <c r="E479" s="131"/>
      <c r="F479" s="131"/>
      <c r="G479" s="131"/>
      <c r="H479" s="131"/>
      <c r="I479" s="115"/>
      <c r="J479" s="115"/>
      <c r="K479" s="131"/>
    </row>
    <row r="480" spans="2:11">
      <c r="B480" s="114"/>
      <c r="C480" s="131"/>
      <c r="D480" s="131"/>
      <c r="E480" s="131"/>
      <c r="F480" s="131"/>
      <c r="G480" s="131"/>
      <c r="H480" s="131"/>
      <c r="I480" s="115"/>
      <c r="J480" s="115"/>
      <c r="K480" s="131"/>
    </row>
    <row r="481" spans="2:11">
      <c r="B481" s="114"/>
      <c r="C481" s="131"/>
      <c r="D481" s="131"/>
      <c r="E481" s="131"/>
      <c r="F481" s="131"/>
      <c r="G481" s="131"/>
      <c r="H481" s="131"/>
      <c r="I481" s="115"/>
      <c r="J481" s="115"/>
      <c r="K481" s="131"/>
    </row>
    <row r="482" spans="2:11">
      <c r="B482" s="114"/>
      <c r="C482" s="131"/>
      <c r="D482" s="131"/>
      <c r="E482" s="131"/>
      <c r="F482" s="131"/>
      <c r="G482" s="131"/>
      <c r="H482" s="131"/>
      <c r="I482" s="115"/>
      <c r="J482" s="115"/>
      <c r="K482" s="131"/>
    </row>
    <row r="483" spans="2:11">
      <c r="B483" s="114"/>
      <c r="C483" s="131"/>
      <c r="D483" s="131"/>
      <c r="E483" s="131"/>
      <c r="F483" s="131"/>
      <c r="G483" s="131"/>
      <c r="H483" s="131"/>
      <c r="I483" s="115"/>
      <c r="J483" s="115"/>
      <c r="K483" s="131"/>
    </row>
    <row r="484" spans="2:11">
      <c r="B484" s="114"/>
      <c r="C484" s="131"/>
      <c r="D484" s="131"/>
      <c r="E484" s="131"/>
      <c r="F484" s="131"/>
      <c r="G484" s="131"/>
      <c r="H484" s="131"/>
      <c r="I484" s="115"/>
      <c r="J484" s="115"/>
      <c r="K484" s="131"/>
    </row>
    <row r="485" spans="2:11">
      <c r="B485" s="114"/>
      <c r="C485" s="131"/>
      <c r="D485" s="131"/>
      <c r="E485" s="131"/>
      <c r="F485" s="131"/>
      <c r="G485" s="131"/>
      <c r="H485" s="131"/>
      <c r="I485" s="115"/>
      <c r="J485" s="115"/>
      <c r="K485" s="131"/>
    </row>
    <row r="486" spans="2:11">
      <c r="B486" s="114"/>
      <c r="C486" s="131"/>
      <c r="D486" s="131"/>
      <c r="E486" s="131"/>
      <c r="F486" s="131"/>
      <c r="G486" s="131"/>
      <c r="H486" s="131"/>
      <c r="I486" s="115"/>
      <c r="J486" s="115"/>
      <c r="K486" s="131"/>
    </row>
    <row r="487" spans="2:11">
      <c r="B487" s="114"/>
      <c r="C487" s="131"/>
      <c r="D487" s="131"/>
      <c r="E487" s="131"/>
      <c r="F487" s="131"/>
      <c r="G487" s="131"/>
      <c r="H487" s="131"/>
      <c r="I487" s="115"/>
      <c r="J487" s="115"/>
      <c r="K487" s="131"/>
    </row>
    <row r="488" spans="2:11">
      <c r="B488" s="114"/>
      <c r="C488" s="131"/>
      <c r="D488" s="131"/>
      <c r="E488" s="131"/>
      <c r="F488" s="131"/>
      <c r="G488" s="131"/>
      <c r="H488" s="131"/>
      <c r="I488" s="115"/>
      <c r="J488" s="115"/>
      <c r="K488" s="131"/>
    </row>
    <row r="489" spans="2:11">
      <c r="B489" s="114"/>
      <c r="C489" s="131"/>
      <c r="D489" s="131"/>
      <c r="E489" s="131"/>
      <c r="F489" s="131"/>
      <c r="G489" s="131"/>
      <c r="H489" s="131"/>
      <c r="I489" s="115"/>
      <c r="J489" s="115"/>
      <c r="K489" s="131"/>
    </row>
    <row r="490" spans="2:11">
      <c r="B490" s="114"/>
      <c r="C490" s="131"/>
      <c r="D490" s="131"/>
      <c r="E490" s="131"/>
      <c r="F490" s="131"/>
      <c r="G490" s="131"/>
      <c r="H490" s="131"/>
      <c r="I490" s="115"/>
      <c r="J490" s="115"/>
      <c r="K490" s="131"/>
    </row>
    <row r="491" spans="2:11">
      <c r="B491" s="114"/>
      <c r="C491" s="131"/>
      <c r="D491" s="131"/>
      <c r="E491" s="131"/>
      <c r="F491" s="131"/>
      <c r="G491" s="131"/>
      <c r="H491" s="131"/>
      <c r="I491" s="115"/>
      <c r="J491" s="115"/>
      <c r="K491" s="131"/>
    </row>
    <row r="492" spans="2:11">
      <c r="B492" s="114"/>
      <c r="C492" s="131"/>
      <c r="D492" s="131"/>
      <c r="E492" s="131"/>
      <c r="F492" s="131"/>
      <c r="G492" s="131"/>
      <c r="H492" s="131"/>
      <c r="I492" s="115"/>
      <c r="J492" s="115"/>
      <c r="K492" s="131"/>
    </row>
    <row r="493" spans="2:11">
      <c r="B493" s="114"/>
      <c r="C493" s="131"/>
      <c r="D493" s="131"/>
      <c r="E493" s="131"/>
      <c r="F493" s="131"/>
      <c r="G493" s="131"/>
      <c r="H493" s="131"/>
      <c r="I493" s="115"/>
      <c r="J493" s="115"/>
      <c r="K493" s="131"/>
    </row>
    <row r="494" spans="2:11">
      <c r="B494" s="114"/>
      <c r="C494" s="131"/>
      <c r="D494" s="131"/>
      <c r="E494" s="131"/>
      <c r="F494" s="131"/>
      <c r="G494" s="131"/>
      <c r="H494" s="131"/>
      <c r="I494" s="115"/>
      <c r="J494" s="115"/>
      <c r="K494" s="131"/>
    </row>
    <row r="495" spans="2:11">
      <c r="B495" s="114"/>
      <c r="C495" s="131"/>
      <c r="D495" s="131"/>
      <c r="E495" s="131"/>
      <c r="F495" s="131"/>
      <c r="G495" s="131"/>
      <c r="H495" s="131"/>
      <c r="I495" s="115"/>
      <c r="J495" s="115"/>
      <c r="K495" s="131"/>
    </row>
    <row r="496" spans="2:11">
      <c r="B496" s="114"/>
      <c r="C496" s="131"/>
      <c r="D496" s="131"/>
      <c r="E496" s="131"/>
      <c r="F496" s="131"/>
      <c r="G496" s="131"/>
      <c r="H496" s="131"/>
      <c r="I496" s="115"/>
      <c r="J496" s="115"/>
      <c r="K496" s="131"/>
    </row>
    <row r="497" spans="2:11">
      <c r="B497" s="114"/>
      <c r="C497" s="131"/>
      <c r="D497" s="131"/>
      <c r="E497" s="131"/>
      <c r="F497" s="131"/>
      <c r="G497" s="131"/>
      <c r="H497" s="131"/>
      <c r="I497" s="115"/>
      <c r="J497" s="115"/>
      <c r="K497" s="131"/>
    </row>
    <row r="498" spans="2:11">
      <c r="B498" s="114"/>
      <c r="C498" s="131"/>
      <c r="D498" s="131"/>
      <c r="E498" s="131"/>
      <c r="F498" s="131"/>
      <c r="G498" s="131"/>
      <c r="H498" s="131"/>
      <c r="I498" s="115"/>
      <c r="J498" s="115"/>
      <c r="K498" s="131"/>
    </row>
    <row r="499" spans="2:11">
      <c r="B499" s="114"/>
      <c r="C499" s="131"/>
      <c r="D499" s="131"/>
      <c r="E499" s="131"/>
      <c r="F499" s="131"/>
      <c r="G499" s="131"/>
      <c r="H499" s="131"/>
      <c r="I499" s="115"/>
      <c r="J499" s="115"/>
      <c r="K499" s="131"/>
    </row>
    <row r="500" spans="2:11">
      <c r="B500" s="114"/>
      <c r="C500" s="131"/>
      <c r="D500" s="131"/>
      <c r="E500" s="131"/>
      <c r="F500" s="131"/>
      <c r="G500" s="131"/>
      <c r="H500" s="131"/>
      <c r="I500" s="115"/>
      <c r="J500" s="115"/>
      <c r="K500" s="131"/>
    </row>
    <row r="501" spans="2:11">
      <c r="B501" s="114"/>
      <c r="C501" s="131"/>
      <c r="D501" s="131"/>
      <c r="E501" s="131"/>
      <c r="F501" s="131"/>
      <c r="G501" s="131"/>
      <c r="H501" s="131"/>
      <c r="I501" s="115"/>
      <c r="J501" s="115"/>
      <c r="K501" s="131"/>
    </row>
    <row r="502" spans="2:11">
      <c r="B502" s="114"/>
      <c r="C502" s="131"/>
      <c r="D502" s="131"/>
      <c r="E502" s="131"/>
      <c r="F502" s="131"/>
      <c r="G502" s="131"/>
      <c r="H502" s="131"/>
      <c r="I502" s="115"/>
      <c r="J502" s="115"/>
      <c r="K502" s="131"/>
    </row>
    <row r="503" spans="2:11">
      <c r="B503" s="114"/>
      <c r="C503" s="131"/>
      <c r="D503" s="131"/>
      <c r="E503" s="131"/>
      <c r="F503" s="131"/>
      <c r="G503" s="131"/>
      <c r="H503" s="131"/>
      <c r="I503" s="115"/>
      <c r="J503" s="115"/>
      <c r="K503" s="131"/>
    </row>
    <row r="504" spans="2:11">
      <c r="B504" s="114"/>
      <c r="C504" s="131"/>
      <c r="D504" s="131"/>
      <c r="E504" s="131"/>
      <c r="F504" s="131"/>
      <c r="G504" s="131"/>
      <c r="H504" s="131"/>
      <c r="I504" s="115"/>
      <c r="J504" s="115"/>
      <c r="K504" s="131"/>
    </row>
    <row r="505" spans="2:11">
      <c r="B505" s="114"/>
      <c r="C505" s="131"/>
      <c r="D505" s="131"/>
      <c r="E505" s="131"/>
      <c r="F505" s="131"/>
      <c r="G505" s="131"/>
      <c r="H505" s="131"/>
      <c r="I505" s="115"/>
      <c r="J505" s="115"/>
      <c r="K505" s="131"/>
    </row>
    <row r="506" spans="2:11">
      <c r="B506" s="114"/>
      <c r="C506" s="131"/>
      <c r="D506" s="131"/>
      <c r="E506" s="131"/>
      <c r="F506" s="131"/>
      <c r="G506" s="131"/>
      <c r="H506" s="131"/>
      <c r="I506" s="115"/>
      <c r="J506" s="115"/>
      <c r="K506" s="131"/>
    </row>
    <row r="507" spans="2:11">
      <c r="B507" s="114"/>
      <c r="C507" s="131"/>
      <c r="D507" s="131"/>
      <c r="E507" s="131"/>
      <c r="F507" s="131"/>
      <c r="G507" s="131"/>
      <c r="H507" s="131"/>
      <c r="I507" s="115"/>
      <c r="J507" s="115"/>
      <c r="K507" s="131"/>
    </row>
    <row r="508" spans="2:11">
      <c r="B508" s="114"/>
      <c r="C508" s="131"/>
      <c r="D508" s="131"/>
      <c r="E508" s="131"/>
      <c r="F508" s="131"/>
      <c r="G508" s="131"/>
      <c r="H508" s="131"/>
      <c r="I508" s="115"/>
      <c r="J508" s="115"/>
      <c r="K508" s="131"/>
    </row>
    <row r="509" spans="2:11">
      <c r="B509" s="114"/>
      <c r="C509" s="131"/>
      <c r="D509" s="131"/>
      <c r="E509" s="131"/>
      <c r="F509" s="131"/>
      <c r="G509" s="131"/>
      <c r="H509" s="131"/>
      <c r="I509" s="115"/>
      <c r="J509" s="115"/>
      <c r="K509" s="131"/>
    </row>
    <row r="510" spans="2:11">
      <c r="B510" s="114"/>
      <c r="C510" s="131"/>
      <c r="D510" s="131"/>
      <c r="E510" s="131"/>
      <c r="F510" s="131"/>
      <c r="G510" s="131"/>
      <c r="H510" s="131"/>
      <c r="I510" s="115"/>
      <c r="J510" s="115"/>
      <c r="K510" s="131"/>
    </row>
    <row r="511" spans="2:11">
      <c r="B511" s="114"/>
      <c r="C511" s="131"/>
      <c r="D511" s="131"/>
      <c r="E511" s="131"/>
      <c r="F511" s="131"/>
      <c r="G511" s="131"/>
      <c r="H511" s="131"/>
      <c r="I511" s="115"/>
      <c r="J511" s="115"/>
      <c r="K511" s="131"/>
    </row>
    <row r="512" spans="2:11">
      <c r="B512" s="114"/>
      <c r="C512" s="131"/>
      <c r="D512" s="131"/>
      <c r="E512" s="131"/>
      <c r="F512" s="131"/>
      <c r="G512" s="131"/>
      <c r="H512" s="131"/>
      <c r="I512" s="115"/>
      <c r="J512" s="115"/>
      <c r="K512" s="131"/>
    </row>
    <row r="513" spans="2:11">
      <c r="B513" s="114"/>
      <c r="C513" s="131"/>
      <c r="D513" s="131"/>
      <c r="E513" s="131"/>
      <c r="F513" s="131"/>
      <c r="G513" s="131"/>
      <c r="H513" s="131"/>
      <c r="I513" s="115"/>
      <c r="J513" s="115"/>
      <c r="K513" s="131"/>
    </row>
    <row r="514" spans="2:11">
      <c r="B514" s="114"/>
      <c r="C514" s="131"/>
      <c r="D514" s="131"/>
      <c r="E514" s="131"/>
      <c r="F514" s="131"/>
      <c r="G514" s="131"/>
      <c r="H514" s="131"/>
      <c r="I514" s="115"/>
      <c r="J514" s="115"/>
      <c r="K514" s="131"/>
    </row>
    <row r="515" spans="2:11">
      <c r="B515" s="114"/>
      <c r="C515" s="131"/>
      <c r="D515" s="131"/>
      <c r="E515" s="131"/>
      <c r="F515" s="131"/>
      <c r="G515" s="131"/>
      <c r="H515" s="131"/>
      <c r="I515" s="115"/>
      <c r="J515" s="115"/>
      <c r="K515" s="131"/>
    </row>
    <row r="516" spans="2:11">
      <c r="B516" s="114"/>
      <c r="C516" s="131"/>
      <c r="D516" s="131"/>
      <c r="E516" s="131"/>
      <c r="F516" s="131"/>
      <c r="G516" s="131"/>
      <c r="H516" s="131"/>
      <c r="I516" s="115"/>
      <c r="J516" s="115"/>
      <c r="K516" s="131"/>
    </row>
    <row r="517" spans="2:11">
      <c r="B517" s="114"/>
      <c r="C517" s="131"/>
      <c r="D517" s="131"/>
      <c r="E517" s="131"/>
      <c r="F517" s="131"/>
      <c r="G517" s="131"/>
      <c r="H517" s="131"/>
      <c r="I517" s="115"/>
      <c r="J517" s="115"/>
      <c r="K517" s="131"/>
    </row>
    <row r="518" spans="2:11">
      <c r="B518" s="114"/>
      <c r="C518" s="131"/>
      <c r="D518" s="131"/>
      <c r="E518" s="131"/>
      <c r="F518" s="131"/>
      <c r="G518" s="131"/>
      <c r="H518" s="131"/>
      <c r="I518" s="115"/>
      <c r="J518" s="115"/>
      <c r="K518" s="131"/>
    </row>
    <row r="519" spans="2:11">
      <c r="B519" s="114"/>
      <c r="C519" s="131"/>
      <c r="D519" s="131"/>
      <c r="E519" s="131"/>
      <c r="F519" s="131"/>
      <c r="G519" s="131"/>
      <c r="H519" s="131"/>
      <c r="I519" s="115"/>
      <c r="J519" s="115"/>
      <c r="K519" s="131"/>
    </row>
    <row r="520" spans="2:11">
      <c r="B520" s="114"/>
      <c r="C520" s="131"/>
      <c r="D520" s="131"/>
      <c r="E520" s="131"/>
      <c r="F520" s="131"/>
      <c r="G520" s="131"/>
      <c r="H520" s="131"/>
      <c r="I520" s="115"/>
      <c r="J520" s="115"/>
      <c r="K520" s="131"/>
    </row>
    <row r="521" spans="2:11">
      <c r="B521" s="114"/>
      <c r="C521" s="131"/>
      <c r="D521" s="131"/>
      <c r="E521" s="131"/>
      <c r="F521" s="131"/>
      <c r="G521" s="131"/>
      <c r="H521" s="131"/>
      <c r="I521" s="115"/>
      <c r="J521" s="115"/>
      <c r="K521" s="131"/>
    </row>
    <row r="522" spans="2:11">
      <c r="B522" s="114"/>
      <c r="C522" s="131"/>
      <c r="D522" s="131"/>
      <c r="E522" s="131"/>
      <c r="F522" s="131"/>
      <c r="G522" s="131"/>
      <c r="H522" s="131"/>
      <c r="I522" s="115"/>
      <c r="J522" s="115"/>
      <c r="K522" s="131"/>
    </row>
    <row r="523" spans="2:11">
      <c r="B523" s="114"/>
      <c r="C523" s="131"/>
      <c r="D523" s="131"/>
      <c r="E523" s="131"/>
      <c r="F523" s="131"/>
      <c r="G523" s="131"/>
      <c r="H523" s="131"/>
      <c r="I523" s="115"/>
      <c r="J523" s="115"/>
      <c r="K523" s="131"/>
    </row>
    <row r="524" spans="2:11">
      <c r="B524" s="114"/>
      <c r="C524" s="131"/>
      <c r="D524" s="131"/>
      <c r="E524" s="131"/>
      <c r="F524" s="131"/>
      <c r="G524" s="131"/>
      <c r="H524" s="131"/>
      <c r="I524" s="115"/>
      <c r="J524" s="115"/>
      <c r="K524" s="131"/>
    </row>
    <row r="525" spans="2:11">
      <c r="B525" s="114"/>
      <c r="C525" s="131"/>
      <c r="D525" s="131"/>
      <c r="E525" s="131"/>
      <c r="F525" s="131"/>
      <c r="G525" s="131"/>
      <c r="H525" s="131"/>
      <c r="I525" s="115"/>
      <c r="J525" s="115"/>
      <c r="K525" s="131"/>
    </row>
    <row r="526" spans="2:11">
      <c r="B526" s="114"/>
      <c r="C526" s="131"/>
      <c r="D526" s="131"/>
      <c r="E526" s="131"/>
      <c r="F526" s="131"/>
      <c r="G526" s="131"/>
      <c r="H526" s="131"/>
      <c r="I526" s="115"/>
      <c r="J526" s="115"/>
      <c r="K526" s="131"/>
    </row>
    <row r="527" spans="2:11">
      <c r="B527" s="114"/>
      <c r="C527" s="131"/>
      <c r="D527" s="131"/>
      <c r="E527" s="131"/>
      <c r="F527" s="131"/>
      <c r="G527" s="131"/>
      <c r="H527" s="131"/>
      <c r="I527" s="115"/>
      <c r="J527" s="115"/>
      <c r="K527" s="131"/>
    </row>
    <row r="528" spans="2:11">
      <c r="B528" s="114"/>
      <c r="C528" s="131"/>
      <c r="D528" s="131"/>
      <c r="E528" s="131"/>
      <c r="F528" s="131"/>
      <c r="G528" s="131"/>
      <c r="H528" s="131"/>
      <c r="I528" s="115"/>
      <c r="J528" s="115"/>
      <c r="K528" s="131"/>
    </row>
    <row r="529" spans="2:11">
      <c r="B529" s="114"/>
      <c r="C529" s="131"/>
      <c r="D529" s="131"/>
      <c r="E529" s="131"/>
      <c r="F529" s="131"/>
      <c r="G529" s="131"/>
      <c r="H529" s="131"/>
      <c r="I529" s="115"/>
      <c r="J529" s="115"/>
      <c r="K529" s="131"/>
    </row>
    <row r="530" spans="2:11">
      <c r="B530" s="114"/>
      <c r="C530" s="131"/>
      <c r="D530" s="131"/>
      <c r="E530" s="131"/>
      <c r="F530" s="131"/>
      <c r="G530" s="131"/>
      <c r="H530" s="131"/>
      <c r="I530" s="115"/>
      <c r="J530" s="115"/>
      <c r="K530" s="131"/>
    </row>
    <row r="531" spans="2:11">
      <c r="B531" s="114"/>
      <c r="C531" s="131"/>
      <c r="D531" s="131"/>
      <c r="E531" s="131"/>
      <c r="F531" s="131"/>
      <c r="G531" s="131"/>
      <c r="H531" s="131"/>
      <c r="I531" s="115"/>
      <c r="J531" s="115"/>
      <c r="K531" s="131"/>
    </row>
    <row r="532" spans="2:11">
      <c r="B532" s="114"/>
      <c r="C532" s="131"/>
      <c r="D532" s="131"/>
      <c r="E532" s="131"/>
      <c r="F532" s="131"/>
      <c r="G532" s="131"/>
      <c r="H532" s="131"/>
      <c r="I532" s="115"/>
      <c r="J532" s="115"/>
      <c r="K532" s="131"/>
    </row>
    <row r="533" spans="2:11">
      <c r="B533" s="114"/>
      <c r="C533" s="131"/>
      <c r="D533" s="131"/>
      <c r="E533" s="131"/>
      <c r="F533" s="131"/>
      <c r="G533" s="131"/>
      <c r="H533" s="131"/>
      <c r="I533" s="115"/>
      <c r="J533" s="115"/>
      <c r="K533" s="131"/>
    </row>
    <row r="534" spans="2:11">
      <c r="B534" s="114"/>
      <c r="C534" s="131"/>
      <c r="D534" s="131"/>
      <c r="E534" s="131"/>
      <c r="F534" s="131"/>
      <c r="G534" s="131"/>
      <c r="H534" s="131"/>
      <c r="I534" s="115"/>
      <c r="J534" s="115"/>
      <c r="K534" s="131"/>
    </row>
    <row r="535" spans="2:11">
      <c r="B535" s="114"/>
      <c r="C535" s="131"/>
      <c r="D535" s="131"/>
      <c r="E535" s="131"/>
      <c r="F535" s="131"/>
      <c r="G535" s="131"/>
      <c r="H535" s="131"/>
      <c r="I535" s="115"/>
      <c r="J535" s="115"/>
      <c r="K535" s="131"/>
    </row>
    <row r="536" spans="2:11">
      <c r="B536" s="114"/>
      <c r="C536" s="131"/>
      <c r="D536" s="131"/>
      <c r="E536" s="131"/>
      <c r="F536" s="131"/>
      <c r="G536" s="131"/>
      <c r="H536" s="131"/>
      <c r="I536" s="115"/>
      <c r="J536" s="115"/>
      <c r="K536" s="131"/>
    </row>
    <row r="537" spans="2:11">
      <c r="B537" s="114"/>
      <c r="C537" s="131"/>
      <c r="D537" s="131"/>
      <c r="E537" s="131"/>
      <c r="F537" s="131"/>
      <c r="G537" s="131"/>
      <c r="H537" s="131"/>
      <c r="I537" s="115"/>
      <c r="J537" s="115"/>
      <c r="K537" s="131"/>
    </row>
    <row r="538" spans="2:11">
      <c r="B538" s="114"/>
      <c r="C538" s="131"/>
      <c r="D538" s="131"/>
      <c r="E538" s="131"/>
      <c r="F538" s="131"/>
      <c r="G538" s="131"/>
      <c r="H538" s="131"/>
      <c r="I538" s="115"/>
      <c r="J538" s="115"/>
      <c r="K538" s="131"/>
    </row>
    <row r="539" spans="2:11">
      <c r="B539" s="114"/>
      <c r="C539" s="131"/>
      <c r="D539" s="131"/>
      <c r="E539" s="131"/>
      <c r="F539" s="131"/>
      <c r="G539" s="131"/>
      <c r="H539" s="131"/>
      <c r="I539" s="115"/>
      <c r="J539" s="115"/>
      <c r="K539" s="131"/>
    </row>
    <row r="540" spans="2:11">
      <c r="B540" s="114"/>
      <c r="C540" s="131"/>
      <c r="D540" s="131"/>
      <c r="E540" s="131"/>
      <c r="F540" s="131"/>
      <c r="G540" s="131"/>
      <c r="H540" s="131"/>
      <c r="I540" s="115"/>
      <c r="J540" s="115"/>
      <c r="K540" s="131"/>
    </row>
    <row r="541" spans="2:11">
      <c r="B541" s="114"/>
      <c r="C541" s="131"/>
      <c r="D541" s="131"/>
      <c r="E541" s="131"/>
      <c r="F541" s="131"/>
      <c r="G541" s="131"/>
      <c r="H541" s="131"/>
      <c r="I541" s="115"/>
      <c r="J541" s="115"/>
      <c r="K541" s="131"/>
    </row>
    <row r="542" spans="2:11">
      <c r="B542" s="114"/>
      <c r="C542" s="131"/>
      <c r="D542" s="131"/>
      <c r="E542" s="131"/>
      <c r="F542" s="131"/>
      <c r="G542" s="131"/>
      <c r="H542" s="131"/>
      <c r="I542" s="115"/>
      <c r="J542" s="115"/>
      <c r="K542" s="131"/>
    </row>
    <row r="543" spans="2:11">
      <c r="B543" s="114"/>
      <c r="C543" s="131"/>
      <c r="D543" s="131"/>
      <c r="E543" s="131"/>
      <c r="F543" s="131"/>
      <c r="G543" s="131"/>
      <c r="H543" s="131"/>
      <c r="I543" s="115"/>
      <c r="J543" s="115"/>
      <c r="K543" s="131"/>
    </row>
    <row r="544" spans="2:11">
      <c r="B544" s="114"/>
      <c r="C544" s="131"/>
      <c r="D544" s="131"/>
      <c r="E544" s="131"/>
      <c r="F544" s="131"/>
      <c r="G544" s="131"/>
      <c r="H544" s="131"/>
      <c r="I544" s="115"/>
      <c r="J544" s="115"/>
      <c r="K544" s="131"/>
    </row>
    <row r="545" spans="2:11">
      <c r="B545" s="114"/>
      <c r="C545" s="131"/>
      <c r="D545" s="131"/>
      <c r="E545" s="131"/>
      <c r="F545" s="131"/>
      <c r="G545" s="131"/>
      <c r="H545" s="131"/>
      <c r="I545" s="115"/>
      <c r="J545" s="115"/>
      <c r="K545" s="131"/>
    </row>
    <row r="546" spans="2:11">
      <c r="B546" s="114"/>
      <c r="C546" s="131"/>
      <c r="D546" s="131"/>
      <c r="E546" s="131"/>
      <c r="F546" s="131"/>
      <c r="G546" s="131"/>
      <c r="H546" s="131"/>
      <c r="I546" s="115"/>
      <c r="J546" s="115"/>
      <c r="K546" s="131"/>
    </row>
    <row r="547" spans="2:11">
      <c r="B547" s="114"/>
      <c r="C547" s="131"/>
      <c r="D547" s="131"/>
      <c r="E547" s="131"/>
      <c r="F547" s="131"/>
      <c r="G547" s="131"/>
      <c r="H547" s="131"/>
      <c r="I547" s="115"/>
      <c r="J547" s="115"/>
      <c r="K547" s="131"/>
    </row>
    <row r="548" spans="2:11">
      <c r="B548" s="114"/>
      <c r="C548" s="131"/>
      <c r="D548" s="131"/>
      <c r="E548" s="131"/>
      <c r="F548" s="131"/>
      <c r="G548" s="131"/>
      <c r="H548" s="131"/>
      <c r="I548" s="115"/>
      <c r="J548" s="115"/>
      <c r="K548" s="131"/>
    </row>
    <row r="549" spans="2:11">
      <c r="B549" s="114"/>
      <c r="C549" s="131"/>
      <c r="D549" s="131"/>
      <c r="E549" s="131"/>
      <c r="F549" s="131"/>
      <c r="G549" s="131"/>
      <c r="H549" s="131"/>
      <c r="I549" s="115"/>
      <c r="J549" s="115"/>
      <c r="K549" s="131"/>
    </row>
    <row r="550" spans="2:11">
      <c r="B550" s="114"/>
      <c r="C550" s="131"/>
      <c r="D550" s="131"/>
      <c r="E550" s="131"/>
      <c r="F550" s="131"/>
      <c r="G550" s="131"/>
      <c r="H550" s="131"/>
      <c r="I550" s="115"/>
      <c r="J550" s="115"/>
      <c r="K550" s="131"/>
    </row>
    <row r="551" spans="2:11">
      <c r="B551" s="114"/>
      <c r="C551" s="131"/>
      <c r="D551" s="131"/>
      <c r="E551" s="131"/>
      <c r="F551" s="131"/>
      <c r="G551" s="131"/>
      <c r="H551" s="131"/>
      <c r="I551" s="115"/>
      <c r="J551" s="115"/>
      <c r="K551" s="131"/>
    </row>
    <row r="552" spans="2:11">
      <c r="B552" s="114"/>
      <c r="C552" s="131"/>
      <c r="D552" s="131"/>
      <c r="E552" s="131"/>
      <c r="F552" s="131"/>
      <c r="G552" s="131"/>
      <c r="H552" s="131"/>
      <c r="I552" s="115"/>
      <c r="J552" s="115"/>
      <c r="K552" s="131"/>
    </row>
    <row r="553" spans="2:11">
      <c r="B553" s="114"/>
      <c r="C553" s="131"/>
      <c r="D553" s="131"/>
      <c r="E553" s="131"/>
      <c r="F553" s="131"/>
      <c r="G553" s="131"/>
      <c r="H553" s="131"/>
      <c r="I553" s="115"/>
      <c r="J553" s="115"/>
      <c r="K553" s="131"/>
    </row>
    <row r="554" spans="2:11">
      <c r="B554" s="114"/>
      <c r="C554" s="131"/>
      <c r="D554" s="131"/>
      <c r="E554" s="131"/>
      <c r="F554" s="131"/>
      <c r="G554" s="131"/>
      <c r="H554" s="131"/>
      <c r="I554" s="115"/>
      <c r="J554" s="115"/>
      <c r="K554" s="131"/>
    </row>
    <row r="555" spans="2:11">
      <c r="B555" s="114"/>
      <c r="C555" s="131"/>
      <c r="D555" s="131"/>
      <c r="E555" s="131"/>
      <c r="F555" s="131"/>
      <c r="G555" s="131"/>
      <c r="H555" s="131"/>
      <c r="I555" s="115"/>
      <c r="J555" s="115"/>
      <c r="K555" s="131"/>
    </row>
    <row r="556" spans="2:11">
      <c r="B556" s="114"/>
      <c r="C556" s="131"/>
      <c r="D556" s="131"/>
      <c r="E556" s="131"/>
      <c r="F556" s="131"/>
      <c r="G556" s="131"/>
      <c r="H556" s="131"/>
      <c r="I556" s="115"/>
      <c r="J556" s="115"/>
      <c r="K556" s="131"/>
    </row>
    <row r="557" spans="2:11">
      <c r="B557" s="114"/>
      <c r="C557" s="131"/>
      <c r="D557" s="131"/>
      <c r="E557" s="131"/>
      <c r="F557" s="131"/>
      <c r="G557" s="131"/>
      <c r="H557" s="131"/>
      <c r="I557" s="115"/>
      <c r="J557" s="115"/>
      <c r="K557" s="131"/>
    </row>
    <row r="558" spans="2:11">
      <c r="B558" s="114"/>
      <c r="C558" s="131"/>
      <c r="D558" s="131"/>
      <c r="E558" s="131"/>
      <c r="F558" s="131"/>
      <c r="G558" s="131"/>
      <c r="H558" s="131"/>
      <c r="I558" s="115"/>
      <c r="J558" s="115"/>
      <c r="K558" s="131"/>
    </row>
    <row r="559" spans="2:11">
      <c r="B559" s="114"/>
      <c r="C559" s="131"/>
      <c r="D559" s="131"/>
      <c r="E559" s="131"/>
      <c r="F559" s="131"/>
      <c r="G559" s="131"/>
      <c r="H559" s="131"/>
      <c r="I559" s="115"/>
      <c r="J559" s="115"/>
      <c r="K559" s="131"/>
    </row>
    <row r="560" spans="2:11">
      <c r="B560" s="114"/>
      <c r="C560" s="131"/>
      <c r="D560" s="131"/>
      <c r="E560" s="131"/>
      <c r="F560" s="131"/>
      <c r="G560" s="131"/>
      <c r="H560" s="131"/>
      <c r="I560" s="115"/>
      <c r="J560" s="115"/>
      <c r="K560" s="131"/>
    </row>
    <row r="561" spans="2:11">
      <c r="B561" s="114"/>
      <c r="C561" s="131"/>
      <c r="D561" s="131"/>
      <c r="E561" s="131"/>
      <c r="F561" s="131"/>
      <c r="G561" s="131"/>
      <c r="H561" s="131"/>
      <c r="I561" s="115"/>
      <c r="J561" s="115"/>
      <c r="K561" s="131"/>
    </row>
    <row r="562" spans="2:11">
      <c r="B562" s="114"/>
      <c r="C562" s="131"/>
      <c r="D562" s="131"/>
      <c r="E562" s="131"/>
      <c r="F562" s="131"/>
      <c r="G562" s="131"/>
      <c r="H562" s="131"/>
      <c r="I562" s="115"/>
      <c r="J562" s="115"/>
      <c r="K562" s="131"/>
    </row>
    <row r="563" spans="2:11">
      <c r="B563" s="114"/>
      <c r="C563" s="131"/>
      <c r="D563" s="131"/>
      <c r="E563" s="131"/>
      <c r="F563" s="131"/>
      <c r="G563" s="131"/>
      <c r="H563" s="131"/>
      <c r="I563" s="115"/>
      <c r="J563" s="115"/>
      <c r="K563" s="131"/>
    </row>
    <row r="564" spans="2:11">
      <c r="B564" s="114"/>
      <c r="C564" s="131"/>
      <c r="D564" s="131"/>
      <c r="E564" s="131"/>
      <c r="F564" s="131"/>
      <c r="G564" s="131"/>
      <c r="H564" s="131"/>
      <c r="I564" s="115"/>
      <c r="J564" s="115"/>
      <c r="K564" s="131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144</v>
      </c>
      <c r="C1" s="67" t="s" vm="1">
        <v>229</v>
      </c>
    </row>
    <row r="2" spans="2:35">
      <c r="B2" s="46" t="s">
        <v>143</v>
      </c>
      <c r="C2" s="67" t="s">
        <v>230</v>
      </c>
    </row>
    <row r="3" spans="2:35">
      <c r="B3" s="46" t="s">
        <v>145</v>
      </c>
      <c r="C3" s="67" t="s">
        <v>231</v>
      </c>
      <c r="E3" s="2"/>
    </row>
    <row r="4" spans="2:35">
      <c r="B4" s="46" t="s">
        <v>146</v>
      </c>
      <c r="C4" s="67">
        <v>12145</v>
      </c>
    </row>
    <row r="6" spans="2:35" ht="26.25" customHeight="1">
      <c r="B6" s="152" t="s">
        <v>172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4"/>
    </row>
    <row r="7" spans="2:35" ht="26.25" customHeight="1">
      <c r="B7" s="152" t="s">
        <v>95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4"/>
    </row>
    <row r="8" spans="2:35" s="3" customFormat="1" ht="47.25">
      <c r="B8" s="21" t="s">
        <v>114</v>
      </c>
      <c r="C8" s="29" t="s">
        <v>44</v>
      </c>
      <c r="D8" s="12" t="s">
        <v>50</v>
      </c>
      <c r="E8" s="29" t="s">
        <v>14</v>
      </c>
      <c r="F8" s="29" t="s">
        <v>65</v>
      </c>
      <c r="G8" s="29" t="s">
        <v>102</v>
      </c>
      <c r="H8" s="29" t="s">
        <v>17</v>
      </c>
      <c r="I8" s="29" t="s">
        <v>101</v>
      </c>
      <c r="J8" s="29" t="s">
        <v>16</v>
      </c>
      <c r="K8" s="29" t="s">
        <v>18</v>
      </c>
      <c r="L8" s="29" t="s">
        <v>205</v>
      </c>
      <c r="M8" s="29" t="s">
        <v>204</v>
      </c>
      <c r="N8" s="29" t="s">
        <v>60</v>
      </c>
      <c r="O8" s="29" t="s">
        <v>57</v>
      </c>
      <c r="P8" s="29" t="s">
        <v>147</v>
      </c>
      <c r="Q8" s="30" t="s">
        <v>149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212</v>
      </c>
      <c r="M9" s="31"/>
      <c r="N9" s="31" t="s">
        <v>208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111</v>
      </c>
    </row>
    <row r="11" spans="2:35" s="4" customFormat="1" ht="18" customHeight="1">
      <c r="B11" s="126" t="s">
        <v>3176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27">
        <v>0</v>
      </c>
      <c r="O11" s="88"/>
      <c r="P11" s="128">
        <v>0</v>
      </c>
      <c r="Q11" s="128">
        <v>0</v>
      </c>
      <c r="AI11" s="1"/>
    </row>
    <row r="12" spans="2:35" ht="21.75" customHeight="1">
      <c r="B12" s="129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35">
      <c r="B13" s="129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35">
      <c r="B14" s="129" t="s">
        <v>203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35">
      <c r="B15" s="129" t="s">
        <v>211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3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14"/>
      <c r="C111" s="114"/>
      <c r="D111" s="114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</row>
    <row r="112" spans="2:17">
      <c r="B112" s="114"/>
      <c r="C112" s="114"/>
      <c r="D112" s="114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</row>
    <row r="113" spans="2:17">
      <c r="B113" s="114"/>
      <c r="C113" s="114"/>
      <c r="D113" s="114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</row>
    <row r="114" spans="2:17">
      <c r="B114" s="114"/>
      <c r="C114" s="114"/>
      <c r="D114" s="114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</row>
    <row r="115" spans="2:17">
      <c r="B115" s="114"/>
      <c r="C115" s="114"/>
      <c r="D115" s="114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</row>
    <row r="116" spans="2:17">
      <c r="B116" s="114"/>
      <c r="C116" s="114"/>
      <c r="D116" s="114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</row>
    <row r="117" spans="2:17">
      <c r="B117" s="114"/>
      <c r="C117" s="114"/>
      <c r="D117" s="114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</row>
    <row r="118" spans="2:17">
      <c r="B118" s="114"/>
      <c r="C118" s="114"/>
      <c r="D118" s="114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</row>
    <row r="119" spans="2:17">
      <c r="B119" s="114"/>
      <c r="C119" s="114"/>
      <c r="D119" s="114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</row>
    <row r="120" spans="2:17">
      <c r="B120" s="114"/>
      <c r="C120" s="114"/>
      <c r="D120" s="114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</row>
    <row r="121" spans="2:17">
      <c r="B121" s="114"/>
      <c r="C121" s="114"/>
      <c r="D121" s="114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</row>
    <row r="122" spans="2:17">
      <c r="B122" s="114"/>
      <c r="C122" s="114"/>
      <c r="D122" s="114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</row>
    <row r="123" spans="2:17">
      <c r="B123" s="114"/>
      <c r="C123" s="114"/>
      <c r="D123" s="114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</row>
    <row r="124" spans="2:17">
      <c r="B124" s="114"/>
      <c r="C124" s="114"/>
      <c r="D124" s="114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</row>
    <row r="125" spans="2:17">
      <c r="B125" s="114"/>
      <c r="C125" s="114"/>
      <c r="D125" s="114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</row>
    <row r="126" spans="2:17">
      <c r="B126" s="114"/>
      <c r="C126" s="114"/>
      <c r="D126" s="114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</row>
    <row r="127" spans="2:17">
      <c r="B127" s="114"/>
      <c r="C127" s="114"/>
      <c r="D127" s="114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</row>
    <row r="128" spans="2:17">
      <c r="B128" s="114"/>
      <c r="C128" s="114"/>
      <c r="D128" s="114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</row>
    <row r="129" spans="2:17">
      <c r="B129" s="114"/>
      <c r="C129" s="114"/>
      <c r="D129" s="114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</row>
    <row r="130" spans="2:17">
      <c r="B130" s="114"/>
      <c r="C130" s="114"/>
      <c r="D130" s="114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</row>
    <row r="131" spans="2:17">
      <c r="B131" s="114"/>
      <c r="C131" s="114"/>
      <c r="D131" s="114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</row>
    <row r="132" spans="2:17">
      <c r="B132" s="114"/>
      <c r="C132" s="114"/>
      <c r="D132" s="114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</row>
    <row r="133" spans="2:17">
      <c r="B133" s="114"/>
      <c r="C133" s="114"/>
      <c r="D133" s="114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</row>
    <row r="134" spans="2:17">
      <c r="B134" s="114"/>
      <c r="C134" s="114"/>
      <c r="D134" s="114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</row>
    <row r="135" spans="2:17">
      <c r="B135" s="114"/>
      <c r="C135" s="114"/>
      <c r="D135" s="114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</row>
    <row r="136" spans="2:17">
      <c r="B136" s="114"/>
      <c r="C136" s="114"/>
      <c r="D136" s="114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</row>
    <row r="137" spans="2:17">
      <c r="B137" s="114"/>
      <c r="C137" s="114"/>
      <c r="D137" s="114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</row>
    <row r="138" spans="2:17">
      <c r="B138" s="114"/>
      <c r="C138" s="114"/>
      <c r="D138" s="114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</row>
    <row r="139" spans="2:17">
      <c r="B139" s="114"/>
      <c r="C139" s="114"/>
      <c r="D139" s="114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</row>
    <row r="140" spans="2:17">
      <c r="B140" s="114"/>
      <c r="C140" s="114"/>
      <c r="D140" s="114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</row>
    <row r="141" spans="2:17">
      <c r="B141" s="114"/>
      <c r="C141" s="114"/>
      <c r="D141" s="114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</row>
    <row r="142" spans="2:17">
      <c r="B142" s="114"/>
      <c r="C142" s="114"/>
      <c r="D142" s="114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</row>
    <row r="143" spans="2:17">
      <c r="B143" s="114"/>
      <c r="C143" s="114"/>
      <c r="D143" s="114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</row>
    <row r="144" spans="2:17">
      <c r="B144" s="114"/>
      <c r="C144" s="114"/>
      <c r="D144" s="114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</row>
    <row r="145" spans="2:17">
      <c r="B145" s="114"/>
      <c r="C145" s="114"/>
      <c r="D145" s="114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</row>
    <row r="146" spans="2:17">
      <c r="B146" s="114"/>
      <c r="C146" s="114"/>
      <c r="D146" s="114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</row>
    <row r="147" spans="2:17">
      <c r="B147" s="114"/>
      <c r="C147" s="114"/>
      <c r="D147" s="114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</row>
    <row r="148" spans="2:17">
      <c r="B148" s="114"/>
      <c r="C148" s="114"/>
      <c r="D148" s="114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</row>
    <row r="149" spans="2:17">
      <c r="B149" s="114"/>
      <c r="C149" s="114"/>
      <c r="D149" s="114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</row>
    <row r="150" spans="2:17">
      <c r="B150" s="114"/>
      <c r="C150" s="114"/>
      <c r="D150" s="114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</row>
    <row r="151" spans="2:17">
      <c r="B151" s="114"/>
      <c r="C151" s="114"/>
      <c r="D151" s="114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</row>
    <row r="152" spans="2:17">
      <c r="B152" s="114"/>
      <c r="C152" s="114"/>
      <c r="D152" s="114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</row>
    <row r="153" spans="2:17">
      <c r="B153" s="114"/>
      <c r="C153" s="114"/>
      <c r="D153" s="114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</row>
    <row r="154" spans="2:17">
      <c r="B154" s="114"/>
      <c r="C154" s="114"/>
      <c r="D154" s="114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</row>
    <row r="155" spans="2:17">
      <c r="B155" s="114"/>
      <c r="C155" s="114"/>
      <c r="D155" s="114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</row>
    <row r="156" spans="2:17">
      <c r="B156" s="114"/>
      <c r="C156" s="114"/>
      <c r="D156" s="114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</row>
    <row r="157" spans="2:17">
      <c r="B157" s="114"/>
      <c r="C157" s="114"/>
      <c r="D157" s="114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</row>
    <row r="158" spans="2:17">
      <c r="B158" s="114"/>
      <c r="C158" s="114"/>
      <c r="D158" s="114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</row>
    <row r="159" spans="2:17">
      <c r="B159" s="114"/>
      <c r="C159" s="114"/>
      <c r="D159" s="114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</row>
    <row r="160" spans="2:17">
      <c r="B160" s="114"/>
      <c r="C160" s="114"/>
      <c r="D160" s="114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</row>
    <row r="161" spans="2:17">
      <c r="B161" s="114"/>
      <c r="C161" s="114"/>
      <c r="D161" s="114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</row>
    <row r="162" spans="2:17">
      <c r="B162" s="114"/>
      <c r="C162" s="114"/>
      <c r="D162" s="114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</row>
    <row r="163" spans="2:17">
      <c r="B163" s="114"/>
      <c r="C163" s="114"/>
      <c r="D163" s="114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</row>
    <row r="164" spans="2:17">
      <c r="B164" s="114"/>
      <c r="C164" s="114"/>
      <c r="D164" s="114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</row>
    <row r="165" spans="2:17">
      <c r="B165" s="114"/>
      <c r="C165" s="114"/>
      <c r="D165" s="114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</row>
    <row r="166" spans="2:17">
      <c r="B166" s="114"/>
      <c r="C166" s="114"/>
      <c r="D166" s="114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</row>
    <row r="167" spans="2:17">
      <c r="B167" s="114"/>
      <c r="C167" s="114"/>
      <c r="D167" s="114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</row>
    <row r="168" spans="2:17">
      <c r="B168" s="114"/>
      <c r="C168" s="114"/>
      <c r="D168" s="114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</row>
    <row r="169" spans="2:17">
      <c r="B169" s="114"/>
      <c r="C169" s="114"/>
      <c r="D169" s="114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</row>
    <row r="170" spans="2:17">
      <c r="B170" s="114"/>
      <c r="C170" s="114"/>
      <c r="D170" s="114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</row>
    <row r="171" spans="2:17">
      <c r="B171" s="114"/>
      <c r="C171" s="114"/>
      <c r="D171" s="114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</row>
    <row r="172" spans="2:17">
      <c r="B172" s="114"/>
      <c r="C172" s="114"/>
      <c r="D172" s="114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</row>
    <row r="173" spans="2:17">
      <c r="B173" s="114"/>
      <c r="C173" s="114"/>
      <c r="D173" s="114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</row>
    <row r="174" spans="2:17">
      <c r="B174" s="114"/>
      <c r="C174" s="114"/>
      <c r="D174" s="114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</row>
    <row r="175" spans="2:17">
      <c r="B175" s="114"/>
      <c r="C175" s="114"/>
      <c r="D175" s="114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</row>
    <row r="176" spans="2:17">
      <c r="B176" s="114"/>
      <c r="C176" s="114"/>
      <c r="D176" s="114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43.5703125" style="2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5.42578125" style="1" bestFit="1" customWidth="1"/>
    <col min="12" max="12" width="7.28515625" style="1" bestFit="1" customWidth="1"/>
    <col min="13" max="13" width="13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144</v>
      </c>
      <c r="C1" s="67" t="s" vm="1">
        <v>229</v>
      </c>
    </row>
    <row r="2" spans="2:16">
      <c r="B2" s="46" t="s">
        <v>143</v>
      </c>
      <c r="C2" s="67" t="s">
        <v>230</v>
      </c>
    </row>
    <row r="3" spans="2:16">
      <c r="B3" s="46" t="s">
        <v>145</v>
      </c>
      <c r="C3" s="67" t="s">
        <v>231</v>
      </c>
    </row>
    <row r="4" spans="2:16">
      <c r="B4" s="46" t="s">
        <v>146</v>
      </c>
      <c r="C4" s="67">
        <v>12145</v>
      </c>
    </row>
    <row r="6" spans="2:16" ht="26.25" customHeight="1">
      <c r="B6" s="152" t="s">
        <v>173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4"/>
    </row>
    <row r="7" spans="2:16" ht="26.25" customHeight="1">
      <c r="B7" s="152" t="s">
        <v>87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</row>
    <row r="8" spans="2:16" s="3" customFormat="1" ht="78.75">
      <c r="B8" s="21" t="s">
        <v>114</v>
      </c>
      <c r="C8" s="29" t="s">
        <v>44</v>
      </c>
      <c r="D8" s="29" t="s">
        <v>14</v>
      </c>
      <c r="E8" s="29" t="s">
        <v>65</v>
      </c>
      <c r="F8" s="29" t="s">
        <v>102</v>
      </c>
      <c r="G8" s="29" t="s">
        <v>17</v>
      </c>
      <c r="H8" s="29" t="s">
        <v>101</v>
      </c>
      <c r="I8" s="29" t="s">
        <v>16</v>
      </c>
      <c r="J8" s="29" t="s">
        <v>18</v>
      </c>
      <c r="K8" s="29" t="s">
        <v>205</v>
      </c>
      <c r="L8" s="29" t="s">
        <v>204</v>
      </c>
      <c r="M8" s="29" t="s">
        <v>109</v>
      </c>
      <c r="N8" s="29" t="s">
        <v>57</v>
      </c>
      <c r="O8" s="29" t="s">
        <v>147</v>
      </c>
      <c r="P8" s="30" t="s">
        <v>149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212</v>
      </c>
      <c r="L9" s="31"/>
      <c r="M9" s="31" t="s">
        <v>208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68" t="s">
        <v>25</v>
      </c>
      <c r="C11" s="69"/>
      <c r="D11" s="69"/>
      <c r="E11" s="69"/>
      <c r="F11" s="69"/>
      <c r="G11" s="77">
        <v>6.4623473228689177</v>
      </c>
      <c r="H11" s="69"/>
      <c r="I11" s="69"/>
      <c r="J11" s="90">
        <v>4.8558483059719493E-2</v>
      </c>
      <c r="K11" s="77"/>
      <c r="L11" s="79"/>
      <c r="M11" s="77">
        <v>4227497.3751192754</v>
      </c>
      <c r="N11" s="69"/>
      <c r="O11" s="78">
        <f>IFERROR(M11/$M$11,0)</f>
        <v>1</v>
      </c>
      <c r="P11" s="78">
        <f>M11/'סכום נכסי הקרן'!$C$42</f>
        <v>0.59331120097007883</v>
      </c>
    </row>
    <row r="12" spans="2:16" ht="21.75" customHeight="1">
      <c r="B12" s="70" t="s">
        <v>197</v>
      </c>
      <c r="C12" s="71"/>
      <c r="D12" s="71"/>
      <c r="E12" s="71"/>
      <c r="F12" s="71"/>
      <c r="G12" s="80">
        <v>6.4623473228689194</v>
      </c>
      <c r="H12" s="71"/>
      <c r="I12" s="71"/>
      <c r="J12" s="91">
        <v>4.8558483059719527E-2</v>
      </c>
      <c r="K12" s="80"/>
      <c r="L12" s="82"/>
      <c r="M12" s="80">
        <v>4227497.3751192736</v>
      </c>
      <c r="N12" s="71"/>
      <c r="O12" s="81">
        <f t="shared" ref="O12:O77" si="0">IFERROR(M12/$M$11,0)</f>
        <v>0.99999999999999956</v>
      </c>
      <c r="P12" s="81">
        <f>M12/'סכום נכסי הקרן'!$C$42</f>
        <v>0.59331120097007861</v>
      </c>
    </row>
    <row r="13" spans="2:16">
      <c r="B13" s="104" t="s">
        <v>3184</v>
      </c>
      <c r="C13" s="71"/>
      <c r="D13" s="71"/>
      <c r="E13" s="71"/>
      <c r="F13" s="71"/>
      <c r="G13" s="80">
        <f>AVERAGE(G14:G17)</f>
        <v>4.7574999999999994</v>
      </c>
      <c r="H13" s="71"/>
      <c r="I13" s="71"/>
      <c r="J13" s="91">
        <f>AVERAGE(J14:J17)</f>
        <v>5.1400000000001486E-2</v>
      </c>
      <c r="K13" s="80"/>
      <c r="L13" s="82"/>
      <c r="M13" s="80">
        <f>SUM(M14:M17)</f>
        <v>146263.18057942801</v>
      </c>
      <c r="N13" s="71"/>
      <c r="O13" s="81">
        <f t="shared" ref="O13" si="1">IFERROR(M13/$M$11,0)</f>
        <v>3.459805355297265E-2</v>
      </c>
      <c r="P13" s="81">
        <f>M13/'סכום נכסי הקרן'!$C$42</f>
        <v>2.0527412704741309E-2</v>
      </c>
    </row>
    <row r="14" spans="2:16">
      <c r="B14" s="76" t="s">
        <v>1724</v>
      </c>
      <c r="C14" s="73">
        <v>9444</v>
      </c>
      <c r="D14" s="73" t="s">
        <v>234</v>
      </c>
      <c r="E14" s="73"/>
      <c r="F14" s="94">
        <v>44958</v>
      </c>
      <c r="G14" s="83">
        <v>4.5900000000000931</v>
      </c>
      <c r="H14" s="86" t="s">
        <v>131</v>
      </c>
      <c r="I14" s="87">
        <v>5.1500000000000004E-2</v>
      </c>
      <c r="J14" s="87">
        <v>5.1400000000001222E-2</v>
      </c>
      <c r="K14" s="83">
        <v>14683346.371068003</v>
      </c>
      <c r="L14" s="85">
        <f>M14/K14*100000</f>
        <v>104.30357215422028</v>
      </c>
      <c r="M14" s="83">
        <v>15315.254776801001</v>
      </c>
      <c r="N14" s="73"/>
      <c r="O14" s="84">
        <f t="shared" si="0"/>
        <v>3.6227709724760962E-3</v>
      </c>
      <c r="P14" s="84">
        <f>M14/'סכום נכסי הקרן'!$C$42</f>
        <v>2.149430596519333E-3</v>
      </c>
    </row>
    <row r="15" spans="2:16">
      <c r="B15" s="76" t="s">
        <v>1725</v>
      </c>
      <c r="C15" s="73">
        <v>9499</v>
      </c>
      <c r="D15" s="73" t="s">
        <v>234</v>
      </c>
      <c r="E15" s="73"/>
      <c r="F15" s="94">
        <v>44986</v>
      </c>
      <c r="G15" s="83">
        <v>4.6699999999999369</v>
      </c>
      <c r="H15" s="86" t="s">
        <v>131</v>
      </c>
      <c r="I15" s="87">
        <v>5.1500000000000004E-2</v>
      </c>
      <c r="J15" s="87">
        <v>5.1400000000005032E-2</v>
      </c>
      <c r="K15" s="83">
        <v>1225646.9369520003</v>
      </c>
      <c r="L15" s="85">
        <f>M15/K15*100000</f>
        <v>103.57983420422143</v>
      </c>
      <c r="M15" s="83">
        <v>1269.5230652240002</v>
      </c>
      <c r="N15" s="73"/>
      <c r="O15" s="84">
        <f t="shared" si="0"/>
        <v>3.0030132548294761E-4</v>
      </c>
      <c r="P15" s="84">
        <f>M15/'סכום נכסי הקרן'!$C$42</f>
        <v>1.7817214007519419E-4</v>
      </c>
    </row>
    <row r="16" spans="2:16">
      <c r="B16" s="76" t="s">
        <v>1726</v>
      </c>
      <c r="C16" s="73">
        <v>9528</v>
      </c>
      <c r="D16" s="73" t="s">
        <v>234</v>
      </c>
      <c r="E16" s="73"/>
      <c r="F16" s="94">
        <v>45047</v>
      </c>
      <c r="G16" s="83">
        <v>4.8400000000000247</v>
      </c>
      <c r="H16" s="86" t="s">
        <v>131</v>
      </c>
      <c r="I16" s="87">
        <v>5.1500000000000004E-2</v>
      </c>
      <c r="J16" s="87">
        <v>5.1400000000000251E-2</v>
      </c>
      <c r="K16" s="83">
        <v>82017741.924656019</v>
      </c>
      <c r="L16" s="85">
        <f>M16/K16*100000</f>
        <v>101.81934885506573</v>
      </c>
      <c r="M16" s="83">
        <v>83509.930773313012</v>
      </c>
      <c r="N16" s="73"/>
      <c r="O16" s="84">
        <f t="shared" si="0"/>
        <v>1.9753987610922372E-2</v>
      </c>
      <c r="P16" s="84">
        <f>M16/'סכום נכסי הקרן'!$C$42</f>
        <v>1.172026211338441E-2</v>
      </c>
    </row>
    <row r="17" spans="2:16">
      <c r="B17" s="76" t="s">
        <v>1727</v>
      </c>
      <c r="C17" s="73">
        <v>9586</v>
      </c>
      <c r="D17" s="73" t="s">
        <v>234</v>
      </c>
      <c r="E17" s="73"/>
      <c r="F17" s="94">
        <v>45078</v>
      </c>
      <c r="G17" s="83">
        <v>4.929999999999942</v>
      </c>
      <c r="H17" s="86" t="s">
        <v>131</v>
      </c>
      <c r="I17" s="87">
        <v>5.1500000000000004E-2</v>
      </c>
      <c r="J17" s="87">
        <v>5.1399999999999439E-2</v>
      </c>
      <c r="K17" s="83">
        <v>45887442.114376009</v>
      </c>
      <c r="L17" s="85">
        <f>M17/K17*100000</f>
        <v>100.6124330247337</v>
      </c>
      <c r="M17" s="83">
        <v>46168.471964090008</v>
      </c>
      <c r="N17" s="73"/>
      <c r="O17" s="84">
        <f t="shared" si="0"/>
        <v>1.0920993644091241E-2</v>
      </c>
      <c r="P17" s="84">
        <f>M17/'סכום נכסי הקרן'!$C$42</f>
        <v>6.4795478547623716E-3</v>
      </c>
    </row>
    <row r="18" spans="2:16">
      <c r="B18" s="76"/>
      <c r="C18" s="73"/>
      <c r="D18" s="73"/>
      <c r="E18" s="73"/>
      <c r="F18" s="94"/>
      <c r="G18" s="83"/>
      <c r="H18" s="86"/>
      <c r="I18" s="87"/>
      <c r="J18" s="87"/>
      <c r="K18" s="83"/>
      <c r="L18" s="85"/>
      <c r="M18" s="83"/>
      <c r="N18" s="73"/>
      <c r="O18" s="84"/>
      <c r="P18" s="84"/>
    </row>
    <row r="19" spans="2:16">
      <c r="B19" s="104" t="s">
        <v>66</v>
      </c>
      <c r="C19" s="73"/>
      <c r="D19" s="73"/>
      <c r="E19" s="73"/>
      <c r="F19" s="94"/>
      <c r="G19" s="105">
        <f>AVERAGE(G20:G162)</f>
        <v>5.6161151079125746</v>
      </c>
      <c r="H19" s="86"/>
      <c r="I19" s="87"/>
      <c r="J19" s="106">
        <f>AVERAGE(J20:J162)</f>
        <v>4.8170503597113147E-2</v>
      </c>
      <c r="K19" s="83"/>
      <c r="L19" s="83"/>
      <c r="M19" s="107">
        <f>SUM(M20:M160)</f>
        <v>4081234.1945398464</v>
      </c>
      <c r="N19" s="73"/>
      <c r="O19" s="81">
        <f t="shared" ref="O19" si="2">IFERROR(M19/$M$11,0)</f>
        <v>0.96540194644702715</v>
      </c>
      <c r="P19" s="81">
        <f>M19/'סכום נכסי הקרן'!$C$42</f>
        <v>0.57278378826533738</v>
      </c>
    </row>
    <row r="20" spans="2:16">
      <c r="B20" s="76" t="s">
        <v>1728</v>
      </c>
      <c r="C20" s="73" t="s">
        <v>1729</v>
      </c>
      <c r="D20" s="73" t="s">
        <v>234</v>
      </c>
      <c r="E20" s="73"/>
      <c r="F20" s="94">
        <v>39845</v>
      </c>
      <c r="G20" s="83">
        <v>0.5800000000004385</v>
      </c>
      <c r="H20" s="86" t="s">
        <v>131</v>
      </c>
      <c r="I20" s="87">
        <v>4.8000000000000001E-2</v>
      </c>
      <c r="J20" s="87">
        <v>4.7899999999972298E-2</v>
      </c>
      <c r="K20" s="83">
        <v>395606.70238000003</v>
      </c>
      <c r="L20" s="85">
        <v>126.810495</v>
      </c>
      <c r="M20" s="83">
        <v>501.67081664100004</v>
      </c>
      <c r="N20" s="73"/>
      <c r="O20" s="84">
        <f t="shared" si="0"/>
        <v>1.18668510498329E-4</v>
      </c>
      <c r="P20" s="84">
        <f>M20/'סכום נכסי הקרן'!$C$42</f>
        <v>7.0407356481093985E-5</v>
      </c>
    </row>
    <row r="21" spans="2:16">
      <c r="B21" s="76" t="s">
        <v>1730</v>
      </c>
      <c r="C21" s="73" t="s">
        <v>1731</v>
      </c>
      <c r="D21" s="73" t="s">
        <v>234</v>
      </c>
      <c r="E21" s="73"/>
      <c r="F21" s="94">
        <v>39873</v>
      </c>
      <c r="G21" s="83">
        <v>0.66000000000000325</v>
      </c>
      <c r="H21" s="86" t="s">
        <v>131</v>
      </c>
      <c r="I21" s="87">
        <v>4.8000000000000001E-2</v>
      </c>
      <c r="J21" s="87">
        <v>4.8200000000000333E-2</v>
      </c>
      <c r="K21" s="83">
        <v>14541381.605020002</v>
      </c>
      <c r="L21" s="85">
        <v>126.983634</v>
      </c>
      <c r="M21" s="83">
        <v>18465.174748509005</v>
      </c>
      <c r="N21" s="73"/>
      <c r="O21" s="84">
        <f t="shared" si="0"/>
        <v>4.3678737347502255E-3</v>
      </c>
      <c r="P21" s="84">
        <f>M21/'סכום נכסי הקרן'!$C$42</f>
        <v>2.59150841125032E-3</v>
      </c>
    </row>
    <row r="22" spans="2:16">
      <c r="B22" s="76" t="s">
        <v>1732</v>
      </c>
      <c r="C22" s="73" t="s">
        <v>1733</v>
      </c>
      <c r="D22" s="73" t="s">
        <v>234</v>
      </c>
      <c r="E22" s="73"/>
      <c r="F22" s="94">
        <v>39934</v>
      </c>
      <c r="G22" s="83">
        <v>0.83000000000001017</v>
      </c>
      <c r="H22" s="86" t="s">
        <v>131</v>
      </c>
      <c r="I22" s="87">
        <v>4.8000000000000001E-2</v>
      </c>
      <c r="J22" s="87">
        <v>4.8300000000000107E-2</v>
      </c>
      <c r="K22" s="83">
        <v>15868298.520760002</v>
      </c>
      <c r="L22" s="85">
        <v>125.48434</v>
      </c>
      <c r="M22" s="83">
        <v>19912.229602359999</v>
      </c>
      <c r="N22" s="73"/>
      <c r="O22" s="84">
        <f t="shared" si="0"/>
        <v>4.7101695957405985E-3</v>
      </c>
      <c r="P22" s="84">
        <f>M22/'סכום נכסי הקרן'!$C$42</f>
        <v>2.7945963796216053E-3</v>
      </c>
    </row>
    <row r="23" spans="2:16">
      <c r="B23" s="76" t="s">
        <v>1734</v>
      </c>
      <c r="C23" s="73" t="s">
        <v>1735</v>
      </c>
      <c r="D23" s="73" t="s">
        <v>234</v>
      </c>
      <c r="E23" s="73"/>
      <c r="F23" s="94">
        <v>40148</v>
      </c>
      <c r="G23" s="83">
        <v>1.3900000000000212</v>
      </c>
      <c r="H23" s="86" t="s">
        <v>131</v>
      </c>
      <c r="I23" s="87">
        <v>4.8000000000000001E-2</v>
      </c>
      <c r="J23" s="87">
        <v>4.8300000000000544E-2</v>
      </c>
      <c r="K23" s="83">
        <v>21144878.034764003</v>
      </c>
      <c r="L23" s="85">
        <v>120.46099</v>
      </c>
      <c r="M23" s="83">
        <v>25471.329393314005</v>
      </c>
      <c r="N23" s="73"/>
      <c r="O23" s="84">
        <f t="shared" si="0"/>
        <v>6.0251555786230027E-3</v>
      </c>
      <c r="P23" s="84">
        <f>M23/'סכום נכסי הקרן'!$C$42</f>
        <v>3.5747922923843843E-3</v>
      </c>
    </row>
    <row r="24" spans="2:16">
      <c r="B24" s="76" t="s">
        <v>1736</v>
      </c>
      <c r="C24" s="73" t="s">
        <v>1737</v>
      </c>
      <c r="D24" s="73" t="s">
        <v>234</v>
      </c>
      <c r="E24" s="73"/>
      <c r="F24" s="94">
        <v>40269</v>
      </c>
      <c r="G24" s="83">
        <v>1.690000000000021</v>
      </c>
      <c r="H24" s="86" t="s">
        <v>131</v>
      </c>
      <c r="I24" s="87">
        <v>4.8000000000000001E-2</v>
      </c>
      <c r="J24" s="87">
        <v>4.840000000000045E-2</v>
      </c>
      <c r="K24" s="83">
        <v>23974166.440824002</v>
      </c>
      <c r="L24" s="85">
        <v>122.231493</v>
      </c>
      <c r="M24" s="83">
        <v>29303.981593302007</v>
      </c>
      <c r="N24" s="73"/>
      <c r="O24" s="84">
        <f t="shared" si="0"/>
        <v>6.9317563071166237E-3</v>
      </c>
      <c r="P24" s="84">
        <f>M24/'סכום נכסי הקרן'!$C$42</f>
        <v>4.1126886594072829E-3</v>
      </c>
    </row>
    <row r="25" spans="2:16">
      <c r="B25" s="76" t="s">
        <v>1738</v>
      </c>
      <c r="C25" s="73" t="s">
        <v>1739</v>
      </c>
      <c r="D25" s="73" t="s">
        <v>234</v>
      </c>
      <c r="E25" s="73"/>
      <c r="F25" s="94">
        <v>40391</v>
      </c>
      <c r="G25" s="83">
        <v>1.9800000000000046</v>
      </c>
      <c r="H25" s="86" t="s">
        <v>131</v>
      </c>
      <c r="I25" s="87">
        <v>4.8000000000000001E-2</v>
      </c>
      <c r="J25" s="87">
        <v>4.8399999999999894E-2</v>
      </c>
      <c r="K25" s="83">
        <v>16151694.350728001</v>
      </c>
      <c r="L25" s="85">
        <v>121.224715</v>
      </c>
      <c r="M25" s="83">
        <v>19579.845483555004</v>
      </c>
      <c r="N25" s="73"/>
      <c r="O25" s="84">
        <f t="shared" si="0"/>
        <v>4.6315452728110974E-3</v>
      </c>
      <c r="P25" s="84">
        <f>M25/'סכום נכסי הקרן'!$C$42</f>
        <v>2.7479476881588439E-3</v>
      </c>
    </row>
    <row r="26" spans="2:16">
      <c r="B26" s="76" t="s">
        <v>1740</v>
      </c>
      <c r="C26" s="73" t="s">
        <v>1741</v>
      </c>
      <c r="D26" s="73" t="s">
        <v>234</v>
      </c>
      <c r="E26" s="73"/>
      <c r="F26" s="94">
        <v>40452</v>
      </c>
      <c r="G26" s="83">
        <v>2.1399999999999468</v>
      </c>
      <c r="H26" s="86" t="s">
        <v>131</v>
      </c>
      <c r="I26" s="87">
        <v>4.8000000000000001E-2</v>
      </c>
      <c r="J26" s="87">
        <v>4.849999999999887E-2</v>
      </c>
      <c r="K26" s="83">
        <v>21410261.417912003</v>
      </c>
      <c r="L26" s="85">
        <v>119.130313</v>
      </c>
      <c r="M26" s="83">
        <v>25506.111500174</v>
      </c>
      <c r="N26" s="73"/>
      <c r="O26" s="84">
        <f t="shared" si="0"/>
        <v>6.0333831666671027E-3</v>
      </c>
      <c r="P26" s="84">
        <f>M26/'סכום נכסי הקרן'!$C$42</f>
        <v>3.5796738125279163E-3</v>
      </c>
    </row>
    <row r="27" spans="2:16">
      <c r="B27" s="76" t="s">
        <v>1742</v>
      </c>
      <c r="C27" s="73" t="s">
        <v>1743</v>
      </c>
      <c r="D27" s="73" t="s">
        <v>234</v>
      </c>
      <c r="E27" s="73"/>
      <c r="F27" s="94">
        <v>39661</v>
      </c>
      <c r="G27" s="83">
        <v>9.0000000000134084E-2</v>
      </c>
      <c r="H27" s="86" t="s">
        <v>131</v>
      </c>
      <c r="I27" s="87">
        <v>4.8000000000000001E-2</v>
      </c>
      <c r="J27" s="87">
        <v>4.6399999999997422E-2</v>
      </c>
      <c r="K27" s="83">
        <v>2782856.3209240003</v>
      </c>
      <c r="L27" s="85">
        <v>128.62446499999999</v>
      </c>
      <c r="M27" s="83">
        <v>3579.4340458280012</v>
      </c>
      <c r="N27" s="73"/>
      <c r="O27" s="84">
        <f t="shared" si="0"/>
        <v>8.4670284289106398E-4</v>
      </c>
      <c r="P27" s="84">
        <f>M27/'סכום נכסי הקרן'!$C$42</f>
        <v>5.023582805804772E-4</v>
      </c>
    </row>
    <row r="28" spans="2:16">
      <c r="B28" s="76" t="s">
        <v>1744</v>
      </c>
      <c r="C28" s="73" t="s">
        <v>1745</v>
      </c>
      <c r="D28" s="73" t="s">
        <v>234</v>
      </c>
      <c r="E28" s="73"/>
      <c r="F28" s="94">
        <v>39692</v>
      </c>
      <c r="G28" s="83">
        <v>0.17000000000002935</v>
      </c>
      <c r="H28" s="86" t="s">
        <v>131</v>
      </c>
      <c r="I28" s="87">
        <v>4.8000000000000001E-2</v>
      </c>
      <c r="J28" s="87">
        <v>4.6999999999997585E-2</v>
      </c>
      <c r="K28" s="83">
        <v>8869061.9631040022</v>
      </c>
      <c r="L28" s="85">
        <v>126.66788699999999</v>
      </c>
      <c r="M28" s="83">
        <v>11234.253363151003</v>
      </c>
      <c r="N28" s="73"/>
      <c r="O28" s="84">
        <f t="shared" si="0"/>
        <v>2.6574240895499168E-3</v>
      </c>
      <c r="P28" s="84">
        <f>M28/'סכום נכסי הקרן'!$C$42</f>
        <v>1.5766794780576795E-3</v>
      </c>
    </row>
    <row r="29" spans="2:16">
      <c r="B29" s="76" t="s">
        <v>1746</v>
      </c>
      <c r="C29" s="73" t="s">
        <v>1747</v>
      </c>
      <c r="D29" s="73" t="s">
        <v>234</v>
      </c>
      <c r="E29" s="73"/>
      <c r="F29" s="94">
        <v>40909</v>
      </c>
      <c r="G29" s="83">
        <v>3.1999999999999331</v>
      </c>
      <c r="H29" s="86" t="s">
        <v>131</v>
      </c>
      <c r="I29" s="87">
        <v>4.8000000000000001E-2</v>
      </c>
      <c r="J29" s="87">
        <v>4.8399999999999402E-2</v>
      </c>
      <c r="K29" s="83">
        <v>15225587.733116003</v>
      </c>
      <c r="L29" s="85">
        <v>116.805048</v>
      </c>
      <c r="M29" s="83">
        <v>17784.255044706002</v>
      </c>
      <c r="N29" s="73"/>
      <c r="O29" s="84">
        <f t="shared" si="0"/>
        <v>4.2068045149771935E-3</v>
      </c>
      <c r="P29" s="84">
        <f>M29/'סכום נכסי הקרן'!$C$42</f>
        <v>2.4959442390274688E-3</v>
      </c>
    </row>
    <row r="30" spans="2:16">
      <c r="B30" s="76" t="s">
        <v>1748</v>
      </c>
      <c r="C30" s="73">
        <v>8790</v>
      </c>
      <c r="D30" s="73" t="s">
        <v>234</v>
      </c>
      <c r="E30" s="73"/>
      <c r="F30" s="94">
        <v>41030</v>
      </c>
      <c r="G30" s="83">
        <v>3.5199999999999729</v>
      </c>
      <c r="H30" s="86" t="s">
        <v>131</v>
      </c>
      <c r="I30" s="87">
        <v>4.8000000000000001E-2</v>
      </c>
      <c r="J30" s="87">
        <v>4.8599999999999782E-2</v>
      </c>
      <c r="K30" s="83">
        <v>21059619.119816005</v>
      </c>
      <c r="L30" s="85">
        <v>114.505118</v>
      </c>
      <c r="M30" s="83">
        <v>24114.341793032007</v>
      </c>
      <c r="N30" s="73"/>
      <c r="O30" s="84">
        <f t="shared" si="0"/>
        <v>5.7041648174534091E-3</v>
      </c>
      <c r="P30" s="84">
        <f>M30/'סכום נכסי הקרן'!$C$42</f>
        <v>3.3843448783745524E-3</v>
      </c>
    </row>
    <row r="31" spans="2:16">
      <c r="B31" s="76" t="s">
        <v>1749</v>
      </c>
      <c r="C31" s="73" t="s">
        <v>1750</v>
      </c>
      <c r="D31" s="73" t="s">
        <v>234</v>
      </c>
      <c r="E31" s="73"/>
      <c r="F31" s="94">
        <v>41091</v>
      </c>
      <c r="G31" s="83">
        <v>3.6099999999996286</v>
      </c>
      <c r="H31" s="86" t="s">
        <v>131</v>
      </c>
      <c r="I31" s="87">
        <v>4.8000000000000001E-2</v>
      </c>
      <c r="J31" s="87">
        <v>4.8599999999994904E-2</v>
      </c>
      <c r="K31" s="83">
        <v>3129229.0019960003</v>
      </c>
      <c r="L31" s="85">
        <v>115.33337899999999</v>
      </c>
      <c r="M31" s="83">
        <v>3609.0455343940007</v>
      </c>
      <c r="N31" s="73"/>
      <c r="O31" s="84">
        <f t="shared" si="0"/>
        <v>8.5370733891754918E-4</v>
      </c>
      <c r="P31" s="84">
        <f>M31/'סכום נכסי הקרן'!$C$42</f>
        <v>5.0651412653014119E-4</v>
      </c>
    </row>
    <row r="32" spans="2:16">
      <c r="B32" s="76" t="s">
        <v>1751</v>
      </c>
      <c r="C32" s="73" t="s">
        <v>1752</v>
      </c>
      <c r="D32" s="73" t="s">
        <v>234</v>
      </c>
      <c r="E32" s="73"/>
      <c r="F32" s="94">
        <v>41122</v>
      </c>
      <c r="G32" s="83">
        <v>3.6899999999999893</v>
      </c>
      <c r="H32" s="86" t="s">
        <v>131</v>
      </c>
      <c r="I32" s="87">
        <v>4.8000000000000001E-2</v>
      </c>
      <c r="J32" s="87">
        <v>4.8499999999999301E-2</v>
      </c>
      <c r="K32" s="83">
        <v>10051745.878752001</v>
      </c>
      <c r="L32" s="85">
        <v>115.231011</v>
      </c>
      <c r="M32" s="83">
        <v>11582.728407648003</v>
      </c>
      <c r="N32" s="73"/>
      <c r="O32" s="84">
        <f t="shared" si="0"/>
        <v>2.7398546657456425E-3</v>
      </c>
      <c r="P32" s="84">
        <f>M32/'סכום נכסי הקרן'!$C$42</f>
        <v>1.625586462217021E-3</v>
      </c>
    </row>
    <row r="33" spans="2:16">
      <c r="B33" s="76" t="s">
        <v>1753</v>
      </c>
      <c r="C33" s="73" t="s">
        <v>1754</v>
      </c>
      <c r="D33" s="73" t="s">
        <v>234</v>
      </c>
      <c r="E33" s="73"/>
      <c r="F33" s="94">
        <v>41154</v>
      </c>
      <c r="G33" s="83">
        <v>3.7699999999999236</v>
      </c>
      <c r="H33" s="86" t="s">
        <v>131</v>
      </c>
      <c r="I33" s="87">
        <v>4.8000000000000001E-2</v>
      </c>
      <c r="J33" s="87">
        <v>4.8499999999999127E-2</v>
      </c>
      <c r="K33" s="83">
        <v>17536651.372888003</v>
      </c>
      <c r="L33" s="85">
        <v>114.66184</v>
      </c>
      <c r="M33" s="83">
        <v>20107.847123115003</v>
      </c>
      <c r="N33" s="73"/>
      <c r="O33" s="84">
        <f t="shared" si="0"/>
        <v>4.7564422491327219E-3</v>
      </c>
      <c r="P33" s="84">
        <f>M33/'סכום נכסי הקרן'!$C$42</f>
        <v>2.8220504631777579E-3</v>
      </c>
    </row>
    <row r="34" spans="2:16">
      <c r="B34" s="76" t="s">
        <v>1755</v>
      </c>
      <c r="C34" s="73" t="s">
        <v>1756</v>
      </c>
      <c r="D34" s="73" t="s">
        <v>234</v>
      </c>
      <c r="E34" s="73"/>
      <c r="F34" s="94">
        <v>41184</v>
      </c>
      <c r="G34" s="83">
        <v>3.860000000000015</v>
      </c>
      <c r="H34" s="86" t="s">
        <v>131</v>
      </c>
      <c r="I34" s="87">
        <v>4.8000000000000001E-2</v>
      </c>
      <c r="J34" s="87">
        <v>4.8500000000000092E-2</v>
      </c>
      <c r="K34" s="83">
        <v>19686670.395536005</v>
      </c>
      <c r="L34" s="85">
        <v>113.02123400000001</v>
      </c>
      <c r="M34" s="83">
        <v>22250.117742187998</v>
      </c>
      <c r="N34" s="73"/>
      <c r="O34" s="84">
        <f t="shared" si="0"/>
        <v>5.2631890141765563E-3</v>
      </c>
      <c r="P34" s="84">
        <f>M34/'סכום נכסי הקרן'!$C$42</f>
        <v>3.1227089949336178E-3</v>
      </c>
    </row>
    <row r="35" spans="2:16">
      <c r="B35" s="76" t="s">
        <v>1757</v>
      </c>
      <c r="C35" s="73" t="s">
        <v>1758</v>
      </c>
      <c r="D35" s="73" t="s">
        <v>234</v>
      </c>
      <c r="E35" s="73"/>
      <c r="F35" s="94">
        <v>41214</v>
      </c>
      <c r="G35" s="83">
        <v>3.9399999999999333</v>
      </c>
      <c r="H35" s="86" t="s">
        <v>131</v>
      </c>
      <c r="I35" s="87">
        <v>4.8000000000000001E-2</v>
      </c>
      <c r="J35" s="87">
        <v>4.8499999999999405E-2</v>
      </c>
      <c r="K35" s="83">
        <v>20721118.545132004</v>
      </c>
      <c r="L35" s="85">
        <v>112.586195</v>
      </c>
      <c r="M35" s="83">
        <v>23329.118854424003</v>
      </c>
      <c r="N35" s="73"/>
      <c r="O35" s="84">
        <f t="shared" si="0"/>
        <v>5.5184230253403268E-3</v>
      </c>
      <c r="P35" s="84">
        <f>M35/'סכום נכסי הקרן'!$C$42</f>
        <v>3.2741421926256054E-3</v>
      </c>
    </row>
    <row r="36" spans="2:16">
      <c r="B36" s="76" t="s">
        <v>1759</v>
      </c>
      <c r="C36" s="73" t="s">
        <v>1760</v>
      </c>
      <c r="D36" s="73" t="s">
        <v>234</v>
      </c>
      <c r="E36" s="73"/>
      <c r="F36" s="94">
        <v>41245</v>
      </c>
      <c r="G36" s="83">
        <v>4.0299999999999994</v>
      </c>
      <c r="H36" s="86" t="s">
        <v>131</v>
      </c>
      <c r="I36" s="87">
        <v>4.8000000000000001E-2</v>
      </c>
      <c r="J36" s="87">
        <v>4.8500000000000008E-2</v>
      </c>
      <c r="K36" s="83">
        <v>21642421.843591999</v>
      </c>
      <c r="L36" s="85">
        <v>112.33898600000001</v>
      </c>
      <c r="M36" s="83">
        <v>24312.877323500004</v>
      </c>
      <c r="N36" s="73"/>
      <c r="O36" s="84">
        <f t="shared" si="0"/>
        <v>5.751127716031766E-3</v>
      </c>
      <c r="P36" s="84">
        <f>M36/'סכום נכסי הקרן'!$C$42</f>
        <v>3.4122084921311135E-3</v>
      </c>
    </row>
    <row r="37" spans="2:16">
      <c r="B37" s="76" t="s">
        <v>1761</v>
      </c>
      <c r="C37" s="73" t="s">
        <v>1762</v>
      </c>
      <c r="D37" s="73" t="s">
        <v>234</v>
      </c>
      <c r="E37" s="73"/>
      <c r="F37" s="94">
        <v>41275</v>
      </c>
      <c r="G37" s="83">
        <v>4.0100000000000096</v>
      </c>
      <c r="H37" s="86" t="s">
        <v>131</v>
      </c>
      <c r="I37" s="87">
        <v>4.8000000000000001E-2</v>
      </c>
      <c r="J37" s="87">
        <v>4.8500000000000106E-2</v>
      </c>
      <c r="K37" s="83">
        <v>21201050.183736004</v>
      </c>
      <c r="L37" s="85">
        <v>115.12960699999999</v>
      </c>
      <c r="M37" s="83">
        <v>24408.685681575003</v>
      </c>
      <c r="N37" s="73"/>
      <c r="O37" s="84">
        <f t="shared" si="0"/>
        <v>5.7737908544263335E-3</v>
      </c>
      <c r="P37" s="84">
        <f>M37/'סכום נכסי הקרן'!$C$42</f>
        <v>3.4256547859897457E-3</v>
      </c>
    </row>
    <row r="38" spans="2:16">
      <c r="B38" s="76" t="s">
        <v>1763</v>
      </c>
      <c r="C38" s="73" t="s">
        <v>1764</v>
      </c>
      <c r="D38" s="73" t="s">
        <v>234</v>
      </c>
      <c r="E38" s="73"/>
      <c r="F38" s="94">
        <v>41306</v>
      </c>
      <c r="G38" s="83">
        <v>4.1000000000000316</v>
      </c>
      <c r="H38" s="86" t="s">
        <v>131</v>
      </c>
      <c r="I38" s="87">
        <v>4.8000000000000001E-2</v>
      </c>
      <c r="J38" s="87">
        <v>4.8500000000000404E-2</v>
      </c>
      <c r="K38" s="83">
        <v>24880526.079700004</v>
      </c>
      <c r="L38" s="85">
        <v>114.459034</v>
      </c>
      <c r="M38" s="83">
        <v>28478.009860781003</v>
      </c>
      <c r="N38" s="73"/>
      <c r="O38" s="84">
        <f t="shared" si="0"/>
        <v>6.7363755276081084E-3</v>
      </c>
      <c r="P38" s="84">
        <f>M38/'סכום נכסי הקרן'!$C$42</f>
        <v>3.9967670544706155E-3</v>
      </c>
    </row>
    <row r="39" spans="2:16">
      <c r="B39" s="76" t="s">
        <v>1765</v>
      </c>
      <c r="C39" s="73" t="s">
        <v>1766</v>
      </c>
      <c r="D39" s="73" t="s">
        <v>234</v>
      </c>
      <c r="E39" s="73"/>
      <c r="F39" s="94">
        <v>41334</v>
      </c>
      <c r="G39" s="83">
        <v>4.1799999999999446</v>
      </c>
      <c r="H39" s="86" t="s">
        <v>131</v>
      </c>
      <c r="I39" s="87">
        <v>4.8000000000000001E-2</v>
      </c>
      <c r="J39" s="87">
        <v>4.8499999999999197E-2</v>
      </c>
      <c r="K39" s="83">
        <v>18693984.437456001</v>
      </c>
      <c r="L39" s="85">
        <v>114.206639</v>
      </c>
      <c r="M39" s="83">
        <v>21349.771238462006</v>
      </c>
      <c r="N39" s="73"/>
      <c r="O39" s="84">
        <f t="shared" si="0"/>
        <v>5.0502151377112663E-3</v>
      </c>
      <c r="P39" s="84">
        <f>M39/'סכום נכסי הקרן'!$C$42</f>
        <v>2.9963492085127432E-3</v>
      </c>
    </row>
    <row r="40" spans="2:16">
      <c r="B40" s="76" t="s">
        <v>1767</v>
      </c>
      <c r="C40" s="73" t="s">
        <v>1768</v>
      </c>
      <c r="D40" s="73" t="s">
        <v>234</v>
      </c>
      <c r="E40" s="73"/>
      <c r="F40" s="94">
        <v>41366</v>
      </c>
      <c r="G40" s="83">
        <v>4.2600000000000486</v>
      </c>
      <c r="H40" s="86" t="s">
        <v>131</v>
      </c>
      <c r="I40" s="87">
        <v>4.8000000000000001E-2</v>
      </c>
      <c r="J40" s="87">
        <v>4.8500000000000626E-2</v>
      </c>
      <c r="K40" s="83">
        <v>25908169.527164005</v>
      </c>
      <c r="L40" s="85">
        <v>113.74913599999999</v>
      </c>
      <c r="M40" s="83">
        <v>29470.318949106007</v>
      </c>
      <c r="N40" s="73"/>
      <c r="O40" s="84">
        <f t="shared" si="0"/>
        <v>6.9711028379466529E-3</v>
      </c>
      <c r="P40" s="84">
        <f>M40/'סכום נכסי הקרן'!$C$42</f>
        <v>4.1360333968680539E-3</v>
      </c>
    </row>
    <row r="41" spans="2:16">
      <c r="B41" s="76" t="s">
        <v>1769</v>
      </c>
      <c r="C41" s="73">
        <v>2704</v>
      </c>
      <c r="D41" s="73" t="s">
        <v>234</v>
      </c>
      <c r="E41" s="73"/>
      <c r="F41" s="94">
        <v>41395</v>
      </c>
      <c r="G41" s="83">
        <v>4.3400000000000896</v>
      </c>
      <c r="H41" s="86" t="s">
        <v>131</v>
      </c>
      <c r="I41" s="87">
        <v>4.8000000000000001E-2</v>
      </c>
      <c r="J41" s="87">
        <v>4.8500000000001264E-2</v>
      </c>
      <c r="K41" s="83">
        <v>17740792.436848</v>
      </c>
      <c r="L41" s="85">
        <v>113.081414</v>
      </c>
      <c r="M41" s="83">
        <v>20061.539008977004</v>
      </c>
      <c r="N41" s="73"/>
      <c r="O41" s="84">
        <f t="shared" si="0"/>
        <v>4.7454882236114895E-3</v>
      </c>
      <c r="P41" s="84">
        <f>M41/'סכום נכסי הקרן'!$C$42</f>
        <v>2.8155513171402987E-3</v>
      </c>
    </row>
    <row r="42" spans="2:16">
      <c r="B42" s="76" t="s">
        <v>1770</v>
      </c>
      <c r="C42" s="73" t="s">
        <v>1771</v>
      </c>
      <c r="D42" s="73" t="s">
        <v>234</v>
      </c>
      <c r="E42" s="73"/>
      <c r="F42" s="94">
        <v>41427</v>
      </c>
      <c r="G42" s="83">
        <v>4.4299999999999988</v>
      </c>
      <c r="H42" s="86" t="s">
        <v>131</v>
      </c>
      <c r="I42" s="87">
        <v>4.8000000000000001E-2</v>
      </c>
      <c r="J42" s="87">
        <v>4.8500000000000015E-2</v>
      </c>
      <c r="K42" s="83">
        <v>35072235.341519997</v>
      </c>
      <c r="L42" s="85">
        <v>112.182626</v>
      </c>
      <c r="M42" s="83">
        <v>39344.954473114005</v>
      </c>
      <c r="N42" s="73"/>
      <c r="O42" s="84">
        <f t="shared" si="0"/>
        <v>9.3069139923484673E-3</v>
      </c>
      <c r="P42" s="84">
        <f>M42/'סכום נכסי הקרן'!$C$42</f>
        <v>5.5218963181255009E-3</v>
      </c>
    </row>
    <row r="43" spans="2:16">
      <c r="B43" s="76" t="s">
        <v>1772</v>
      </c>
      <c r="C43" s="73">
        <v>8805</v>
      </c>
      <c r="D43" s="73" t="s">
        <v>234</v>
      </c>
      <c r="E43" s="73"/>
      <c r="F43" s="94">
        <v>41487</v>
      </c>
      <c r="G43" s="83">
        <v>4.4899999999999132</v>
      </c>
      <c r="H43" s="86" t="s">
        <v>131</v>
      </c>
      <c r="I43" s="87">
        <v>4.8000000000000001E-2</v>
      </c>
      <c r="J43" s="87">
        <v>4.8499999999999203E-2</v>
      </c>
      <c r="K43" s="83">
        <v>18486240.884132005</v>
      </c>
      <c r="L43" s="85">
        <v>112.969055</v>
      </c>
      <c r="M43" s="83">
        <v>20883.731652769002</v>
      </c>
      <c r="N43" s="73"/>
      <c r="O43" s="84">
        <f t="shared" si="0"/>
        <v>4.939975072646801E-3</v>
      </c>
      <c r="P43" s="84">
        <f>M43/'סכום נכסי הקרן'!$C$42</f>
        <v>2.9309425431143258E-3</v>
      </c>
    </row>
    <row r="44" spans="2:16">
      <c r="B44" s="76" t="s">
        <v>1773</v>
      </c>
      <c r="C44" s="73" t="s">
        <v>1774</v>
      </c>
      <c r="D44" s="73" t="s">
        <v>234</v>
      </c>
      <c r="E44" s="73"/>
      <c r="F44" s="94">
        <v>41518</v>
      </c>
      <c r="G44" s="83">
        <v>4.580000000000604</v>
      </c>
      <c r="H44" s="86" t="s">
        <v>131</v>
      </c>
      <c r="I44" s="87">
        <v>4.8000000000000001E-2</v>
      </c>
      <c r="J44" s="87">
        <v>4.8500000000005324E-2</v>
      </c>
      <c r="K44" s="83">
        <v>2006853.4268120003</v>
      </c>
      <c r="L44" s="85">
        <v>112.195932</v>
      </c>
      <c r="M44" s="83">
        <v>2251.6079138080004</v>
      </c>
      <c r="N44" s="73"/>
      <c r="O44" s="84">
        <f t="shared" si="0"/>
        <v>5.3261012698901391E-4</v>
      </c>
      <c r="P44" s="84">
        <f>M44/'סכום נכסי הקרן'!$C$42</f>
        <v>3.1600355409267807E-4</v>
      </c>
    </row>
    <row r="45" spans="2:16">
      <c r="B45" s="76" t="s">
        <v>1775</v>
      </c>
      <c r="C45" s="73" t="s">
        <v>1776</v>
      </c>
      <c r="D45" s="73" t="s">
        <v>234</v>
      </c>
      <c r="E45" s="73"/>
      <c r="F45" s="94">
        <v>41548</v>
      </c>
      <c r="G45" s="83">
        <v>4.6600000000000179</v>
      </c>
      <c r="H45" s="86" t="s">
        <v>131</v>
      </c>
      <c r="I45" s="87">
        <v>4.8000000000000001E-2</v>
      </c>
      <c r="J45" s="87">
        <v>4.8500000000000126E-2</v>
      </c>
      <c r="K45" s="83">
        <v>46154560.029440016</v>
      </c>
      <c r="L45" s="85">
        <v>111.527002</v>
      </c>
      <c r="M45" s="83">
        <v>51474.797087338011</v>
      </c>
      <c r="N45" s="73"/>
      <c r="O45" s="84">
        <f t="shared" si="0"/>
        <v>1.2176186646570228E-2</v>
      </c>
      <c r="P45" s="84">
        <f>M45/'סכום נכסי הקרן'!$C$42</f>
        <v>7.2242679225124192E-3</v>
      </c>
    </row>
    <row r="46" spans="2:16">
      <c r="B46" s="76" t="s">
        <v>1777</v>
      </c>
      <c r="C46" s="73" t="s">
        <v>1778</v>
      </c>
      <c r="D46" s="73" t="s">
        <v>234</v>
      </c>
      <c r="E46" s="73"/>
      <c r="F46" s="94">
        <v>41579</v>
      </c>
      <c r="G46" s="83">
        <v>4.7399999999999265</v>
      </c>
      <c r="H46" s="86" t="s">
        <v>131</v>
      </c>
      <c r="I46" s="87">
        <v>4.8000000000000001E-2</v>
      </c>
      <c r="J46" s="87">
        <v>4.8499999999999412E-2</v>
      </c>
      <c r="K46" s="83">
        <v>32026664.148088008</v>
      </c>
      <c r="L46" s="85">
        <v>111.08737000000001</v>
      </c>
      <c r="M46" s="83">
        <v>35577.578970786002</v>
      </c>
      <c r="N46" s="73"/>
      <c r="O46" s="84">
        <f t="shared" si="0"/>
        <v>8.4157542427290583E-3</v>
      </c>
      <c r="P46" s="84">
        <f>M46/'סכום נכסי הקרן'!$C$42</f>
        <v>4.9931612568226147E-3</v>
      </c>
    </row>
    <row r="47" spans="2:16">
      <c r="B47" s="76" t="s">
        <v>1779</v>
      </c>
      <c r="C47" s="73" t="s">
        <v>1780</v>
      </c>
      <c r="D47" s="73" t="s">
        <v>234</v>
      </c>
      <c r="E47" s="73"/>
      <c r="F47" s="94">
        <v>41609</v>
      </c>
      <c r="G47" s="83">
        <v>4.8299999999999601</v>
      </c>
      <c r="H47" s="86" t="s">
        <v>131</v>
      </c>
      <c r="I47" s="87">
        <v>4.8000000000000001E-2</v>
      </c>
      <c r="J47" s="87">
        <v>4.8499999999999599E-2</v>
      </c>
      <c r="K47" s="83">
        <v>31063598.658112004</v>
      </c>
      <c r="L47" s="85">
        <v>110.33336300000001</v>
      </c>
      <c r="M47" s="83">
        <v>34273.512986651011</v>
      </c>
      <c r="N47" s="73"/>
      <c r="O47" s="84">
        <f t="shared" si="0"/>
        <v>8.1072819082907196E-3</v>
      </c>
      <c r="P47" s="84">
        <f>M47/'סכום נכסי הקרן'!$C$42</f>
        <v>4.8101411656109603E-3</v>
      </c>
    </row>
    <row r="48" spans="2:16">
      <c r="B48" s="76" t="s">
        <v>1781</v>
      </c>
      <c r="C48" s="73" t="s">
        <v>1782</v>
      </c>
      <c r="D48" s="73" t="s">
        <v>234</v>
      </c>
      <c r="E48" s="73"/>
      <c r="F48" s="94">
        <v>41672</v>
      </c>
      <c r="G48" s="83">
        <v>4.880000000000221</v>
      </c>
      <c r="H48" s="86" t="s">
        <v>131</v>
      </c>
      <c r="I48" s="87">
        <v>4.8000000000000001E-2</v>
      </c>
      <c r="J48" s="87">
        <v>4.8500000000001847E-2</v>
      </c>
      <c r="K48" s="83">
        <v>9638393.580616001</v>
      </c>
      <c r="L48" s="85">
        <v>112.417376</v>
      </c>
      <c r="M48" s="83">
        <v>10835.229185920001</v>
      </c>
      <c r="N48" s="73"/>
      <c r="O48" s="84">
        <f t="shared" si="0"/>
        <v>2.5630362894345487E-3</v>
      </c>
      <c r="P48" s="84">
        <f>M48/'סכום נכסי הקרן'!$C$42</f>
        <v>1.5206781390143065E-3</v>
      </c>
    </row>
    <row r="49" spans="2:16">
      <c r="B49" s="76" t="s">
        <v>1783</v>
      </c>
      <c r="C49" s="73" t="s">
        <v>1784</v>
      </c>
      <c r="D49" s="73" t="s">
        <v>234</v>
      </c>
      <c r="E49" s="73"/>
      <c r="F49" s="94">
        <v>41700</v>
      </c>
      <c r="G49" s="83">
        <v>4.9599999999999982</v>
      </c>
      <c r="H49" s="86" t="s">
        <v>131</v>
      </c>
      <c r="I49" s="87">
        <v>4.8000000000000001E-2</v>
      </c>
      <c r="J49" s="87">
        <v>4.8500000000000043E-2</v>
      </c>
      <c r="K49" s="83">
        <v>41753518.85642001</v>
      </c>
      <c r="L49" s="85">
        <v>112.63502099999999</v>
      </c>
      <c r="M49" s="83">
        <v>47029.084771348003</v>
      </c>
      <c r="N49" s="73"/>
      <c r="O49" s="84">
        <f t="shared" si="0"/>
        <v>1.1124568650979024E-2</v>
      </c>
      <c r="P49" s="84">
        <f>M49/'סכום נכסי הקרן'!$C$42</f>
        <v>6.6003311865864547E-3</v>
      </c>
    </row>
    <row r="50" spans="2:16">
      <c r="B50" s="76" t="s">
        <v>1785</v>
      </c>
      <c r="C50" s="73" t="s">
        <v>1786</v>
      </c>
      <c r="D50" s="73" t="s">
        <v>234</v>
      </c>
      <c r="E50" s="73"/>
      <c r="F50" s="94">
        <v>41730</v>
      </c>
      <c r="G50" s="83">
        <v>5.0399999999999423</v>
      </c>
      <c r="H50" s="86" t="s">
        <v>131</v>
      </c>
      <c r="I50" s="87">
        <v>4.8000000000000001E-2</v>
      </c>
      <c r="J50" s="87">
        <v>4.8499999999999301E-2</v>
      </c>
      <c r="K50" s="83">
        <v>24176572.972868003</v>
      </c>
      <c r="L50" s="85">
        <v>112.418375</v>
      </c>
      <c r="M50" s="83">
        <v>27178.910456614001</v>
      </c>
      <c r="N50" s="73"/>
      <c r="O50" s="84">
        <f t="shared" si="0"/>
        <v>6.4290780206214017E-3</v>
      </c>
      <c r="P50" s="84">
        <f>M50/'סכום נכסי הקרן'!$C$42</f>
        <v>3.8144440015452212E-3</v>
      </c>
    </row>
    <row r="51" spans="2:16">
      <c r="B51" s="76" t="s">
        <v>1787</v>
      </c>
      <c r="C51" s="73" t="s">
        <v>1788</v>
      </c>
      <c r="D51" s="73" t="s">
        <v>234</v>
      </c>
      <c r="E51" s="73"/>
      <c r="F51" s="94">
        <v>41760</v>
      </c>
      <c r="G51" s="83">
        <v>5.11999999999989</v>
      </c>
      <c r="H51" s="86" t="s">
        <v>131</v>
      </c>
      <c r="I51" s="87">
        <v>4.8000000000000001E-2</v>
      </c>
      <c r="J51" s="87">
        <v>4.8599999999998748E-2</v>
      </c>
      <c r="K51" s="83">
        <v>8884005.622688001</v>
      </c>
      <c r="L51" s="85">
        <v>111.592156</v>
      </c>
      <c r="M51" s="83">
        <v>9913.8533706840008</v>
      </c>
      <c r="N51" s="73"/>
      <c r="O51" s="84">
        <f t="shared" si="0"/>
        <v>2.3450880014808501E-3</v>
      </c>
      <c r="P51" s="84">
        <f>M51/'סכום נכסי הקרן'!$C$42</f>
        <v>1.3913669785391252E-3</v>
      </c>
    </row>
    <row r="52" spans="2:16">
      <c r="B52" s="76" t="s">
        <v>1789</v>
      </c>
      <c r="C52" s="73" t="s">
        <v>1790</v>
      </c>
      <c r="D52" s="73" t="s">
        <v>234</v>
      </c>
      <c r="E52" s="73"/>
      <c r="F52" s="94">
        <v>41791</v>
      </c>
      <c r="G52" s="83">
        <v>5.2100000000000479</v>
      </c>
      <c r="H52" s="86" t="s">
        <v>131</v>
      </c>
      <c r="I52" s="87">
        <v>4.8000000000000001E-2</v>
      </c>
      <c r="J52" s="87">
        <v>4.8500000000000501E-2</v>
      </c>
      <c r="K52" s="83">
        <v>35571246.831200011</v>
      </c>
      <c r="L52" s="85">
        <v>111.084216</v>
      </c>
      <c r="M52" s="83">
        <v>39514.040697753007</v>
      </c>
      <c r="N52" s="73"/>
      <c r="O52" s="84">
        <f t="shared" si="0"/>
        <v>9.346910758670347E-3</v>
      </c>
      <c r="P52" s="84">
        <f>M52/'סכום נכסי הקרן'!$C$42</f>
        <v>5.5456268475868545E-3</v>
      </c>
    </row>
    <row r="53" spans="2:16">
      <c r="B53" s="76" t="s">
        <v>1791</v>
      </c>
      <c r="C53" s="73" t="s">
        <v>1792</v>
      </c>
      <c r="D53" s="73" t="s">
        <v>234</v>
      </c>
      <c r="E53" s="73"/>
      <c r="F53" s="94">
        <v>41821</v>
      </c>
      <c r="G53" s="83">
        <v>5.1699999999999742</v>
      </c>
      <c r="H53" s="86" t="s">
        <v>131</v>
      </c>
      <c r="I53" s="87">
        <v>4.8000000000000001E-2</v>
      </c>
      <c r="J53" s="87">
        <v>4.8499999999999766E-2</v>
      </c>
      <c r="K53" s="83">
        <v>23152398.589236002</v>
      </c>
      <c r="L53" s="85">
        <v>113.18611</v>
      </c>
      <c r="M53" s="83">
        <v>26205.299370168999</v>
      </c>
      <c r="N53" s="73"/>
      <c r="O53" s="84">
        <f t="shared" si="0"/>
        <v>6.1987736584767569E-3</v>
      </c>
      <c r="P53" s="84">
        <f>M53/'סכום נכסי הקרן'!$C$42</f>
        <v>3.6778018438525344E-3</v>
      </c>
    </row>
    <row r="54" spans="2:16">
      <c r="B54" s="76" t="s">
        <v>1793</v>
      </c>
      <c r="C54" s="73" t="s">
        <v>1794</v>
      </c>
      <c r="D54" s="73" t="s">
        <v>234</v>
      </c>
      <c r="E54" s="73"/>
      <c r="F54" s="94">
        <v>41852</v>
      </c>
      <c r="G54" s="83">
        <v>5.2500000000000915</v>
      </c>
      <c r="H54" s="86" t="s">
        <v>131</v>
      </c>
      <c r="I54" s="87">
        <v>4.8000000000000001E-2</v>
      </c>
      <c r="J54" s="87">
        <v>4.8500000000000806E-2</v>
      </c>
      <c r="K54" s="83">
        <v>17037373.032143999</v>
      </c>
      <c r="L54" s="85">
        <v>112.417824</v>
      </c>
      <c r="M54" s="83">
        <v>19153.044090597003</v>
      </c>
      <c r="N54" s="73"/>
      <c r="O54" s="84">
        <f t="shared" si="0"/>
        <v>4.5305868676161192E-3</v>
      </c>
      <c r="P54" s="84">
        <f>M54/'סכום נכסי הקרן'!$C$42</f>
        <v>2.6880479355245869E-3</v>
      </c>
    </row>
    <row r="55" spans="2:16">
      <c r="B55" s="76" t="s">
        <v>1795</v>
      </c>
      <c r="C55" s="73" t="s">
        <v>1796</v>
      </c>
      <c r="D55" s="73" t="s">
        <v>234</v>
      </c>
      <c r="E55" s="73"/>
      <c r="F55" s="94">
        <v>41883</v>
      </c>
      <c r="G55" s="83">
        <v>5.3399999999999919</v>
      </c>
      <c r="H55" s="86" t="s">
        <v>131</v>
      </c>
      <c r="I55" s="87">
        <v>4.8000000000000001E-2</v>
      </c>
      <c r="J55" s="87">
        <v>4.8499999999999793E-2</v>
      </c>
      <c r="K55" s="83">
        <v>27735031.911308005</v>
      </c>
      <c r="L55" s="85">
        <v>111.86584000000001</v>
      </c>
      <c r="M55" s="83">
        <v>31026.026300489004</v>
      </c>
      <c r="N55" s="73"/>
      <c r="O55" s="84">
        <f t="shared" si="0"/>
        <v>7.3391000744532997E-3</v>
      </c>
      <c r="P55" s="84">
        <f>M55/'סכום נכסי הקרן'!$C$42</f>
        <v>4.354370279213482E-3</v>
      </c>
    </row>
    <row r="56" spans="2:16">
      <c r="B56" s="76" t="s">
        <v>1797</v>
      </c>
      <c r="C56" s="73" t="s">
        <v>1798</v>
      </c>
      <c r="D56" s="73" t="s">
        <v>234</v>
      </c>
      <c r="E56" s="73"/>
      <c r="F56" s="94">
        <v>41913</v>
      </c>
      <c r="G56" s="83">
        <v>5.4200000000000177</v>
      </c>
      <c r="H56" s="86" t="s">
        <v>131</v>
      </c>
      <c r="I56" s="87">
        <v>4.8000000000000001E-2</v>
      </c>
      <c r="J56" s="87">
        <v>4.8500000000000147E-2</v>
      </c>
      <c r="K56" s="83">
        <v>24120667.674960002</v>
      </c>
      <c r="L56" s="85">
        <v>111.53838</v>
      </c>
      <c r="M56" s="83">
        <v>26903.801905256005</v>
      </c>
      <c r="N56" s="73"/>
      <c r="O56" s="84">
        <f t="shared" si="0"/>
        <v>6.3640020366652356E-3</v>
      </c>
      <c r="P56" s="84">
        <f>M56/'סכום נכסי הקרן'!$C$42</f>
        <v>3.7758336913498785E-3</v>
      </c>
    </row>
    <row r="57" spans="2:16">
      <c r="B57" s="76" t="s">
        <v>1799</v>
      </c>
      <c r="C57" s="73" t="s">
        <v>1800</v>
      </c>
      <c r="D57" s="73" t="s">
        <v>234</v>
      </c>
      <c r="E57" s="73"/>
      <c r="F57" s="94">
        <v>41945</v>
      </c>
      <c r="G57" s="83">
        <v>5.5100000000000628</v>
      </c>
      <c r="H57" s="86" t="s">
        <v>131</v>
      </c>
      <c r="I57" s="87">
        <v>4.8000000000000001E-2</v>
      </c>
      <c r="J57" s="87">
        <v>4.8500000000000806E-2</v>
      </c>
      <c r="K57" s="83">
        <v>12963758.114652002</v>
      </c>
      <c r="L57" s="85">
        <v>111.40720899999999</v>
      </c>
      <c r="M57" s="83">
        <v>14442.561118861002</v>
      </c>
      <c r="N57" s="73"/>
      <c r="O57" s="84">
        <f t="shared" si="0"/>
        <v>3.4163382818075709E-3</v>
      </c>
      <c r="P57" s="84">
        <f>M57/'סכום נכסי הקרן'!$C$42</f>
        <v>2.0269517688993057E-3</v>
      </c>
    </row>
    <row r="58" spans="2:16">
      <c r="B58" s="76" t="s">
        <v>1801</v>
      </c>
      <c r="C58" s="73" t="s">
        <v>1802</v>
      </c>
      <c r="D58" s="73" t="s">
        <v>234</v>
      </c>
      <c r="E58" s="73"/>
      <c r="F58" s="94">
        <v>41974</v>
      </c>
      <c r="G58" s="83">
        <v>5.5900000000000452</v>
      </c>
      <c r="H58" s="86" t="s">
        <v>131</v>
      </c>
      <c r="I58" s="87">
        <v>4.8000000000000001E-2</v>
      </c>
      <c r="J58" s="87">
        <v>4.8500000000000411E-2</v>
      </c>
      <c r="K58" s="83">
        <v>43910876.283327997</v>
      </c>
      <c r="L58" s="85">
        <v>110.657724</v>
      </c>
      <c r="M58" s="83">
        <v>48590.77627652001</v>
      </c>
      <c r="N58" s="73"/>
      <c r="O58" s="84">
        <f t="shared" si="0"/>
        <v>1.1493981418533479E-2</v>
      </c>
      <c r="P58" s="84">
        <f>M58/'סכום נכסי הקרן'!$C$42</f>
        <v>6.8195079193578692E-3</v>
      </c>
    </row>
    <row r="59" spans="2:16">
      <c r="B59" s="76" t="s">
        <v>1803</v>
      </c>
      <c r="C59" s="73" t="s">
        <v>1804</v>
      </c>
      <c r="D59" s="73" t="s">
        <v>234</v>
      </c>
      <c r="E59" s="73"/>
      <c r="F59" s="94">
        <v>42005</v>
      </c>
      <c r="G59" s="83">
        <v>5.5400000000003899</v>
      </c>
      <c r="H59" s="86" t="s">
        <v>131</v>
      </c>
      <c r="I59" s="87">
        <v>4.8000000000000001E-2</v>
      </c>
      <c r="J59" s="87">
        <v>4.850000000000388E-2</v>
      </c>
      <c r="K59" s="83">
        <v>3760331.768356001</v>
      </c>
      <c r="L59" s="85">
        <v>113.086434</v>
      </c>
      <c r="M59" s="83">
        <v>4252.4251001710008</v>
      </c>
      <c r="N59" s="73"/>
      <c r="O59" s="84">
        <f t="shared" si="0"/>
        <v>1.0058965678366677E-3</v>
      </c>
      <c r="P59" s="84">
        <f>M59/'סכום נכסי הקרן'!$C$42</f>
        <v>5.9680970071485367E-4</v>
      </c>
    </row>
    <row r="60" spans="2:16">
      <c r="B60" s="76" t="s">
        <v>1805</v>
      </c>
      <c r="C60" s="73" t="s">
        <v>1806</v>
      </c>
      <c r="D60" s="73" t="s">
        <v>234</v>
      </c>
      <c r="E60" s="73"/>
      <c r="F60" s="94">
        <v>42036</v>
      </c>
      <c r="G60" s="83">
        <v>5.6200000000000045</v>
      </c>
      <c r="H60" s="86" t="s">
        <v>131</v>
      </c>
      <c r="I60" s="87">
        <v>4.8000000000000001E-2</v>
      </c>
      <c r="J60" s="87">
        <v>4.8600000000000115E-2</v>
      </c>
      <c r="K60" s="83">
        <v>25909503.782484002</v>
      </c>
      <c r="L60" s="85">
        <v>112.57939500000001</v>
      </c>
      <c r="M60" s="83">
        <v>29168.762691395001</v>
      </c>
      <c r="N60" s="73"/>
      <c r="O60" s="84">
        <f t="shared" si="0"/>
        <v>6.8997707397918913E-3</v>
      </c>
      <c r="P60" s="84">
        <f>M60/'סכום נכסי הקרן'!$C$42</f>
        <v>4.0937112640441363E-3</v>
      </c>
    </row>
    <row r="61" spans="2:16">
      <c r="B61" s="76" t="s">
        <v>1807</v>
      </c>
      <c r="C61" s="73" t="s">
        <v>1808</v>
      </c>
      <c r="D61" s="73" t="s">
        <v>234</v>
      </c>
      <c r="E61" s="73"/>
      <c r="F61" s="94">
        <v>42064</v>
      </c>
      <c r="G61" s="83">
        <v>5.7000000000000135</v>
      </c>
      <c r="H61" s="86" t="s">
        <v>131</v>
      </c>
      <c r="I61" s="87">
        <v>4.8000000000000001E-2</v>
      </c>
      <c r="J61" s="87">
        <v>4.8600000000000108E-2</v>
      </c>
      <c r="K61" s="83">
        <v>64234920.44522801</v>
      </c>
      <c r="L61" s="85">
        <v>113.184641</v>
      </c>
      <c r="M61" s="83">
        <v>72704.063917120016</v>
      </c>
      <c r="N61" s="73"/>
      <c r="O61" s="84">
        <f t="shared" si="0"/>
        <v>1.719789687984578E-2</v>
      </c>
      <c r="P61" s="84">
        <f>M61/'סכום נכסי הקרן'!$C$42</f>
        <v>1.0203704851940873E-2</v>
      </c>
    </row>
    <row r="62" spans="2:16">
      <c r="B62" s="76" t="s">
        <v>1809</v>
      </c>
      <c r="C62" s="73" t="s">
        <v>1810</v>
      </c>
      <c r="D62" s="73" t="s">
        <v>234</v>
      </c>
      <c r="E62" s="73"/>
      <c r="F62" s="94">
        <v>42095</v>
      </c>
      <c r="G62" s="83">
        <v>5.7799999999999674</v>
      </c>
      <c r="H62" s="86" t="s">
        <v>131</v>
      </c>
      <c r="I62" s="87">
        <v>4.8000000000000001E-2</v>
      </c>
      <c r="J62" s="87">
        <v>4.8499999999999627E-2</v>
      </c>
      <c r="K62" s="83">
        <v>38388526.939380005</v>
      </c>
      <c r="L62" s="85">
        <v>113.569693</v>
      </c>
      <c r="M62" s="83">
        <v>43597.732248989007</v>
      </c>
      <c r="N62" s="73"/>
      <c r="O62" s="84">
        <f t="shared" si="0"/>
        <v>1.0312893984412925E-2</v>
      </c>
      <c r="P62" s="84">
        <f>M62/'סכום נכסי הקרן'!$C$42</f>
        <v>6.1187555153691345E-3</v>
      </c>
    </row>
    <row r="63" spans="2:16">
      <c r="B63" s="76" t="s">
        <v>1811</v>
      </c>
      <c r="C63" s="73" t="s">
        <v>1812</v>
      </c>
      <c r="D63" s="73" t="s">
        <v>234</v>
      </c>
      <c r="E63" s="73"/>
      <c r="F63" s="94">
        <v>42125</v>
      </c>
      <c r="G63" s="83">
        <v>5.8700000000000658</v>
      </c>
      <c r="H63" s="86" t="s">
        <v>131</v>
      </c>
      <c r="I63" s="87">
        <v>4.8000000000000001E-2</v>
      </c>
      <c r="J63" s="87">
        <v>4.8500000000000362E-2</v>
      </c>
      <c r="K63" s="83">
        <v>36499221.406260006</v>
      </c>
      <c r="L63" s="85">
        <v>112.778851</v>
      </c>
      <c r="M63" s="83">
        <v>41163.402532190012</v>
      </c>
      <c r="N63" s="73"/>
      <c r="O63" s="84">
        <f t="shared" si="0"/>
        <v>9.7370616418250566E-3</v>
      </c>
      <c r="P63" s="84">
        <f>M63/'סכום נכסי הקרן'!$C$42</f>
        <v>5.7771077366309126E-3</v>
      </c>
    </row>
    <row r="64" spans="2:16">
      <c r="B64" s="76" t="s">
        <v>1813</v>
      </c>
      <c r="C64" s="73" t="s">
        <v>1814</v>
      </c>
      <c r="D64" s="73" t="s">
        <v>234</v>
      </c>
      <c r="E64" s="73"/>
      <c r="F64" s="94">
        <v>42156</v>
      </c>
      <c r="G64" s="83">
        <v>5.9500000000001148</v>
      </c>
      <c r="H64" s="86" t="s">
        <v>131</v>
      </c>
      <c r="I64" s="87">
        <v>4.8000000000000001E-2</v>
      </c>
      <c r="J64" s="87">
        <v>4.8500000000000806E-2</v>
      </c>
      <c r="K64" s="83">
        <v>13733490.008760002</v>
      </c>
      <c r="L64" s="85">
        <v>111.653127</v>
      </c>
      <c r="M64" s="83">
        <v>15333.871024855003</v>
      </c>
      <c r="N64" s="73"/>
      <c r="O64" s="84">
        <f t="shared" si="0"/>
        <v>3.6271745820829447E-3</v>
      </c>
      <c r="P64" s="84">
        <f>M64/'סכום נכסי הקרן'!$C$42</f>
        <v>2.1520433074237759E-3</v>
      </c>
    </row>
    <row r="65" spans="2:16">
      <c r="B65" s="76" t="s">
        <v>1815</v>
      </c>
      <c r="C65" s="73" t="s">
        <v>1816</v>
      </c>
      <c r="D65" s="73" t="s">
        <v>234</v>
      </c>
      <c r="E65" s="73"/>
      <c r="F65" s="94">
        <v>42218</v>
      </c>
      <c r="G65" s="83">
        <v>5.9800000000000928</v>
      </c>
      <c r="H65" s="86" t="s">
        <v>131</v>
      </c>
      <c r="I65" s="87">
        <v>4.8000000000000001E-2</v>
      </c>
      <c r="J65" s="87">
        <v>4.8500000000000584E-2</v>
      </c>
      <c r="K65" s="83">
        <v>15140195.392636001</v>
      </c>
      <c r="L65" s="85">
        <v>112.852689</v>
      </c>
      <c r="M65" s="83">
        <v>17086.117667280003</v>
      </c>
      <c r="N65" s="73"/>
      <c r="O65" s="84">
        <f t="shared" si="0"/>
        <v>4.04166251358061E-3</v>
      </c>
      <c r="P65" s="84">
        <f>M65/'סכום נכסי הקרן'!$C$42</f>
        <v>2.3979636398482594E-3</v>
      </c>
    </row>
    <row r="66" spans="2:16">
      <c r="B66" s="76" t="s">
        <v>1817</v>
      </c>
      <c r="C66" s="73" t="s">
        <v>1818</v>
      </c>
      <c r="D66" s="73" t="s">
        <v>234</v>
      </c>
      <c r="E66" s="73"/>
      <c r="F66" s="94">
        <v>42309</v>
      </c>
      <c r="G66" s="83">
        <v>6.2299999999999507</v>
      </c>
      <c r="H66" s="86" t="s">
        <v>131</v>
      </c>
      <c r="I66" s="87">
        <v>4.8000000000000001E-2</v>
      </c>
      <c r="J66" s="87">
        <v>4.8499999999999661E-2</v>
      </c>
      <c r="K66" s="83">
        <v>32633483.467624005</v>
      </c>
      <c r="L66" s="85">
        <v>111.985287</v>
      </c>
      <c r="M66" s="83">
        <v>36544.700081912008</v>
      </c>
      <c r="N66" s="73"/>
      <c r="O66" s="84">
        <f t="shared" si="0"/>
        <v>8.6445234234783959E-3</v>
      </c>
      <c r="P66" s="84">
        <f>M66/'סכום נכסי הקרן'!$C$42</f>
        <v>5.1288925741979439E-3</v>
      </c>
    </row>
    <row r="67" spans="2:16">
      <c r="B67" s="76" t="s">
        <v>1819</v>
      </c>
      <c r="C67" s="73" t="s">
        <v>1820</v>
      </c>
      <c r="D67" s="73" t="s">
        <v>234</v>
      </c>
      <c r="E67" s="73"/>
      <c r="F67" s="94">
        <v>42339</v>
      </c>
      <c r="G67" s="83">
        <v>6.3099999999999703</v>
      </c>
      <c r="H67" s="86" t="s">
        <v>131</v>
      </c>
      <c r="I67" s="87">
        <v>4.8000000000000001E-2</v>
      </c>
      <c r="J67" s="87">
        <v>4.8499999999999745E-2</v>
      </c>
      <c r="K67" s="83">
        <v>26060007.782580003</v>
      </c>
      <c r="L67" s="85">
        <v>111.431074</v>
      </c>
      <c r="M67" s="83">
        <v>29038.946608235005</v>
      </c>
      <c r="N67" s="73"/>
      <c r="O67" s="84">
        <f t="shared" si="0"/>
        <v>6.8690631907052796E-3</v>
      </c>
      <c r="P67" s="84">
        <f>M67/'סכום נכסי הקרן'!$C$42</f>
        <v>4.0754921312167111E-3</v>
      </c>
    </row>
    <row r="68" spans="2:16">
      <c r="B68" s="76" t="s">
        <v>1821</v>
      </c>
      <c r="C68" s="73" t="s">
        <v>1822</v>
      </c>
      <c r="D68" s="73" t="s">
        <v>234</v>
      </c>
      <c r="E68" s="73"/>
      <c r="F68" s="94">
        <v>42370</v>
      </c>
      <c r="G68" s="83">
        <v>6.249999999999984</v>
      </c>
      <c r="H68" s="86" t="s">
        <v>131</v>
      </c>
      <c r="I68" s="87">
        <v>4.8000000000000001E-2</v>
      </c>
      <c r="J68" s="87">
        <v>4.8500000000000106E-2</v>
      </c>
      <c r="K68" s="83">
        <v>13891332.413116002</v>
      </c>
      <c r="L68" s="85">
        <v>114.113685</v>
      </c>
      <c r="M68" s="83">
        <v>15851.911266301002</v>
      </c>
      <c r="N68" s="73"/>
      <c r="O68" s="84">
        <f t="shared" si="0"/>
        <v>3.749715223857177E-3</v>
      </c>
      <c r="P68" s="84">
        <f>M68/'סכום נכסי הקרן'!$C$42</f>
        <v>2.2247480427624896E-3</v>
      </c>
    </row>
    <row r="69" spans="2:16">
      <c r="B69" s="76" t="s">
        <v>1823</v>
      </c>
      <c r="C69" s="73" t="s">
        <v>1824</v>
      </c>
      <c r="D69" s="73" t="s">
        <v>234</v>
      </c>
      <c r="E69" s="73"/>
      <c r="F69" s="94">
        <v>42461</v>
      </c>
      <c r="G69" s="83">
        <v>6.489999999999986</v>
      </c>
      <c r="H69" s="86" t="s">
        <v>131</v>
      </c>
      <c r="I69" s="87">
        <v>4.8000000000000001E-2</v>
      </c>
      <c r="J69" s="87">
        <v>4.8499999999999766E-2</v>
      </c>
      <c r="K69" s="83">
        <v>37844551.045416005</v>
      </c>
      <c r="L69" s="85">
        <v>113.79674799999999</v>
      </c>
      <c r="M69" s="83">
        <v>43065.868464640007</v>
      </c>
      <c r="N69" s="73"/>
      <c r="O69" s="84">
        <f t="shared" si="0"/>
        <v>1.0187083430992063E-2</v>
      </c>
      <c r="P69" s="84">
        <f>M69/'סכום נכסי הקרן'!$C$42</f>
        <v>6.0441107048242919E-3</v>
      </c>
    </row>
    <row r="70" spans="2:16">
      <c r="B70" s="76" t="s">
        <v>1825</v>
      </c>
      <c r="C70" s="73" t="s">
        <v>1826</v>
      </c>
      <c r="D70" s="73" t="s">
        <v>234</v>
      </c>
      <c r="E70" s="73"/>
      <c r="F70" s="94">
        <v>42491</v>
      </c>
      <c r="G70" s="83">
        <v>6.5799999999999788</v>
      </c>
      <c r="H70" s="86" t="s">
        <v>131</v>
      </c>
      <c r="I70" s="87">
        <v>4.8000000000000001E-2</v>
      </c>
      <c r="J70" s="87">
        <v>4.8499999999999856E-2</v>
      </c>
      <c r="K70" s="83">
        <v>40689450.238720007</v>
      </c>
      <c r="L70" s="85">
        <v>113.58266399999999</v>
      </c>
      <c r="M70" s="83">
        <v>46216.161398069009</v>
      </c>
      <c r="N70" s="73"/>
      <c r="O70" s="84">
        <f t="shared" si="0"/>
        <v>1.0932274416081703E-2</v>
      </c>
      <c r="P70" s="84">
        <f>M70/'סכום נכסי הקרן'!$C$42</f>
        <v>6.4862408631399023E-3</v>
      </c>
    </row>
    <row r="71" spans="2:16">
      <c r="B71" s="76" t="s">
        <v>1827</v>
      </c>
      <c r="C71" s="73" t="s">
        <v>1828</v>
      </c>
      <c r="D71" s="73" t="s">
        <v>234</v>
      </c>
      <c r="E71" s="73"/>
      <c r="F71" s="94">
        <v>42522</v>
      </c>
      <c r="G71" s="83">
        <v>6.6599999999999433</v>
      </c>
      <c r="H71" s="86" t="s">
        <v>131</v>
      </c>
      <c r="I71" s="87">
        <v>4.8000000000000001E-2</v>
      </c>
      <c r="J71" s="87">
        <v>4.8499999999999523E-2</v>
      </c>
      <c r="K71" s="83">
        <v>23170677.887120005</v>
      </c>
      <c r="L71" s="85">
        <v>112.675006</v>
      </c>
      <c r="M71" s="83">
        <v>26107.562774325001</v>
      </c>
      <c r="N71" s="73"/>
      <c r="O71" s="84">
        <f t="shared" si="0"/>
        <v>6.1756544020535077E-3</v>
      </c>
      <c r="P71" s="84">
        <f>M71/'סכום נכסי הקרן'!$C$42</f>
        <v>3.6640849300585204E-3</v>
      </c>
    </row>
    <row r="72" spans="2:16">
      <c r="B72" s="76" t="s">
        <v>1829</v>
      </c>
      <c r="C72" s="73" t="s">
        <v>1830</v>
      </c>
      <c r="D72" s="73" t="s">
        <v>234</v>
      </c>
      <c r="E72" s="73"/>
      <c r="F72" s="94">
        <v>42552</v>
      </c>
      <c r="G72" s="83">
        <v>6.5899999999996766</v>
      </c>
      <c r="H72" s="86" t="s">
        <v>131</v>
      </c>
      <c r="I72" s="87">
        <v>4.8000000000000001E-2</v>
      </c>
      <c r="J72" s="87">
        <v>4.8499999999998045E-2</v>
      </c>
      <c r="K72" s="83">
        <v>7132128.3875280013</v>
      </c>
      <c r="L72" s="85">
        <v>114.576982</v>
      </c>
      <c r="M72" s="83">
        <v>8171.7774656960019</v>
      </c>
      <c r="N72" s="73"/>
      <c r="O72" s="84">
        <f t="shared" si="0"/>
        <v>1.933005923029211E-3</v>
      </c>
      <c r="P72" s="84">
        <f>M72/'סכום נכסי הקרן'!$C$42</f>
        <v>1.1468740656747369E-3</v>
      </c>
    </row>
    <row r="73" spans="2:16">
      <c r="B73" s="76" t="s">
        <v>1831</v>
      </c>
      <c r="C73" s="73" t="s">
        <v>1832</v>
      </c>
      <c r="D73" s="73" t="s">
        <v>234</v>
      </c>
      <c r="E73" s="73"/>
      <c r="F73" s="94">
        <v>42583</v>
      </c>
      <c r="G73" s="83">
        <v>6.6700000000000266</v>
      </c>
      <c r="H73" s="86" t="s">
        <v>131</v>
      </c>
      <c r="I73" s="87">
        <v>4.8000000000000001E-2</v>
      </c>
      <c r="J73" s="87">
        <v>4.8500000000000119E-2</v>
      </c>
      <c r="K73" s="83">
        <v>61058725.65596801</v>
      </c>
      <c r="L73" s="85">
        <v>113.786986</v>
      </c>
      <c r="M73" s="83">
        <v>69476.88374300499</v>
      </c>
      <c r="N73" s="73"/>
      <c r="O73" s="84">
        <f t="shared" si="0"/>
        <v>1.6434518481763635E-2</v>
      </c>
      <c r="P73" s="84">
        <f>M73/'סכום נכסי הקרן'!$C$42</f>
        <v>9.7507838977801391E-3</v>
      </c>
    </row>
    <row r="74" spans="2:16">
      <c r="B74" s="76" t="s">
        <v>1833</v>
      </c>
      <c r="C74" s="73" t="s">
        <v>1834</v>
      </c>
      <c r="D74" s="73" t="s">
        <v>234</v>
      </c>
      <c r="E74" s="73"/>
      <c r="F74" s="94">
        <v>42614</v>
      </c>
      <c r="G74" s="83">
        <v>6.7499999999998455</v>
      </c>
      <c r="H74" s="86" t="s">
        <v>131</v>
      </c>
      <c r="I74" s="87">
        <v>4.8000000000000001E-2</v>
      </c>
      <c r="J74" s="87">
        <v>4.8499999999998697E-2</v>
      </c>
      <c r="K74" s="83">
        <v>18704658.480016004</v>
      </c>
      <c r="L74" s="85">
        <v>112.87374199999999</v>
      </c>
      <c r="M74" s="83">
        <v>21112.647995415002</v>
      </c>
      <c r="N74" s="73"/>
      <c r="O74" s="84">
        <f t="shared" si="0"/>
        <v>4.9941244481125965E-3</v>
      </c>
      <c r="P74" s="84">
        <f>M74/'סכום נכסי הקרן'!$C$42</f>
        <v>2.963069974103717E-3</v>
      </c>
    </row>
    <row r="75" spans="2:16">
      <c r="B75" s="76" t="s">
        <v>1835</v>
      </c>
      <c r="C75" s="73" t="s">
        <v>1836</v>
      </c>
      <c r="D75" s="73" t="s">
        <v>234</v>
      </c>
      <c r="E75" s="73"/>
      <c r="F75" s="94">
        <v>42644</v>
      </c>
      <c r="G75" s="83">
        <v>6.8400000000001802</v>
      </c>
      <c r="H75" s="86" t="s">
        <v>131</v>
      </c>
      <c r="I75" s="87">
        <v>4.8000000000000001E-2</v>
      </c>
      <c r="J75" s="87">
        <v>4.8500000000001264E-2</v>
      </c>
      <c r="K75" s="83">
        <v>14387408.541092003</v>
      </c>
      <c r="L75" s="85">
        <v>112.76682700000001</v>
      </c>
      <c r="M75" s="83">
        <v>16224.224032287002</v>
      </c>
      <c r="N75" s="73"/>
      <c r="O75" s="84">
        <f t="shared" si="0"/>
        <v>3.8377845312864917E-3</v>
      </c>
      <c r="P75" s="84">
        <f>M75/'סכום נכסי הקרן'!$C$42</f>
        <v>2.2770005493219793E-3</v>
      </c>
    </row>
    <row r="76" spans="2:16">
      <c r="B76" s="76" t="s">
        <v>1837</v>
      </c>
      <c r="C76" s="73" t="s">
        <v>1838</v>
      </c>
      <c r="D76" s="73" t="s">
        <v>234</v>
      </c>
      <c r="E76" s="73"/>
      <c r="F76" s="94">
        <v>42675</v>
      </c>
      <c r="G76" s="83">
        <v>6.9199999999998969</v>
      </c>
      <c r="H76" s="86" t="s">
        <v>131</v>
      </c>
      <c r="I76" s="87">
        <v>4.8000000000000001E-2</v>
      </c>
      <c r="J76" s="87">
        <v>4.8499999999999169E-2</v>
      </c>
      <c r="K76" s="83">
        <v>20984900.821896005</v>
      </c>
      <c r="L76" s="85">
        <v>112.424988</v>
      </c>
      <c r="M76" s="83">
        <v>23592.272177907005</v>
      </c>
      <c r="N76" s="73"/>
      <c r="O76" s="84">
        <f t="shared" si="0"/>
        <v>5.5806710411597515E-3</v>
      </c>
      <c r="P76" s="84">
        <f>M76/'סכום נכסי הקרן'!$C$42</f>
        <v>3.3110746376494326E-3</v>
      </c>
    </row>
    <row r="77" spans="2:16">
      <c r="B77" s="76" t="s">
        <v>1839</v>
      </c>
      <c r="C77" s="73" t="s">
        <v>1840</v>
      </c>
      <c r="D77" s="73" t="s">
        <v>234</v>
      </c>
      <c r="E77" s="73"/>
      <c r="F77" s="94">
        <v>42705</v>
      </c>
      <c r="G77" s="83">
        <v>7.0000000000000009</v>
      </c>
      <c r="H77" s="86" t="s">
        <v>131</v>
      </c>
      <c r="I77" s="87">
        <v>4.8000000000000001E-2</v>
      </c>
      <c r="J77" s="87">
        <v>4.8599999999999845E-2</v>
      </c>
      <c r="K77" s="83">
        <v>23445401.057508003</v>
      </c>
      <c r="L77" s="85">
        <v>111.73911200000001</v>
      </c>
      <c r="M77" s="83">
        <v>26197.683047197002</v>
      </c>
      <c r="N77" s="73"/>
      <c r="O77" s="84">
        <f t="shared" si="0"/>
        <v>6.1969720434085088E-3</v>
      </c>
      <c r="P77" s="84">
        <f>M77/'סכום נכסי הקרן'!$C$42</f>
        <v>3.6767329254527056E-3</v>
      </c>
    </row>
    <row r="78" spans="2:16">
      <c r="B78" s="76" t="s">
        <v>1841</v>
      </c>
      <c r="C78" s="73" t="s">
        <v>1842</v>
      </c>
      <c r="D78" s="73" t="s">
        <v>234</v>
      </c>
      <c r="E78" s="73"/>
      <c r="F78" s="94">
        <v>42736</v>
      </c>
      <c r="G78" s="83">
        <v>6.9200000000000257</v>
      </c>
      <c r="H78" s="86" t="s">
        <v>131</v>
      </c>
      <c r="I78" s="87">
        <v>4.8000000000000001E-2</v>
      </c>
      <c r="J78" s="87">
        <v>4.8500000000000106E-2</v>
      </c>
      <c r="K78" s="83">
        <v>47489215.626036018</v>
      </c>
      <c r="L78" s="85">
        <v>114.458671</v>
      </c>
      <c r="M78" s="83">
        <v>54355.525232217005</v>
      </c>
      <c r="N78" s="73"/>
      <c r="O78" s="84">
        <f t="shared" ref="O78:O141" si="3">IFERROR(M78/$M$11,0)</f>
        <v>1.2857613005775884E-2</v>
      </c>
      <c r="P78" s="84">
        <f>M78/'סכום נכסי הקרן'!$C$42</f>
        <v>7.6285658140653944E-3</v>
      </c>
    </row>
    <row r="79" spans="2:16">
      <c r="B79" s="76" t="s">
        <v>1843</v>
      </c>
      <c r="C79" s="73" t="s">
        <v>1844</v>
      </c>
      <c r="D79" s="73" t="s">
        <v>234</v>
      </c>
      <c r="E79" s="73"/>
      <c r="F79" s="94">
        <v>42767</v>
      </c>
      <c r="G79" s="83">
        <v>7.0100000000000477</v>
      </c>
      <c r="H79" s="86" t="s">
        <v>131</v>
      </c>
      <c r="I79" s="87">
        <v>4.8000000000000001E-2</v>
      </c>
      <c r="J79" s="87">
        <v>4.8500000000000237E-2</v>
      </c>
      <c r="K79" s="83">
        <v>25959138.080388002</v>
      </c>
      <c r="L79" s="85">
        <v>113.998153</v>
      </c>
      <c r="M79" s="83">
        <v>29592.937848258003</v>
      </c>
      <c r="N79" s="73"/>
      <c r="O79" s="84">
        <f t="shared" si="3"/>
        <v>7.000107917848929E-3</v>
      </c>
      <c r="P79" s="84">
        <f>M79/'סכום נכסי הקרן'!$C$42</f>
        <v>4.1532424356591057E-3</v>
      </c>
    </row>
    <row r="80" spans="2:16">
      <c r="B80" s="76" t="s">
        <v>1845</v>
      </c>
      <c r="C80" s="73" t="s">
        <v>1846</v>
      </c>
      <c r="D80" s="73" t="s">
        <v>234</v>
      </c>
      <c r="E80" s="73"/>
      <c r="F80" s="94">
        <v>42795</v>
      </c>
      <c r="G80" s="83">
        <v>7.0899999999999341</v>
      </c>
      <c r="H80" s="86" t="s">
        <v>131</v>
      </c>
      <c r="I80" s="87">
        <v>4.8000000000000001E-2</v>
      </c>
      <c r="J80" s="87">
        <v>4.8499999999999523E-2</v>
      </c>
      <c r="K80" s="83">
        <v>32162357.914132003</v>
      </c>
      <c r="L80" s="85">
        <v>113.784931</v>
      </c>
      <c r="M80" s="83">
        <v>36595.916839982012</v>
      </c>
      <c r="N80" s="73"/>
      <c r="O80" s="84">
        <f t="shared" si="3"/>
        <v>8.6566385718807193E-3</v>
      </c>
      <c r="P80" s="84">
        <f>M80/'סכום נכסי הקרן'!$C$42</f>
        <v>5.1360806274464571E-3</v>
      </c>
    </row>
    <row r="81" spans="2:16">
      <c r="B81" s="76" t="s">
        <v>1847</v>
      </c>
      <c r="C81" s="73" t="s">
        <v>1848</v>
      </c>
      <c r="D81" s="73" t="s">
        <v>234</v>
      </c>
      <c r="E81" s="73"/>
      <c r="F81" s="94">
        <v>42826</v>
      </c>
      <c r="G81" s="83">
        <v>7.1700000000000141</v>
      </c>
      <c r="H81" s="86" t="s">
        <v>131</v>
      </c>
      <c r="I81" s="87">
        <v>4.8000000000000001E-2</v>
      </c>
      <c r="J81" s="87">
        <v>4.849999999999996E-2</v>
      </c>
      <c r="K81" s="83">
        <v>22697951.227244005</v>
      </c>
      <c r="L81" s="85">
        <v>113.335953</v>
      </c>
      <c r="M81" s="83">
        <v>25724.939356886007</v>
      </c>
      <c r="N81" s="73"/>
      <c r="O81" s="84">
        <f t="shared" si="3"/>
        <v>6.0851461453977126E-3</v>
      </c>
      <c r="P81" s="84">
        <f>M81/'סכום נכסי הקרן'!$C$42</f>
        <v>3.610385367604363E-3</v>
      </c>
    </row>
    <row r="82" spans="2:16">
      <c r="B82" s="76" t="s">
        <v>1849</v>
      </c>
      <c r="C82" s="73" t="s">
        <v>1850</v>
      </c>
      <c r="D82" s="73" t="s">
        <v>234</v>
      </c>
      <c r="E82" s="73"/>
      <c r="F82" s="94">
        <v>42856</v>
      </c>
      <c r="G82" s="83">
        <v>7.2600000000000078</v>
      </c>
      <c r="H82" s="86" t="s">
        <v>131</v>
      </c>
      <c r="I82" s="87">
        <v>4.8000000000000001E-2</v>
      </c>
      <c r="J82" s="87">
        <v>4.8499999999999995E-2</v>
      </c>
      <c r="K82" s="83">
        <v>41020612.409144007</v>
      </c>
      <c r="L82" s="85">
        <v>112.547304</v>
      </c>
      <c r="M82" s="83">
        <v>46167.59316216001</v>
      </c>
      <c r="N82" s="73"/>
      <c r="O82" s="84">
        <f t="shared" si="3"/>
        <v>1.0920785766509773E-2</v>
      </c>
      <c r="P82" s="84">
        <f>M82/'סכום נכסי הקרן'!$C$42</f>
        <v>6.4794245186648568E-3</v>
      </c>
    </row>
    <row r="83" spans="2:16">
      <c r="B83" s="76" t="s">
        <v>1851</v>
      </c>
      <c r="C83" s="73" t="s">
        <v>1852</v>
      </c>
      <c r="D83" s="73" t="s">
        <v>234</v>
      </c>
      <c r="E83" s="73"/>
      <c r="F83" s="94">
        <v>42887</v>
      </c>
      <c r="G83" s="83">
        <v>7.3400000000000638</v>
      </c>
      <c r="H83" s="86" t="s">
        <v>131</v>
      </c>
      <c r="I83" s="87">
        <v>4.8000000000000001E-2</v>
      </c>
      <c r="J83" s="87">
        <v>4.8500000000000348E-2</v>
      </c>
      <c r="K83" s="83">
        <v>36022625.405956008</v>
      </c>
      <c r="L83" s="85">
        <v>111.891183</v>
      </c>
      <c r="M83" s="83">
        <v>40306.141665163013</v>
      </c>
      <c r="N83" s="73"/>
      <c r="O83" s="84">
        <f t="shared" si="3"/>
        <v>9.5342795248987734E-3</v>
      </c>
      <c r="P83" s="84">
        <f>M83/'סכום נכסי הקרן'!$C$42</f>
        <v>5.6567948353021232E-3</v>
      </c>
    </row>
    <row r="84" spans="2:16">
      <c r="B84" s="76" t="s">
        <v>1853</v>
      </c>
      <c r="C84" s="73" t="s">
        <v>1854</v>
      </c>
      <c r="D84" s="73" t="s">
        <v>234</v>
      </c>
      <c r="E84" s="73"/>
      <c r="F84" s="94">
        <v>42918</v>
      </c>
      <c r="G84" s="83">
        <v>7.2500000000002105</v>
      </c>
      <c r="H84" s="86" t="s">
        <v>131</v>
      </c>
      <c r="I84" s="87">
        <v>4.8000000000000001E-2</v>
      </c>
      <c r="J84" s="87">
        <v>4.8500000000001091E-2</v>
      </c>
      <c r="K84" s="83">
        <v>15639073.456784002</v>
      </c>
      <c r="L84" s="85">
        <v>113.632464</v>
      </c>
      <c r="M84" s="83">
        <v>17771.064540573003</v>
      </c>
      <c r="N84" s="73"/>
      <c r="O84" s="84">
        <f t="shared" si="3"/>
        <v>4.20368434647972E-3</v>
      </c>
      <c r="P84" s="84">
        <f>M84/'סכום נכסי הקרן'!$C$42</f>
        <v>2.4940930081090037E-3</v>
      </c>
    </row>
    <row r="85" spans="2:16">
      <c r="B85" s="76" t="s">
        <v>1855</v>
      </c>
      <c r="C85" s="73" t="s">
        <v>1856</v>
      </c>
      <c r="D85" s="73" t="s">
        <v>234</v>
      </c>
      <c r="E85" s="73"/>
      <c r="F85" s="94">
        <v>42949</v>
      </c>
      <c r="G85" s="83">
        <v>7.3399999999999759</v>
      </c>
      <c r="H85" s="86" t="s">
        <v>131</v>
      </c>
      <c r="I85" s="87">
        <v>4.8000000000000001E-2</v>
      </c>
      <c r="J85" s="87">
        <v>4.8499999999999883E-2</v>
      </c>
      <c r="K85" s="83">
        <v>38295262.49251201</v>
      </c>
      <c r="L85" s="85">
        <v>114.000902</v>
      </c>
      <c r="M85" s="83">
        <v>43656.94451205001</v>
      </c>
      <c r="N85" s="73"/>
      <c r="O85" s="84">
        <f t="shared" si="3"/>
        <v>1.032690044208916E-2</v>
      </c>
      <c r="P85" s="84">
        <f>M85/'סכום נכסי הקרן'!$C$42</f>
        <v>6.1270657035943574E-3</v>
      </c>
    </row>
    <row r="86" spans="2:16">
      <c r="B86" s="76" t="s">
        <v>1857</v>
      </c>
      <c r="C86" s="73" t="s">
        <v>1858</v>
      </c>
      <c r="D86" s="73" t="s">
        <v>234</v>
      </c>
      <c r="E86" s="73"/>
      <c r="F86" s="94">
        <v>42979</v>
      </c>
      <c r="G86" s="83">
        <v>7.4200000000001394</v>
      </c>
      <c r="H86" s="86" t="s">
        <v>131</v>
      </c>
      <c r="I86" s="87">
        <v>4.8000000000000001E-2</v>
      </c>
      <c r="J86" s="87">
        <v>4.8500000000000994E-2</v>
      </c>
      <c r="K86" s="83">
        <v>17201753.287568003</v>
      </c>
      <c r="L86" s="85">
        <v>113.68098500000001</v>
      </c>
      <c r="M86" s="83">
        <v>19555.122569053005</v>
      </c>
      <c r="N86" s="73"/>
      <c r="O86" s="84">
        <f t="shared" si="3"/>
        <v>4.6256971522072848E-3</v>
      </c>
      <c r="P86" s="84">
        <f>M86/'סכום נכסי הקרן'!$C$42</f>
        <v>2.744477932699978E-3</v>
      </c>
    </row>
    <row r="87" spans="2:16">
      <c r="B87" s="76" t="s">
        <v>1859</v>
      </c>
      <c r="C87" s="73" t="s">
        <v>1860</v>
      </c>
      <c r="D87" s="73" t="s">
        <v>234</v>
      </c>
      <c r="E87" s="73"/>
      <c r="F87" s="94">
        <v>43009</v>
      </c>
      <c r="G87" s="83">
        <v>7.4999999999999201</v>
      </c>
      <c r="H87" s="86" t="s">
        <v>131</v>
      </c>
      <c r="I87" s="87">
        <v>4.8000000000000001E-2</v>
      </c>
      <c r="J87" s="87">
        <v>4.8499999999999488E-2</v>
      </c>
      <c r="K87" s="83">
        <v>32876851.637992006</v>
      </c>
      <c r="L87" s="85">
        <v>112.892754</v>
      </c>
      <c r="M87" s="83">
        <v>37115.583303834006</v>
      </c>
      <c r="N87" s="73"/>
      <c r="O87" s="84">
        <f t="shared" si="3"/>
        <v>8.7795638909856973E-3</v>
      </c>
      <c r="P87" s="84">
        <f>M87/'סכום נכסי הקרן'!$C$42</f>
        <v>5.2090135961542624E-3</v>
      </c>
    </row>
    <row r="88" spans="2:16">
      <c r="B88" s="76" t="s">
        <v>1861</v>
      </c>
      <c r="C88" s="73" t="s">
        <v>1862</v>
      </c>
      <c r="D88" s="73" t="s">
        <v>234</v>
      </c>
      <c r="E88" s="73"/>
      <c r="F88" s="94">
        <v>43040</v>
      </c>
      <c r="G88" s="83">
        <v>7.5900000000000434</v>
      </c>
      <c r="H88" s="86" t="s">
        <v>131</v>
      </c>
      <c r="I88" s="87">
        <v>4.8000000000000001E-2</v>
      </c>
      <c r="J88" s="87">
        <v>4.8500000000000376E-2</v>
      </c>
      <c r="K88" s="83">
        <v>35271706.511860006</v>
      </c>
      <c r="L88" s="85">
        <v>112.320705</v>
      </c>
      <c r="M88" s="83">
        <v>39617.429445970003</v>
      </c>
      <c r="N88" s="73"/>
      <c r="O88" s="84">
        <f t="shared" si="3"/>
        <v>9.3713670123455085E-3</v>
      </c>
      <c r="P88" s="84">
        <f>M88/'סכום נכסי הקרן'!$C$42</f>
        <v>5.5601370168260932E-3</v>
      </c>
    </row>
    <row r="89" spans="2:16">
      <c r="B89" s="76" t="s">
        <v>1863</v>
      </c>
      <c r="C89" s="73" t="s">
        <v>1864</v>
      </c>
      <c r="D89" s="73" t="s">
        <v>234</v>
      </c>
      <c r="E89" s="73"/>
      <c r="F89" s="94">
        <v>43070</v>
      </c>
      <c r="G89" s="83">
        <v>7.670000000000063</v>
      </c>
      <c r="H89" s="86" t="s">
        <v>131</v>
      </c>
      <c r="I89" s="87">
        <v>4.8000000000000001E-2</v>
      </c>
      <c r="J89" s="87">
        <v>4.8500000000000397E-2</v>
      </c>
      <c r="K89" s="83">
        <v>36120693.171976</v>
      </c>
      <c r="L89" s="85">
        <v>111.557219</v>
      </c>
      <c r="M89" s="83">
        <v>40295.240816544007</v>
      </c>
      <c r="N89" s="73"/>
      <c r="O89" s="84">
        <f t="shared" si="3"/>
        <v>9.5317009665575742E-3</v>
      </c>
      <c r="P89" s="84">
        <f>M89/'סכום נכסי הקרן'!$C$42</f>
        <v>5.6552649477559355E-3</v>
      </c>
    </row>
    <row r="90" spans="2:16">
      <c r="B90" s="76" t="s">
        <v>1865</v>
      </c>
      <c r="C90" s="73" t="s">
        <v>1866</v>
      </c>
      <c r="D90" s="73" t="s">
        <v>234</v>
      </c>
      <c r="E90" s="73"/>
      <c r="F90" s="94">
        <v>43101</v>
      </c>
      <c r="G90" s="83">
        <v>7.5699999999999799</v>
      </c>
      <c r="H90" s="86" t="s">
        <v>131</v>
      </c>
      <c r="I90" s="87">
        <v>4.8000000000000001E-2</v>
      </c>
      <c r="J90" s="87">
        <v>4.8499999999999835E-2</v>
      </c>
      <c r="K90" s="83">
        <v>49313676.350603998</v>
      </c>
      <c r="L90" s="85">
        <v>114.113761</v>
      </c>
      <c r="M90" s="83">
        <v>56273.690791967005</v>
      </c>
      <c r="N90" s="73"/>
      <c r="O90" s="84">
        <f t="shared" si="3"/>
        <v>1.3311348487916989E-2</v>
      </c>
      <c r="P90" s="84">
        <f>M90/'סכום נכסי הקרן'!$C$42</f>
        <v>7.8977721578972707E-3</v>
      </c>
    </row>
    <row r="91" spans="2:16">
      <c r="B91" s="76" t="s">
        <v>1867</v>
      </c>
      <c r="C91" s="73" t="s">
        <v>1868</v>
      </c>
      <c r="D91" s="73" t="s">
        <v>234</v>
      </c>
      <c r="E91" s="73"/>
      <c r="F91" s="94">
        <v>43132</v>
      </c>
      <c r="G91" s="83">
        <v>7.6600000000000641</v>
      </c>
      <c r="H91" s="86" t="s">
        <v>131</v>
      </c>
      <c r="I91" s="87">
        <v>4.8000000000000001E-2</v>
      </c>
      <c r="J91" s="87">
        <v>4.8500000000000473E-2</v>
      </c>
      <c r="K91" s="83">
        <v>47342580.966368005</v>
      </c>
      <c r="L91" s="85">
        <v>113.546487</v>
      </c>
      <c r="M91" s="83">
        <v>53755.837726184021</v>
      </c>
      <c r="N91" s="73"/>
      <c r="O91" s="84">
        <f t="shared" si="3"/>
        <v>1.2715758983686499E-2</v>
      </c>
      <c r="P91" s="84">
        <f>M91/'סכום נכסי הקרן'!$C$42</f>
        <v>7.544402233857106E-3</v>
      </c>
    </row>
    <row r="92" spans="2:16">
      <c r="B92" s="76" t="s">
        <v>1869</v>
      </c>
      <c r="C92" s="73" t="s">
        <v>1870</v>
      </c>
      <c r="D92" s="73" t="s">
        <v>234</v>
      </c>
      <c r="E92" s="73"/>
      <c r="F92" s="94">
        <v>43161</v>
      </c>
      <c r="G92" s="83">
        <v>7.7400000000001574</v>
      </c>
      <c r="H92" s="86" t="s">
        <v>131</v>
      </c>
      <c r="I92" s="87">
        <v>4.8000000000000001E-2</v>
      </c>
      <c r="J92" s="87">
        <v>4.8500000000001188E-2</v>
      </c>
      <c r="K92" s="83">
        <v>11136362.028380001</v>
      </c>
      <c r="L92" s="85">
        <v>113.664711</v>
      </c>
      <c r="M92" s="83">
        <v>12658.113761350001</v>
      </c>
      <c r="N92" s="73"/>
      <c r="O92" s="84">
        <f t="shared" si="3"/>
        <v>2.994233381633469E-3</v>
      </c>
      <c r="P92" s="84">
        <f>M92/'סכום נכסי הקרן'!$C$42</f>
        <v>1.7765122036416539E-3</v>
      </c>
    </row>
    <row r="93" spans="2:16">
      <c r="B93" s="76" t="s">
        <v>1871</v>
      </c>
      <c r="C93" s="73" t="s">
        <v>1872</v>
      </c>
      <c r="D93" s="73" t="s">
        <v>234</v>
      </c>
      <c r="E93" s="73"/>
      <c r="F93" s="94">
        <v>43221</v>
      </c>
      <c r="G93" s="83">
        <v>7.9000000000000039</v>
      </c>
      <c r="H93" s="86" t="s">
        <v>131</v>
      </c>
      <c r="I93" s="87">
        <v>4.8000000000000001E-2</v>
      </c>
      <c r="J93" s="87">
        <v>4.8500000000000057E-2</v>
      </c>
      <c r="K93" s="83">
        <v>45074080.071304008</v>
      </c>
      <c r="L93" s="85">
        <v>112.32286999999999</v>
      </c>
      <c r="M93" s="83">
        <v>50628.500143182013</v>
      </c>
      <c r="N93" s="73"/>
      <c r="O93" s="84">
        <f t="shared" si="3"/>
        <v>1.197599800798305E-2</v>
      </c>
      <c r="P93" s="84">
        <f>M93/'סכום נכסי הקרן'!$C$42</f>
        <v>7.1054937609316953E-3</v>
      </c>
    </row>
    <row r="94" spans="2:16">
      <c r="B94" s="76" t="s">
        <v>1873</v>
      </c>
      <c r="C94" s="73" t="s">
        <v>1874</v>
      </c>
      <c r="D94" s="73" t="s">
        <v>234</v>
      </c>
      <c r="E94" s="73"/>
      <c r="F94" s="94">
        <v>43252</v>
      </c>
      <c r="G94" s="83">
        <v>7.9899999999999682</v>
      </c>
      <c r="H94" s="86" t="s">
        <v>131</v>
      </c>
      <c r="I94" s="87">
        <v>4.8000000000000001E-2</v>
      </c>
      <c r="J94" s="87">
        <v>4.8500000000000022E-2</v>
      </c>
      <c r="K94" s="83">
        <v>25118290.377724003</v>
      </c>
      <c r="L94" s="85">
        <v>111.437478</v>
      </c>
      <c r="M94" s="83">
        <v>27991.189288507005</v>
      </c>
      <c r="N94" s="73"/>
      <c r="O94" s="84">
        <f t="shared" si="3"/>
        <v>6.6212197914652183E-3</v>
      </c>
      <c r="P94" s="84">
        <f>M94/'סכום נכסי הקרן'!$C$42</f>
        <v>3.9284438663610838E-3</v>
      </c>
    </row>
    <row r="95" spans="2:16">
      <c r="B95" s="76" t="s">
        <v>1875</v>
      </c>
      <c r="C95" s="73" t="s">
        <v>1876</v>
      </c>
      <c r="D95" s="73" t="s">
        <v>234</v>
      </c>
      <c r="E95" s="73"/>
      <c r="F95" s="94">
        <v>43282</v>
      </c>
      <c r="G95" s="83">
        <v>7.880000000000166</v>
      </c>
      <c r="H95" s="86" t="s">
        <v>131</v>
      </c>
      <c r="I95" s="87">
        <v>4.8000000000000001E-2</v>
      </c>
      <c r="J95" s="87">
        <v>4.8500000000000917E-2</v>
      </c>
      <c r="K95" s="83">
        <v>19264512.012288004</v>
      </c>
      <c r="L95" s="85">
        <v>113.10691799999999</v>
      </c>
      <c r="M95" s="83">
        <v>21789.495840180003</v>
      </c>
      <c r="N95" s="73"/>
      <c r="O95" s="84">
        <f t="shared" si="3"/>
        <v>5.1542304836002953E-3</v>
      </c>
      <c r="P95" s="84">
        <f>M95/'סכום נכסי הקרן'!$C$42</f>
        <v>3.0580626783014817E-3</v>
      </c>
    </row>
    <row r="96" spans="2:16">
      <c r="B96" s="76" t="s">
        <v>1877</v>
      </c>
      <c r="C96" s="73" t="s">
        <v>1878</v>
      </c>
      <c r="D96" s="73" t="s">
        <v>234</v>
      </c>
      <c r="E96" s="73"/>
      <c r="F96" s="94">
        <v>43313</v>
      </c>
      <c r="G96" s="83">
        <v>7.9600000000000355</v>
      </c>
      <c r="H96" s="86" t="s">
        <v>131</v>
      </c>
      <c r="I96" s="87">
        <v>4.8000000000000001E-2</v>
      </c>
      <c r="J96" s="87">
        <v>4.8600000000000136E-2</v>
      </c>
      <c r="K96" s="83">
        <v>54426009.034716018</v>
      </c>
      <c r="L96" s="85">
        <v>112.515468</v>
      </c>
      <c r="M96" s="83">
        <v>61237.678764077005</v>
      </c>
      <c r="N96" s="73"/>
      <c r="O96" s="84">
        <f t="shared" si="3"/>
        <v>1.4485562811815875E-2</v>
      </c>
      <c r="P96" s="84">
        <f>M96/'סכום נכסי הקרן'!$C$42</f>
        <v>8.5944466686059887E-3</v>
      </c>
    </row>
    <row r="97" spans="2:16">
      <c r="B97" s="76" t="s">
        <v>1879</v>
      </c>
      <c r="C97" s="73" t="s">
        <v>1880</v>
      </c>
      <c r="D97" s="73" t="s">
        <v>234</v>
      </c>
      <c r="E97" s="73"/>
      <c r="F97" s="94">
        <v>43345</v>
      </c>
      <c r="G97" s="83">
        <v>8.0500000000000522</v>
      </c>
      <c r="H97" s="86" t="s">
        <v>131</v>
      </c>
      <c r="I97" s="87">
        <v>4.8000000000000001E-2</v>
      </c>
      <c r="J97" s="87">
        <v>4.8500000000000217E-2</v>
      </c>
      <c r="K97" s="83">
        <v>50515573.542860009</v>
      </c>
      <c r="L97" s="85">
        <v>112.06857599999999</v>
      </c>
      <c r="M97" s="83">
        <v>56612.084129882009</v>
      </c>
      <c r="N97" s="73"/>
      <c r="O97" s="84">
        <f t="shared" si="3"/>
        <v>1.3391394271009984E-2</v>
      </c>
      <c r="P97" s="84">
        <f>M97/'סכום נכסי הקרן'!$C$42</f>
        <v>7.9452642175967675E-3</v>
      </c>
    </row>
    <row r="98" spans="2:16">
      <c r="B98" s="76" t="s">
        <v>1881</v>
      </c>
      <c r="C98" s="73" t="s">
        <v>1882</v>
      </c>
      <c r="D98" s="73" t="s">
        <v>234</v>
      </c>
      <c r="E98" s="73"/>
      <c r="F98" s="94">
        <v>43375</v>
      </c>
      <c r="G98" s="83">
        <v>8.1299999999998978</v>
      </c>
      <c r="H98" s="86" t="s">
        <v>131</v>
      </c>
      <c r="I98" s="87">
        <v>4.8000000000000001E-2</v>
      </c>
      <c r="J98" s="87">
        <v>4.8499999999999259E-2</v>
      </c>
      <c r="K98" s="83">
        <v>18140268.479656003</v>
      </c>
      <c r="L98" s="85">
        <v>111.52074500000001</v>
      </c>
      <c r="M98" s="83">
        <v>20230.162607270002</v>
      </c>
      <c r="N98" s="73"/>
      <c r="O98" s="84">
        <f t="shared" si="3"/>
        <v>4.7853755572584413E-3</v>
      </c>
      <c r="P98" s="84">
        <f>M98/'סכום נכסי הקרן'!$C$42</f>
        <v>2.8392169189698662E-3</v>
      </c>
    </row>
    <row r="99" spans="2:16">
      <c r="B99" s="76" t="s">
        <v>1883</v>
      </c>
      <c r="C99" s="73" t="s">
        <v>1884</v>
      </c>
      <c r="D99" s="73" t="s">
        <v>234</v>
      </c>
      <c r="E99" s="73"/>
      <c r="F99" s="94">
        <v>43405</v>
      </c>
      <c r="G99" s="83">
        <v>8.2199999998723072</v>
      </c>
      <c r="H99" s="86" t="s">
        <v>131</v>
      </c>
      <c r="I99" s="87">
        <v>4.8000000000000001E-2</v>
      </c>
      <c r="J99" s="87">
        <v>4.849999999930283E-2</v>
      </c>
      <c r="K99" s="83">
        <v>12275.148944</v>
      </c>
      <c r="L99" s="85">
        <v>111.007533</v>
      </c>
      <c r="M99" s="83">
        <v>13.626339967000002</v>
      </c>
      <c r="N99" s="73"/>
      <c r="O99" s="84">
        <f t="shared" si="3"/>
        <v>3.2232639687009967E-6</v>
      </c>
      <c r="P99" s="84">
        <f>M99/'סכום נכסי הקרן'!$C$42</f>
        <v>1.9123986163135709E-6</v>
      </c>
    </row>
    <row r="100" spans="2:16">
      <c r="B100" s="76" t="s">
        <v>1885</v>
      </c>
      <c r="C100" s="73" t="s">
        <v>1886</v>
      </c>
      <c r="D100" s="73" t="s">
        <v>234</v>
      </c>
      <c r="E100" s="73"/>
      <c r="F100" s="94">
        <v>43435</v>
      </c>
      <c r="G100" s="83">
        <v>8.3000000000001766</v>
      </c>
      <c r="H100" s="86" t="s">
        <v>131</v>
      </c>
      <c r="I100" s="87">
        <v>4.8000000000000001E-2</v>
      </c>
      <c r="J100" s="87">
        <v>4.8600000000001045E-2</v>
      </c>
      <c r="K100" s="83">
        <v>20987569.332536004</v>
      </c>
      <c r="L100" s="85">
        <v>110.17966300000001</v>
      </c>
      <c r="M100" s="83">
        <v>23124.033171053004</v>
      </c>
      <c r="N100" s="73"/>
      <c r="O100" s="84">
        <f t="shared" si="3"/>
        <v>5.4699107105656286E-3</v>
      </c>
      <c r="P100" s="84">
        <f>M100/'סכום נכסי הקרן'!$C$42</f>
        <v>3.2453592928847904E-3</v>
      </c>
    </row>
    <row r="101" spans="2:16">
      <c r="B101" s="76" t="s">
        <v>1887</v>
      </c>
      <c r="C101" s="73" t="s">
        <v>1888</v>
      </c>
      <c r="D101" s="73" t="s">
        <v>234</v>
      </c>
      <c r="E101" s="73"/>
      <c r="F101" s="94">
        <v>43497</v>
      </c>
      <c r="G101" s="83">
        <v>8.2699999999999498</v>
      </c>
      <c r="H101" s="86" t="s">
        <v>131</v>
      </c>
      <c r="I101" s="87">
        <v>4.8000000000000001E-2</v>
      </c>
      <c r="J101" s="87">
        <v>4.8499999999999731E-2</v>
      </c>
      <c r="K101" s="83">
        <v>31676155.275524005</v>
      </c>
      <c r="L101" s="85">
        <v>112.61681799999999</v>
      </c>
      <c r="M101" s="83">
        <v>35672.678156147012</v>
      </c>
      <c r="N101" s="73"/>
      <c r="O101" s="84">
        <f t="shared" si="3"/>
        <v>8.4382496287512265E-3</v>
      </c>
      <c r="P101" s="84">
        <f>M101/'סכום נכסי הקרן'!$C$42</f>
        <v>5.0065080213197123E-3</v>
      </c>
    </row>
    <row r="102" spans="2:16">
      <c r="B102" s="76" t="s">
        <v>1889</v>
      </c>
      <c r="C102" s="73" t="s">
        <v>1890</v>
      </c>
      <c r="D102" s="73" t="s">
        <v>234</v>
      </c>
      <c r="E102" s="73"/>
      <c r="F102" s="94">
        <v>43525</v>
      </c>
      <c r="G102" s="83">
        <v>8.3500000000000583</v>
      </c>
      <c r="H102" s="86" t="s">
        <v>131</v>
      </c>
      <c r="I102" s="87">
        <v>4.8000000000000001E-2</v>
      </c>
      <c r="J102" s="87">
        <v>4.8700000000000375E-2</v>
      </c>
      <c r="K102" s="83">
        <v>49705947.414683998</v>
      </c>
      <c r="L102" s="85">
        <v>112.215339</v>
      </c>
      <c r="M102" s="83">
        <v>55777.697177008013</v>
      </c>
      <c r="N102" s="73"/>
      <c r="O102" s="84">
        <f t="shared" si="3"/>
        <v>1.3194022899998676E-2</v>
      </c>
      <c r="P102" s="84">
        <f>M102/'סכום נכסי הקרן'!$C$42</f>
        <v>7.8281615724249375E-3</v>
      </c>
    </row>
    <row r="103" spans="2:16">
      <c r="B103" s="76" t="s">
        <v>1891</v>
      </c>
      <c r="C103" s="73" t="s">
        <v>1892</v>
      </c>
      <c r="D103" s="73" t="s">
        <v>234</v>
      </c>
      <c r="E103" s="73"/>
      <c r="F103" s="94">
        <v>43556</v>
      </c>
      <c r="G103" s="83">
        <v>8.4300000000001116</v>
      </c>
      <c r="H103" s="86" t="s">
        <v>131</v>
      </c>
      <c r="I103" s="87">
        <v>4.8000000000000001E-2</v>
      </c>
      <c r="J103" s="87">
        <v>4.8700000000000528E-2</v>
      </c>
      <c r="K103" s="83">
        <v>22010009.184252005</v>
      </c>
      <c r="L103" s="85">
        <v>111.636476</v>
      </c>
      <c r="M103" s="83">
        <v>24571.198629333005</v>
      </c>
      <c r="N103" s="73"/>
      <c r="O103" s="84">
        <f t="shared" si="3"/>
        <v>5.8122327346542112E-3</v>
      </c>
      <c r="P103" s="84">
        <f>M103/'סכום נכסי הקרן'!$C$42</f>
        <v>3.4484627841152955E-3</v>
      </c>
    </row>
    <row r="104" spans="2:16">
      <c r="B104" s="76" t="s">
        <v>1893</v>
      </c>
      <c r="C104" s="73" t="s">
        <v>1894</v>
      </c>
      <c r="D104" s="73" t="s">
        <v>234</v>
      </c>
      <c r="E104" s="73"/>
      <c r="F104" s="94">
        <v>43586</v>
      </c>
      <c r="G104" s="83">
        <v>8.5200000000000458</v>
      </c>
      <c r="H104" s="86" t="s">
        <v>131</v>
      </c>
      <c r="I104" s="87">
        <v>4.8000000000000001E-2</v>
      </c>
      <c r="J104" s="87">
        <v>4.8500000000000217E-2</v>
      </c>
      <c r="K104" s="83">
        <v>53622120.204416007</v>
      </c>
      <c r="L104" s="85">
        <v>110.79268399999999</v>
      </c>
      <c r="M104" s="83">
        <v>59409.386095589012</v>
      </c>
      <c r="N104" s="73"/>
      <c r="O104" s="84">
        <f t="shared" si="3"/>
        <v>1.4053086453758667E-2</v>
      </c>
      <c r="P104" s="84">
        <f>M104/'סכום נכסי הקרן'!$C$42</f>
        <v>8.337853601215901E-3</v>
      </c>
    </row>
    <row r="105" spans="2:16">
      <c r="B105" s="76" t="s">
        <v>1895</v>
      </c>
      <c r="C105" s="73" t="s">
        <v>1896</v>
      </c>
      <c r="D105" s="73" t="s">
        <v>234</v>
      </c>
      <c r="E105" s="73"/>
      <c r="F105" s="94">
        <v>43617</v>
      </c>
      <c r="G105" s="83">
        <v>8.5999999997436927</v>
      </c>
      <c r="H105" s="86" t="s">
        <v>131</v>
      </c>
      <c r="I105" s="87">
        <v>4.8000000000000001E-2</v>
      </c>
      <c r="J105" s="87">
        <v>4.8499999998448666E-2</v>
      </c>
      <c r="K105" s="83">
        <v>13475.978732000003</v>
      </c>
      <c r="L105" s="85">
        <v>110.017386</v>
      </c>
      <c r="M105" s="83">
        <v>14.825919558000001</v>
      </c>
      <c r="N105" s="73"/>
      <c r="O105" s="84">
        <f t="shared" si="3"/>
        <v>3.5070204053247222E-6</v>
      </c>
      <c r="P105" s="84">
        <f>M105/'סכום נכסי הקרן'!$C$42</f>
        <v>2.0807544885097835E-6</v>
      </c>
    </row>
    <row r="106" spans="2:16">
      <c r="B106" s="76" t="s">
        <v>1897</v>
      </c>
      <c r="C106" s="73" t="s">
        <v>1898</v>
      </c>
      <c r="D106" s="73" t="s">
        <v>234</v>
      </c>
      <c r="E106" s="73"/>
      <c r="F106" s="94">
        <v>43647</v>
      </c>
      <c r="G106" s="83">
        <v>8.4799999999998761</v>
      </c>
      <c r="H106" s="86" t="s">
        <v>131</v>
      </c>
      <c r="I106" s="87">
        <v>4.8000000000000001E-2</v>
      </c>
      <c r="J106" s="87">
        <v>4.8499999999999405E-2</v>
      </c>
      <c r="K106" s="83">
        <v>16643767.712744003</v>
      </c>
      <c r="L106" s="85">
        <v>111.43966399999999</v>
      </c>
      <c r="M106" s="83">
        <v>18547.758884486004</v>
      </c>
      <c r="N106" s="73"/>
      <c r="O106" s="84">
        <f t="shared" si="3"/>
        <v>4.3874087287783812E-3</v>
      </c>
      <c r="P106" s="84">
        <f>M106/'סכום נכסי הקרן'!$C$42</f>
        <v>2.6030987420181083E-3</v>
      </c>
    </row>
    <row r="107" spans="2:16">
      <c r="B107" s="76" t="s">
        <v>1899</v>
      </c>
      <c r="C107" s="73" t="s">
        <v>1900</v>
      </c>
      <c r="D107" s="73" t="s">
        <v>234</v>
      </c>
      <c r="E107" s="73"/>
      <c r="F107" s="94">
        <v>43678</v>
      </c>
      <c r="G107" s="83">
        <v>8.5600000000000183</v>
      </c>
      <c r="H107" s="86" t="s">
        <v>131</v>
      </c>
      <c r="I107" s="87">
        <v>4.8000000000000001E-2</v>
      </c>
      <c r="J107" s="87">
        <v>4.8500000000000147E-2</v>
      </c>
      <c r="K107" s="83">
        <v>37383565.832356006</v>
      </c>
      <c r="L107" s="85">
        <v>111.659302</v>
      </c>
      <c r="M107" s="83">
        <v>41742.228497311015</v>
      </c>
      <c r="N107" s="73"/>
      <c r="O107" s="84">
        <f t="shared" si="3"/>
        <v>9.8739809379853934E-3</v>
      </c>
      <c r="P107" s="84">
        <f>M107/'סכום נכסי הקרן'!$C$42</f>
        <v>5.8583434886717795E-3</v>
      </c>
    </row>
    <row r="108" spans="2:16">
      <c r="B108" s="76" t="s">
        <v>1901</v>
      </c>
      <c r="C108" s="73" t="s">
        <v>1902</v>
      </c>
      <c r="D108" s="73" t="s">
        <v>234</v>
      </c>
      <c r="E108" s="73"/>
      <c r="F108" s="94">
        <v>43709</v>
      </c>
      <c r="G108" s="83">
        <v>8.6500000000444217</v>
      </c>
      <c r="H108" s="86" t="s">
        <v>131</v>
      </c>
      <c r="I108" s="87">
        <v>4.8000000000000001E-2</v>
      </c>
      <c r="J108" s="87">
        <v>4.8500000000111052E-2</v>
      </c>
      <c r="K108" s="83">
        <v>16144.489372000004</v>
      </c>
      <c r="L108" s="85">
        <v>111.55018200000001</v>
      </c>
      <c r="M108" s="83">
        <v>18.009207248000003</v>
      </c>
      <c r="N108" s="73"/>
      <c r="O108" s="84">
        <f t="shared" si="3"/>
        <v>4.2600161868798054E-6</v>
      </c>
      <c r="P108" s="84">
        <f>M108/'סכום נכסי הקרן'!$C$42</f>
        <v>2.5275153199896332E-6</v>
      </c>
    </row>
    <row r="109" spans="2:16">
      <c r="B109" s="76" t="s">
        <v>1903</v>
      </c>
      <c r="C109" s="73" t="s">
        <v>1904</v>
      </c>
      <c r="D109" s="73" t="s">
        <v>234</v>
      </c>
      <c r="E109" s="73"/>
      <c r="F109" s="94">
        <v>43740</v>
      </c>
      <c r="G109" s="83">
        <v>8.7300000000000075</v>
      </c>
      <c r="H109" s="86" t="s">
        <v>131</v>
      </c>
      <c r="I109" s="87">
        <v>4.8000000000000001E-2</v>
      </c>
      <c r="J109" s="87">
        <v>4.8500000000000106E-2</v>
      </c>
      <c r="K109" s="83">
        <v>42654007.77188801</v>
      </c>
      <c r="L109" s="85">
        <v>110.855569</v>
      </c>
      <c r="M109" s="83">
        <v>47284.342853790011</v>
      </c>
      <c r="N109" s="73"/>
      <c r="O109" s="84">
        <f t="shared" si="3"/>
        <v>1.1184949074617917E-2</v>
      </c>
      <c r="P109" s="84">
        <f>M109/'סכום נכסי הקרן'!$C$42</f>
        <v>6.6361555682507281E-3</v>
      </c>
    </row>
    <row r="110" spans="2:16">
      <c r="B110" s="76" t="s">
        <v>1905</v>
      </c>
      <c r="C110" s="73" t="s">
        <v>1906</v>
      </c>
      <c r="D110" s="73" t="s">
        <v>234</v>
      </c>
      <c r="E110" s="73"/>
      <c r="F110" s="94">
        <v>43770</v>
      </c>
      <c r="G110" s="83">
        <v>8.8200000000000625</v>
      </c>
      <c r="H110" s="86" t="s">
        <v>131</v>
      </c>
      <c r="I110" s="87">
        <v>4.8000000000000001E-2</v>
      </c>
      <c r="J110" s="87">
        <v>4.8500000000000293E-2</v>
      </c>
      <c r="K110" s="83">
        <v>61904910.379912004</v>
      </c>
      <c r="L110" s="85">
        <v>110.652058</v>
      </c>
      <c r="M110" s="83">
        <v>68499.057409105997</v>
      </c>
      <c r="N110" s="73"/>
      <c r="O110" s="84">
        <f t="shared" si="3"/>
        <v>1.6203217017295806E-2</v>
      </c>
      <c r="P110" s="84">
        <f>M110/'סכום נכסי הקרן'!$C$42</f>
        <v>9.6135501481105935E-3</v>
      </c>
    </row>
    <row r="111" spans="2:16">
      <c r="B111" s="76" t="s">
        <v>1907</v>
      </c>
      <c r="C111" s="73" t="s">
        <v>1908</v>
      </c>
      <c r="D111" s="73" t="s">
        <v>234</v>
      </c>
      <c r="E111" s="73"/>
      <c r="F111" s="94">
        <v>43800</v>
      </c>
      <c r="G111" s="83">
        <v>8.8999999999999559</v>
      </c>
      <c r="H111" s="86" t="s">
        <v>131</v>
      </c>
      <c r="I111" s="87">
        <v>4.8000000000000001E-2</v>
      </c>
      <c r="J111" s="87">
        <v>4.8499999999999682E-2</v>
      </c>
      <c r="K111" s="83">
        <v>27747573.911316004</v>
      </c>
      <c r="L111" s="85">
        <v>109.795096</v>
      </c>
      <c r="M111" s="83">
        <v>30465.475477047003</v>
      </c>
      <c r="N111" s="73"/>
      <c r="O111" s="84">
        <f t="shared" si="3"/>
        <v>7.2065037003571043E-3</v>
      </c>
      <c r="P111" s="84">
        <f>M111/'סכום נכסי הקרן'!$C$42</f>
        <v>4.2756993652541906E-3</v>
      </c>
    </row>
    <row r="112" spans="2:16">
      <c r="B112" s="76" t="s">
        <v>1909</v>
      </c>
      <c r="C112" s="73" t="s">
        <v>1910</v>
      </c>
      <c r="D112" s="73" t="s">
        <v>234</v>
      </c>
      <c r="E112" s="73"/>
      <c r="F112" s="94">
        <v>43831</v>
      </c>
      <c r="G112" s="83">
        <v>8.7699999999999907</v>
      </c>
      <c r="H112" s="86" t="s">
        <v>131</v>
      </c>
      <c r="I112" s="87">
        <v>4.8000000000000001E-2</v>
      </c>
      <c r="J112" s="87">
        <v>4.8500000000000057E-2</v>
      </c>
      <c r="K112" s="83">
        <v>37412252.321736008</v>
      </c>
      <c r="L112" s="85">
        <v>112.40124400000001</v>
      </c>
      <c r="M112" s="83">
        <v>42051.837144655001</v>
      </c>
      <c r="N112" s="73"/>
      <c r="O112" s="84">
        <f t="shared" si="3"/>
        <v>9.947217801280963E-3</v>
      </c>
      <c r="P112" s="84">
        <f>M112/'סכום נכסי הקרן'!$C$42</f>
        <v>5.9017957399889551E-3</v>
      </c>
    </row>
    <row r="113" spans="2:16">
      <c r="B113" s="76" t="s">
        <v>1911</v>
      </c>
      <c r="C113" s="73" t="s">
        <v>1912</v>
      </c>
      <c r="D113" s="73" t="s">
        <v>234</v>
      </c>
      <c r="E113" s="73"/>
      <c r="F113" s="94">
        <v>43863</v>
      </c>
      <c r="G113" s="83">
        <v>8.8600000000000847</v>
      </c>
      <c r="H113" s="86" t="s">
        <v>131</v>
      </c>
      <c r="I113" s="87">
        <v>4.8000000000000001E-2</v>
      </c>
      <c r="J113" s="87">
        <v>4.8700000000000528E-2</v>
      </c>
      <c r="K113" s="83">
        <v>40044871.49362801</v>
      </c>
      <c r="L113" s="85">
        <v>111.74545500000001</v>
      </c>
      <c r="M113" s="83">
        <v>44748.323743049012</v>
      </c>
      <c r="N113" s="73"/>
      <c r="O113" s="84">
        <f t="shared" si="3"/>
        <v>1.0585062454778336E-2</v>
      </c>
      <c r="P113" s="84">
        <f>M113/'סכום נכסי הקרן'!$C$42</f>
        <v>6.2802361173878258E-3</v>
      </c>
    </row>
    <row r="114" spans="2:16">
      <c r="B114" s="76" t="s">
        <v>1913</v>
      </c>
      <c r="C114" s="73" t="s">
        <v>1914</v>
      </c>
      <c r="D114" s="73" t="s">
        <v>234</v>
      </c>
      <c r="E114" s="73"/>
      <c r="F114" s="94">
        <v>43891</v>
      </c>
      <c r="G114" s="83">
        <v>8.9400000000986246</v>
      </c>
      <c r="H114" s="86" t="s">
        <v>131</v>
      </c>
      <c r="I114" s="87">
        <v>4.8000000000000001E-2</v>
      </c>
      <c r="J114" s="87">
        <v>4.8500000000484322E-2</v>
      </c>
      <c r="K114" s="83">
        <v>20280.680864000005</v>
      </c>
      <c r="L114" s="85">
        <v>111.989914</v>
      </c>
      <c r="M114" s="83">
        <v>22.712317154000004</v>
      </c>
      <c r="N114" s="73"/>
      <c r="O114" s="84">
        <f t="shared" si="3"/>
        <v>5.3725206992846908E-6</v>
      </c>
      <c r="P114" s="84">
        <f>M114/'סכום נכסי הקרן'!$C$42</f>
        <v>3.1875767083292078E-6</v>
      </c>
    </row>
    <row r="115" spans="2:16">
      <c r="B115" s="76" t="s">
        <v>1915</v>
      </c>
      <c r="C115" s="73" t="s">
        <v>1916</v>
      </c>
      <c r="D115" s="73" t="s">
        <v>234</v>
      </c>
      <c r="E115" s="73"/>
      <c r="F115" s="94">
        <v>44045</v>
      </c>
      <c r="G115" s="83">
        <v>9.1400000000002457</v>
      </c>
      <c r="H115" s="86" t="s">
        <v>131</v>
      </c>
      <c r="I115" s="87">
        <v>4.8000000000000001E-2</v>
      </c>
      <c r="J115" s="87">
        <v>4.8500000000001375E-2</v>
      </c>
      <c r="K115" s="83">
        <v>5543163.7269400014</v>
      </c>
      <c r="L115" s="85">
        <v>112.87255500000001</v>
      </c>
      <c r="M115" s="83">
        <v>6256.7105391389996</v>
      </c>
      <c r="N115" s="73"/>
      <c r="O115" s="84">
        <f t="shared" si="3"/>
        <v>1.4800034119388356E-3</v>
      </c>
      <c r="P115" s="84">
        <f>M115/'סכום נכסי הקרן'!$C$42</f>
        <v>8.7810260177724497E-4</v>
      </c>
    </row>
    <row r="116" spans="2:16">
      <c r="B116" s="76" t="s">
        <v>1917</v>
      </c>
      <c r="C116" s="73" t="s">
        <v>1918</v>
      </c>
      <c r="D116" s="73" t="s">
        <v>234</v>
      </c>
      <c r="E116" s="73"/>
      <c r="F116" s="94">
        <v>44075</v>
      </c>
      <c r="G116" s="83">
        <v>9.2199999999999704</v>
      </c>
      <c r="H116" s="86" t="s">
        <v>131</v>
      </c>
      <c r="I116" s="87">
        <v>4.8000000000000001E-2</v>
      </c>
      <c r="J116" s="87">
        <v>4.8599999999999845E-2</v>
      </c>
      <c r="K116" s="83">
        <v>73233538.599904016</v>
      </c>
      <c r="L116" s="85">
        <v>112.180706</v>
      </c>
      <c r="M116" s="83">
        <v>82153.900661334003</v>
      </c>
      <c r="N116" s="73"/>
      <c r="O116" s="84">
        <f t="shared" si="3"/>
        <v>1.9433223340325812E-2</v>
      </c>
      <c r="P116" s="84">
        <f>M116/'סכום נכסי הקרן'!$C$42</f>
        <v>1.1529949078768474E-2</v>
      </c>
    </row>
    <row r="117" spans="2:16">
      <c r="B117" s="76" t="s">
        <v>1919</v>
      </c>
      <c r="C117" s="73" t="s">
        <v>1920</v>
      </c>
      <c r="D117" s="73" t="s">
        <v>234</v>
      </c>
      <c r="E117" s="73"/>
      <c r="F117" s="94">
        <v>44166</v>
      </c>
      <c r="G117" s="83">
        <v>9.4699999999999882</v>
      </c>
      <c r="H117" s="86" t="s">
        <v>131</v>
      </c>
      <c r="I117" s="87">
        <v>4.8000000000000001E-2</v>
      </c>
      <c r="J117" s="87">
        <v>4.8499999999999946E-2</v>
      </c>
      <c r="K117" s="83">
        <v>133688780.57463603</v>
      </c>
      <c r="L117" s="85">
        <v>110.653839</v>
      </c>
      <c r="M117" s="83">
        <v>147931.76808970803</v>
      </c>
      <c r="N117" s="73"/>
      <c r="O117" s="84">
        <f t="shared" si="3"/>
        <v>3.4992752203786823E-2</v>
      </c>
      <c r="P117" s="84">
        <f>M117/'סכום נכסי הקרן'!$C$42</f>
        <v>2.0761591835277132E-2</v>
      </c>
    </row>
    <row r="118" spans="2:16">
      <c r="B118" s="76" t="s">
        <v>1921</v>
      </c>
      <c r="C118" s="73" t="s">
        <v>1922</v>
      </c>
      <c r="D118" s="73" t="s">
        <v>234</v>
      </c>
      <c r="E118" s="73"/>
      <c r="F118" s="94">
        <v>44197</v>
      </c>
      <c r="G118" s="83">
        <v>9.3299999999999788</v>
      </c>
      <c r="H118" s="86" t="s">
        <v>131</v>
      </c>
      <c r="I118" s="87">
        <v>4.8000000000000001E-2</v>
      </c>
      <c r="J118" s="87">
        <v>4.8499999999999904E-2</v>
      </c>
      <c r="K118" s="83">
        <v>40319994.940612011</v>
      </c>
      <c r="L118" s="85">
        <v>113.08780299999999</v>
      </c>
      <c r="M118" s="83">
        <v>45596.996407524006</v>
      </c>
      <c r="N118" s="73"/>
      <c r="O118" s="84">
        <f t="shared" si="3"/>
        <v>1.0785813061856135E-2</v>
      </c>
      <c r="P118" s="84">
        <f>M118/'סכום נכסי הקרן'!$C$42</f>
        <v>6.3993437011686267E-3</v>
      </c>
    </row>
    <row r="119" spans="2:16">
      <c r="B119" s="76" t="s">
        <v>1923</v>
      </c>
      <c r="C119" s="73" t="s">
        <v>1924</v>
      </c>
      <c r="D119" s="73" t="s">
        <v>234</v>
      </c>
      <c r="E119" s="73"/>
      <c r="F119" s="94">
        <v>44228</v>
      </c>
      <c r="G119" s="83">
        <v>9.4199999999999431</v>
      </c>
      <c r="H119" s="86" t="s">
        <v>131</v>
      </c>
      <c r="I119" s="87">
        <v>4.8000000000000001E-2</v>
      </c>
      <c r="J119" s="87">
        <v>4.8499999999999738E-2</v>
      </c>
      <c r="K119" s="83">
        <v>73702929.621480018</v>
      </c>
      <c r="L119" s="85">
        <v>112.77491000000001</v>
      </c>
      <c r="M119" s="83">
        <v>83118.412468066017</v>
      </c>
      <c r="N119" s="73"/>
      <c r="O119" s="84">
        <f t="shared" si="3"/>
        <v>1.9661375299072987E-2</v>
      </c>
      <c r="P119" s="84">
        <f>M119/'סכום נכסי הקרן'!$C$42</f>
        <v>1.1665314191416438E-2</v>
      </c>
    </row>
    <row r="120" spans="2:16">
      <c r="B120" s="76" t="s">
        <v>1925</v>
      </c>
      <c r="C120" s="73" t="s">
        <v>1926</v>
      </c>
      <c r="D120" s="73" t="s">
        <v>234</v>
      </c>
      <c r="E120" s="73"/>
      <c r="F120" s="94">
        <v>44256</v>
      </c>
      <c r="G120" s="83">
        <v>9.5000000000001119</v>
      </c>
      <c r="H120" s="86" t="s">
        <v>131</v>
      </c>
      <c r="I120" s="87">
        <v>4.8000000000000001E-2</v>
      </c>
      <c r="J120" s="87">
        <v>4.8500000000000619E-2</v>
      </c>
      <c r="K120" s="83">
        <v>27959720.507196005</v>
      </c>
      <c r="L120" s="85">
        <v>112.442965</v>
      </c>
      <c r="M120" s="83">
        <v>31438.738689773007</v>
      </c>
      <c r="N120" s="73"/>
      <c r="O120" s="84">
        <f t="shared" si="3"/>
        <v>7.436725774167036E-3</v>
      </c>
      <c r="P120" s="84">
        <f>M120/'סכום נכסי הקרן'!$C$42</f>
        <v>4.4122927003561836E-3</v>
      </c>
    </row>
    <row r="121" spans="2:16">
      <c r="B121" s="76" t="s">
        <v>1927</v>
      </c>
      <c r="C121" s="73" t="s">
        <v>1928</v>
      </c>
      <c r="D121" s="73" t="s">
        <v>234</v>
      </c>
      <c r="E121" s="73"/>
      <c r="F121" s="94">
        <v>44287</v>
      </c>
      <c r="G121" s="83">
        <v>9.5800000000001084</v>
      </c>
      <c r="H121" s="86" t="s">
        <v>131</v>
      </c>
      <c r="I121" s="87">
        <v>4.8000000000000001E-2</v>
      </c>
      <c r="J121" s="87">
        <v>4.850000000000057E-2</v>
      </c>
      <c r="K121" s="83">
        <v>39122233.939848006</v>
      </c>
      <c r="L121" s="85">
        <v>111.66434099999999</v>
      </c>
      <c r="M121" s="83">
        <v>43685.584876222994</v>
      </c>
      <c r="N121" s="73"/>
      <c r="O121" s="84">
        <f t="shared" si="3"/>
        <v>1.03336752219723E-2</v>
      </c>
      <c r="P121" s="84">
        <f>M121/'סכום נכסי הקרן'!$C$42</f>
        <v>6.1310852563831314E-3</v>
      </c>
    </row>
    <row r="122" spans="2:16">
      <c r="B122" s="76" t="s">
        <v>1929</v>
      </c>
      <c r="C122" s="73" t="s">
        <v>1930</v>
      </c>
      <c r="D122" s="73" t="s">
        <v>234</v>
      </c>
      <c r="E122" s="73"/>
      <c r="F122" s="94">
        <v>44318</v>
      </c>
      <c r="G122" s="83">
        <v>9.6699999999999608</v>
      </c>
      <c r="H122" s="86" t="s">
        <v>131</v>
      </c>
      <c r="I122" s="87">
        <v>4.8000000000000001E-2</v>
      </c>
      <c r="J122" s="87">
        <v>4.84999999999998E-2</v>
      </c>
      <c r="K122" s="83">
        <v>61669147.464868009</v>
      </c>
      <c r="L122" s="85">
        <v>110.54581399999999</v>
      </c>
      <c r="M122" s="83">
        <v>68172.660839771022</v>
      </c>
      <c r="N122" s="73"/>
      <c r="O122" s="84">
        <f t="shared" si="3"/>
        <v>1.6126009028650808E-2</v>
      </c>
      <c r="P122" s="84">
        <f>M122/'סכום נכסי הקרן'!$C$42</f>
        <v>9.5677417836431446E-3</v>
      </c>
    </row>
    <row r="123" spans="2:16">
      <c r="B123" s="76" t="s">
        <v>1931</v>
      </c>
      <c r="C123" s="73" t="s">
        <v>1932</v>
      </c>
      <c r="D123" s="73" t="s">
        <v>234</v>
      </c>
      <c r="E123" s="73"/>
      <c r="F123" s="94">
        <v>44348</v>
      </c>
      <c r="G123" s="83">
        <v>9.7499999999999449</v>
      </c>
      <c r="H123" s="86" t="s">
        <v>131</v>
      </c>
      <c r="I123" s="87">
        <v>4.8000000000000001E-2</v>
      </c>
      <c r="J123" s="87">
        <v>4.8499999999999772E-2</v>
      </c>
      <c r="K123" s="83">
        <v>49680863.414668009</v>
      </c>
      <c r="L123" s="85">
        <v>109.796164</v>
      </c>
      <c r="M123" s="83">
        <v>54547.682321772008</v>
      </c>
      <c r="N123" s="73"/>
      <c r="O123" s="84">
        <f t="shared" si="3"/>
        <v>1.2903067106040011E-2</v>
      </c>
      <c r="P123" s="84">
        <f>M123/'סכום נכסי הקרן'!$C$42</f>
        <v>7.6555342408821184E-3</v>
      </c>
    </row>
    <row r="124" spans="2:16">
      <c r="B124" s="76" t="s">
        <v>1933</v>
      </c>
      <c r="C124" s="73" t="s">
        <v>1934</v>
      </c>
      <c r="D124" s="73" t="s">
        <v>234</v>
      </c>
      <c r="E124" s="73"/>
      <c r="F124" s="94">
        <v>44378</v>
      </c>
      <c r="G124" s="83">
        <v>9.599999999999822</v>
      </c>
      <c r="H124" s="86" t="s">
        <v>131</v>
      </c>
      <c r="I124" s="87">
        <v>4.8000000000000001E-2</v>
      </c>
      <c r="J124" s="87">
        <v>4.8499999999999106E-2</v>
      </c>
      <c r="K124" s="83">
        <v>15066277.647908004</v>
      </c>
      <c r="L124" s="85">
        <v>111.546251</v>
      </c>
      <c r="M124" s="83">
        <v>16805.867817890005</v>
      </c>
      <c r="N124" s="73"/>
      <c r="O124" s="84">
        <f t="shared" si="3"/>
        <v>3.9753703732142093E-3</v>
      </c>
      <c r="P124" s="84">
        <f>M124/'סכום נכסי הקרן'!$C$42</f>
        <v>2.3586317704325931E-3</v>
      </c>
    </row>
    <row r="125" spans="2:16">
      <c r="B125" s="76" t="s">
        <v>1935</v>
      </c>
      <c r="C125" s="73" t="s">
        <v>1936</v>
      </c>
      <c r="D125" s="73" t="s">
        <v>234</v>
      </c>
      <c r="E125" s="73"/>
      <c r="F125" s="94">
        <v>44409</v>
      </c>
      <c r="G125" s="83">
        <v>9.6799999999998523</v>
      </c>
      <c r="H125" s="86" t="s">
        <v>131</v>
      </c>
      <c r="I125" s="87">
        <v>4.8000000000000001E-2</v>
      </c>
      <c r="J125" s="87">
        <v>4.8599999999999415E-2</v>
      </c>
      <c r="K125" s="83">
        <v>19072512.671740003</v>
      </c>
      <c r="L125" s="85">
        <v>110.877154</v>
      </c>
      <c r="M125" s="83">
        <v>21147.059163284004</v>
      </c>
      <c r="N125" s="73"/>
      <c r="O125" s="84">
        <f t="shared" si="3"/>
        <v>5.0022642918110287E-3</v>
      </c>
      <c r="P125" s="84">
        <f>M125/'סכום נכסי הקרן'!$C$42</f>
        <v>2.9678994345441424E-3</v>
      </c>
    </row>
    <row r="126" spans="2:16">
      <c r="B126" s="76" t="s">
        <v>1937</v>
      </c>
      <c r="C126" s="73" t="s">
        <v>1938</v>
      </c>
      <c r="D126" s="73" t="s">
        <v>234</v>
      </c>
      <c r="E126" s="73"/>
      <c r="F126" s="94">
        <v>44440</v>
      </c>
      <c r="G126" s="83">
        <v>9.7700000000000724</v>
      </c>
      <c r="H126" s="86" t="s">
        <v>131</v>
      </c>
      <c r="I126" s="87">
        <v>4.8000000000000001E-2</v>
      </c>
      <c r="J126" s="87">
        <v>4.8500000000000348E-2</v>
      </c>
      <c r="K126" s="83">
        <v>55877945.67394001</v>
      </c>
      <c r="L126" s="85">
        <v>110.124297</v>
      </c>
      <c r="M126" s="83">
        <v>61535.194938041008</v>
      </c>
      <c r="N126" s="73"/>
      <c r="O126" s="84">
        <f t="shared" si="3"/>
        <v>1.4555939242021372E-2</v>
      </c>
      <c r="P126" s="84">
        <f>M126/'סכום נכסי הקרן'!$C$42</f>
        <v>8.6362017929311995E-3</v>
      </c>
    </row>
    <row r="127" spans="2:16">
      <c r="B127" s="76" t="s">
        <v>1939</v>
      </c>
      <c r="C127" s="73" t="s">
        <v>1940</v>
      </c>
      <c r="D127" s="73" t="s">
        <v>234</v>
      </c>
      <c r="E127" s="73"/>
      <c r="F127" s="94">
        <v>44501</v>
      </c>
      <c r="G127" s="83">
        <v>9.9400000000000421</v>
      </c>
      <c r="H127" s="86" t="s">
        <v>131</v>
      </c>
      <c r="I127" s="87">
        <v>4.8000000000000001E-2</v>
      </c>
      <c r="J127" s="87">
        <v>4.8500000000000279E-2</v>
      </c>
      <c r="K127" s="83">
        <v>70454818.470472008</v>
      </c>
      <c r="L127" s="85">
        <v>108.723134</v>
      </c>
      <c r="M127" s="83">
        <v>76600.686983088017</v>
      </c>
      <c r="N127" s="73"/>
      <c r="O127" s="84">
        <f t="shared" si="3"/>
        <v>1.8119629697209875E-2</v>
      </c>
      <c r="P127" s="84">
        <f>M127/'סכום נכסי הקרן'!$C$42</f>
        <v>1.0750579256784697E-2</v>
      </c>
    </row>
    <row r="128" spans="2:16">
      <c r="B128" s="76" t="s">
        <v>1941</v>
      </c>
      <c r="C128" s="73" t="s">
        <v>1942</v>
      </c>
      <c r="D128" s="73" t="s">
        <v>234</v>
      </c>
      <c r="E128" s="73"/>
      <c r="F128" s="94">
        <v>44531</v>
      </c>
      <c r="G128" s="83">
        <v>10.019999999999898</v>
      </c>
      <c r="H128" s="86" t="s">
        <v>131</v>
      </c>
      <c r="I128" s="87">
        <v>4.8000000000000001E-2</v>
      </c>
      <c r="J128" s="87">
        <v>4.8499999999999474E-2</v>
      </c>
      <c r="K128" s="83">
        <v>20192753.438412003</v>
      </c>
      <c r="L128" s="85">
        <v>108.188389</v>
      </c>
      <c r="M128" s="83">
        <v>21846.214684259005</v>
      </c>
      <c r="N128" s="73"/>
      <c r="O128" s="84">
        <f t="shared" si="3"/>
        <v>5.1676471315709877E-3</v>
      </c>
      <c r="P128" s="84">
        <f>M128/'סכום נכסי הקרן'!$C$42</f>
        <v>3.0660229258219658E-3</v>
      </c>
    </row>
    <row r="129" spans="2:16">
      <c r="B129" s="76" t="s">
        <v>1943</v>
      </c>
      <c r="C129" s="73" t="s">
        <v>1944</v>
      </c>
      <c r="D129" s="73" t="s">
        <v>234</v>
      </c>
      <c r="E129" s="73"/>
      <c r="F129" s="94">
        <v>44563</v>
      </c>
      <c r="G129" s="83">
        <v>9.8700000000000383</v>
      </c>
      <c r="H129" s="86" t="s">
        <v>131</v>
      </c>
      <c r="I129" s="87">
        <v>4.8000000000000001E-2</v>
      </c>
      <c r="J129" s="87">
        <v>4.8500000000000119E-2</v>
      </c>
      <c r="K129" s="83">
        <v>58008351.14338401</v>
      </c>
      <c r="L129" s="85">
        <v>110.437162</v>
      </c>
      <c r="M129" s="83">
        <v>64062.776546365014</v>
      </c>
      <c r="N129" s="73"/>
      <c r="O129" s="84">
        <f t="shared" si="3"/>
        <v>1.5153829999612367E-2</v>
      </c>
      <c r="P129" s="84">
        <f>M129/'סכום נכסי הקרן'!$C$42</f>
        <v>8.9909370763664228E-3</v>
      </c>
    </row>
    <row r="130" spans="2:16">
      <c r="B130" s="76" t="s">
        <v>1945</v>
      </c>
      <c r="C130" s="73" t="s">
        <v>1946</v>
      </c>
      <c r="D130" s="73" t="s">
        <v>234</v>
      </c>
      <c r="E130" s="73"/>
      <c r="F130" s="94">
        <v>44652</v>
      </c>
      <c r="G130" s="83">
        <v>10.109999999999607</v>
      </c>
      <c r="H130" s="86" t="s">
        <v>131</v>
      </c>
      <c r="I130" s="87">
        <v>4.8000000000000001E-2</v>
      </c>
      <c r="J130" s="87">
        <v>4.8499999999997961E-2</v>
      </c>
      <c r="K130" s="83">
        <v>4111374.3430480002</v>
      </c>
      <c r="L130" s="85">
        <v>107.888125</v>
      </c>
      <c r="M130" s="83">
        <v>4435.6846734340015</v>
      </c>
      <c r="N130" s="73"/>
      <c r="O130" s="84">
        <f t="shared" si="3"/>
        <v>1.0492459911483334E-3</v>
      </c>
      <c r="P130" s="84">
        <f>M130/'סכום נכסי הקרן'!$C$42</f>
        <v>6.2252939912125832E-4</v>
      </c>
    </row>
    <row r="131" spans="2:16">
      <c r="B131" s="76" t="s">
        <v>1947</v>
      </c>
      <c r="C131" s="73" t="s">
        <v>1948</v>
      </c>
      <c r="D131" s="73" t="s">
        <v>234</v>
      </c>
      <c r="E131" s="73"/>
      <c r="F131" s="94">
        <v>40057</v>
      </c>
      <c r="G131" s="83">
        <v>1.1400000000000026</v>
      </c>
      <c r="H131" s="86" t="s">
        <v>131</v>
      </c>
      <c r="I131" s="87">
        <v>4.8000000000000001E-2</v>
      </c>
      <c r="J131" s="87">
        <v>4.8199999999999167E-2</v>
      </c>
      <c r="K131" s="83">
        <v>14432372.945376001</v>
      </c>
      <c r="L131" s="85">
        <v>122.365416</v>
      </c>
      <c r="M131" s="83">
        <v>17660.233169413998</v>
      </c>
      <c r="N131" s="73"/>
      <c r="O131" s="84">
        <f t="shared" si="3"/>
        <v>4.177467565882457E-3</v>
      </c>
      <c r="P131" s="84">
        <f>M131/'סכום נכסי הקרן'!$C$42</f>
        <v>2.478538298527273E-3</v>
      </c>
    </row>
    <row r="132" spans="2:16">
      <c r="B132" s="76" t="s">
        <v>1949</v>
      </c>
      <c r="C132" s="73" t="s">
        <v>1950</v>
      </c>
      <c r="D132" s="73" t="s">
        <v>234</v>
      </c>
      <c r="E132" s="73"/>
      <c r="F132" s="94">
        <v>40087</v>
      </c>
      <c r="G132" s="83">
        <v>1.2199999999999729</v>
      </c>
      <c r="H132" s="86" t="s">
        <v>131</v>
      </c>
      <c r="I132" s="87">
        <v>4.8000000000000001E-2</v>
      </c>
      <c r="J132" s="87">
        <v>4.8299999999999281E-2</v>
      </c>
      <c r="K132" s="83">
        <v>13386850.476624003</v>
      </c>
      <c r="L132" s="85">
        <v>121.30183100000001</v>
      </c>
      <c r="M132" s="83">
        <v>16238.494785552002</v>
      </c>
      <c r="N132" s="73"/>
      <c r="O132" s="84">
        <f t="shared" si="3"/>
        <v>3.8411602290099227E-3</v>
      </c>
      <c r="P132" s="84">
        <f>M132/'סכום נכסי הקרן'!$C$42</f>
        <v>2.27900338859238E-3</v>
      </c>
    </row>
    <row r="133" spans="2:16">
      <c r="B133" s="76" t="s">
        <v>1951</v>
      </c>
      <c r="C133" s="73" t="s">
        <v>1952</v>
      </c>
      <c r="D133" s="73" t="s">
        <v>234</v>
      </c>
      <c r="E133" s="73"/>
      <c r="F133" s="94">
        <v>40118</v>
      </c>
      <c r="G133" s="83">
        <v>1.3099999999999958</v>
      </c>
      <c r="H133" s="86" t="s">
        <v>131</v>
      </c>
      <c r="I133" s="87">
        <v>4.8000000000000001E-2</v>
      </c>
      <c r="J133" s="87">
        <v>4.8299999999999274E-2</v>
      </c>
      <c r="K133" s="83">
        <v>16388257.818964003</v>
      </c>
      <c r="L133" s="85">
        <v>121.16885499999999</v>
      </c>
      <c r="M133" s="83">
        <v>19857.464345568005</v>
      </c>
      <c r="N133" s="73"/>
      <c r="O133" s="84">
        <f t="shared" si="3"/>
        <v>4.6972150621401023E-3</v>
      </c>
      <c r="P133" s="84">
        <f>M133/'סכום נכסי הקרן'!$C$42</f>
        <v>2.7869103097330874E-3</v>
      </c>
    </row>
    <row r="134" spans="2:16">
      <c r="B134" s="76" t="s">
        <v>1953</v>
      </c>
      <c r="C134" s="73" t="s">
        <v>1954</v>
      </c>
      <c r="D134" s="73" t="s">
        <v>234</v>
      </c>
      <c r="E134" s="73"/>
      <c r="F134" s="94">
        <v>39630</v>
      </c>
      <c r="G134" s="85">
        <v>0</v>
      </c>
      <c r="H134" s="86" t="s">
        <v>131</v>
      </c>
      <c r="I134" s="87">
        <v>4.8000000000000001E-2</v>
      </c>
      <c r="J134" s="87">
        <v>9.0999999999999154E-3</v>
      </c>
      <c r="K134" s="83">
        <v>2732421.4698280003</v>
      </c>
      <c r="L134" s="85">
        <v>129.25723400000001</v>
      </c>
      <c r="M134" s="83">
        <v>3531.8524023330006</v>
      </c>
      <c r="N134" s="73"/>
      <c r="O134" s="84">
        <f t="shared" si="3"/>
        <v>8.3544756836977389E-4</v>
      </c>
      <c r="P134" s="84">
        <f>M134/'סכום נכסי הקרן'!$C$42</f>
        <v>4.956804001370026E-4</v>
      </c>
    </row>
    <row r="135" spans="2:16">
      <c r="B135" s="76" t="s">
        <v>1955</v>
      </c>
      <c r="C135" s="73" t="s">
        <v>1956</v>
      </c>
      <c r="D135" s="73" t="s">
        <v>234</v>
      </c>
      <c r="E135" s="73"/>
      <c r="F135" s="94">
        <v>39904</v>
      </c>
      <c r="G135" s="83">
        <v>0.73999999999998567</v>
      </c>
      <c r="H135" s="86" t="s">
        <v>131</v>
      </c>
      <c r="I135" s="87">
        <v>4.8000000000000001E-2</v>
      </c>
      <c r="J135" s="87">
        <v>4.8199999999999882E-2</v>
      </c>
      <c r="K135" s="83">
        <v>20853076.396280006</v>
      </c>
      <c r="L135" s="85">
        <v>126.607923</v>
      </c>
      <c r="M135" s="83">
        <v>26401.646829987003</v>
      </c>
      <c r="N135" s="73"/>
      <c r="O135" s="84">
        <f t="shared" si="3"/>
        <v>6.2452189764498909E-3</v>
      </c>
      <c r="P135" s="84">
        <f>M135/'סכום נכסי הקרן'!$C$42</f>
        <v>3.7053583712386116E-3</v>
      </c>
    </row>
    <row r="136" spans="2:16">
      <c r="B136" s="76" t="s">
        <v>1957</v>
      </c>
      <c r="C136" s="73" t="s">
        <v>1958</v>
      </c>
      <c r="D136" s="73" t="s">
        <v>234</v>
      </c>
      <c r="E136" s="73"/>
      <c r="F136" s="94">
        <v>39965</v>
      </c>
      <c r="G136" s="83">
        <v>0.90999999999994241</v>
      </c>
      <c r="H136" s="86" t="s">
        <v>131</v>
      </c>
      <c r="I136" s="87">
        <v>4.8000000000000001E-2</v>
      </c>
      <c r="J136" s="87">
        <v>4.8299999999999101E-2</v>
      </c>
      <c r="K136" s="83">
        <v>9825189.3254160024</v>
      </c>
      <c r="L136" s="85">
        <v>123.76357299999999</v>
      </c>
      <c r="M136" s="83">
        <v>12160.005342370001</v>
      </c>
      <c r="N136" s="73"/>
      <c r="O136" s="84">
        <f t="shared" si="3"/>
        <v>2.8764075440796499E-3</v>
      </c>
      <c r="P136" s="84">
        <f>M136/'סכום נכסי הקרן'!$C$42</f>
        <v>1.706604814457292E-3</v>
      </c>
    </row>
    <row r="137" spans="2:16">
      <c r="B137" s="76" t="s">
        <v>1959</v>
      </c>
      <c r="C137" s="73" t="s">
        <v>1960</v>
      </c>
      <c r="D137" s="73" t="s">
        <v>234</v>
      </c>
      <c r="E137" s="73"/>
      <c r="F137" s="94">
        <v>39995</v>
      </c>
      <c r="G137" s="83">
        <v>0.97000000000002551</v>
      </c>
      <c r="H137" s="86" t="s">
        <v>131</v>
      </c>
      <c r="I137" s="87">
        <v>4.8000000000000001E-2</v>
      </c>
      <c r="J137" s="87">
        <v>4.8500000000000203E-2</v>
      </c>
      <c r="K137" s="83">
        <v>15009838.647872003</v>
      </c>
      <c r="L137" s="85">
        <v>125.72881599999999</v>
      </c>
      <c r="M137" s="83">
        <v>18871.692489216002</v>
      </c>
      <c r="N137" s="73"/>
      <c r="O137" s="84">
        <f t="shared" si="3"/>
        <v>4.4640341115962379E-3</v>
      </c>
      <c r="P137" s="84">
        <f>M137/'סכום נכסי הקרן'!$C$42</f>
        <v>2.648561439922563E-3</v>
      </c>
    </row>
    <row r="138" spans="2:16">
      <c r="B138" s="76" t="s">
        <v>1961</v>
      </c>
      <c r="C138" s="73" t="s">
        <v>1962</v>
      </c>
      <c r="D138" s="73" t="s">
        <v>234</v>
      </c>
      <c r="E138" s="73"/>
      <c r="F138" s="94">
        <v>40027</v>
      </c>
      <c r="G138" s="83">
        <v>1.0599999999999952</v>
      </c>
      <c r="H138" s="86" t="s">
        <v>131</v>
      </c>
      <c r="I138" s="87">
        <v>4.8000000000000001E-2</v>
      </c>
      <c r="J138" s="87">
        <v>4.8300000000000572E-2</v>
      </c>
      <c r="K138" s="83">
        <v>18899726.607800003</v>
      </c>
      <c r="L138" s="85">
        <v>124.14088</v>
      </c>
      <c r="M138" s="83">
        <v>23462.286955202002</v>
      </c>
      <c r="N138" s="73"/>
      <c r="O138" s="84">
        <f t="shared" si="3"/>
        <v>5.5499234826940688E-3</v>
      </c>
      <c r="P138" s="84">
        <f>M138/'סכום נכסי הקרן'!$C$42</f>
        <v>3.2928317668092602E-3</v>
      </c>
    </row>
    <row r="139" spans="2:16">
      <c r="B139" s="76" t="s">
        <v>1963</v>
      </c>
      <c r="C139" s="73" t="s">
        <v>1964</v>
      </c>
      <c r="D139" s="73" t="s">
        <v>234</v>
      </c>
      <c r="E139" s="73"/>
      <c r="F139" s="94">
        <v>40179</v>
      </c>
      <c r="G139" s="83">
        <v>1.4399999999999642</v>
      </c>
      <c r="H139" s="86" t="s">
        <v>131</v>
      </c>
      <c r="I139" s="87">
        <v>4.8000000000000001E-2</v>
      </c>
      <c r="J139" s="87">
        <v>4.8299999999997498E-2</v>
      </c>
      <c r="K139" s="83">
        <v>7353347.9195840005</v>
      </c>
      <c r="L139" s="85">
        <v>122.51553699999999</v>
      </c>
      <c r="M139" s="83">
        <v>9008.9936856280019</v>
      </c>
      <c r="N139" s="73"/>
      <c r="O139" s="84">
        <f t="shared" si="3"/>
        <v>2.1310465474561817E-3</v>
      </c>
      <c r="P139" s="84">
        <f>M139/'סכום נכסי הקרן'!$C$42</f>
        <v>1.2643737863943672E-3</v>
      </c>
    </row>
    <row r="140" spans="2:16">
      <c r="B140" s="76" t="s">
        <v>1965</v>
      </c>
      <c r="C140" s="73" t="s">
        <v>1966</v>
      </c>
      <c r="D140" s="73" t="s">
        <v>234</v>
      </c>
      <c r="E140" s="73"/>
      <c r="F140" s="94">
        <v>40210</v>
      </c>
      <c r="G140" s="83">
        <v>1.5199999999999607</v>
      </c>
      <c r="H140" s="86" t="s">
        <v>131</v>
      </c>
      <c r="I140" s="87">
        <v>4.8000000000000001E-2</v>
      </c>
      <c r="J140" s="87">
        <v>4.8200000000000139E-2</v>
      </c>
      <c r="K140" s="83">
        <v>10772777.453680001</v>
      </c>
      <c r="L140" s="85">
        <v>122.0322</v>
      </c>
      <c r="M140" s="83">
        <v>13146.257334501002</v>
      </c>
      <c r="N140" s="73"/>
      <c r="O140" s="84">
        <f t="shared" si="3"/>
        <v>3.1097020690947423E-3</v>
      </c>
      <c r="P140" s="84">
        <f>M140/'סכום נכסי הקרן'!$C$42</f>
        <v>1.8450210692737407E-3</v>
      </c>
    </row>
    <row r="141" spans="2:16">
      <c r="B141" s="76" t="s">
        <v>1967</v>
      </c>
      <c r="C141" s="73" t="s">
        <v>1968</v>
      </c>
      <c r="D141" s="73" t="s">
        <v>234</v>
      </c>
      <c r="E141" s="73"/>
      <c r="F141" s="94">
        <v>40238</v>
      </c>
      <c r="G141" s="83">
        <v>1.6000000000000212</v>
      </c>
      <c r="H141" s="86" t="s">
        <v>131</v>
      </c>
      <c r="I141" s="87">
        <v>4.8000000000000001E-2</v>
      </c>
      <c r="J141" s="87">
        <v>4.8400000000000089E-2</v>
      </c>
      <c r="K141" s="83">
        <v>15367952.775760002</v>
      </c>
      <c r="L141" s="85">
        <v>122.364876</v>
      </c>
      <c r="M141" s="83">
        <v>18804.976372901005</v>
      </c>
      <c r="N141" s="73"/>
      <c r="O141" s="84">
        <f t="shared" si="3"/>
        <v>4.4482526431776758E-3</v>
      </c>
      <c r="P141" s="84">
        <f>M141/'סכום נכסי הקרן'!$C$42</f>
        <v>2.6391981179420747E-3</v>
      </c>
    </row>
    <row r="142" spans="2:16">
      <c r="B142" s="76" t="s">
        <v>1969</v>
      </c>
      <c r="C142" s="73" t="s">
        <v>1970</v>
      </c>
      <c r="D142" s="73" t="s">
        <v>234</v>
      </c>
      <c r="E142" s="73"/>
      <c r="F142" s="94">
        <v>40300</v>
      </c>
      <c r="G142" s="83">
        <v>1.7699999999998595</v>
      </c>
      <c r="H142" s="86" t="s">
        <v>131</v>
      </c>
      <c r="I142" s="87">
        <v>4.8000000000000001E-2</v>
      </c>
      <c r="J142" s="87">
        <v>4.8399999999997535E-2</v>
      </c>
      <c r="K142" s="83">
        <v>2401793.0015320005</v>
      </c>
      <c r="L142" s="85">
        <v>121.62039</v>
      </c>
      <c r="M142" s="83">
        <v>2921.0700109330005</v>
      </c>
      <c r="N142" s="73"/>
      <c r="O142" s="84">
        <f t="shared" ref="O142:O158" si="4">IFERROR(M142/$M$11,0)</f>
        <v>6.9096908921216895E-4</v>
      </c>
      <c r="P142" s="84">
        <f>M142/'סכום נכסי הקרן'!$C$42</f>
        <v>4.0995970015367348E-4</v>
      </c>
    </row>
    <row r="143" spans="2:16">
      <c r="B143" s="76" t="s">
        <v>1971</v>
      </c>
      <c r="C143" s="73" t="s">
        <v>1972</v>
      </c>
      <c r="D143" s="73" t="s">
        <v>234</v>
      </c>
      <c r="E143" s="73"/>
      <c r="F143" s="94">
        <v>40360</v>
      </c>
      <c r="G143" s="83">
        <v>1.8899999999999297</v>
      </c>
      <c r="H143" s="86" t="s">
        <v>131</v>
      </c>
      <c r="I143" s="87">
        <v>4.8000000000000001E-2</v>
      </c>
      <c r="J143" s="87">
        <v>4.8499999999997934E-2</v>
      </c>
      <c r="K143" s="83">
        <v>6745194.3447280014</v>
      </c>
      <c r="L143" s="85">
        <v>122.050555</v>
      </c>
      <c r="M143" s="83">
        <v>8232.5471516220005</v>
      </c>
      <c r="N143" s="73"/>
      <c r="O143" s="84">
        <f t="shared" si="4"/>
        <v>1.9473807837408121E-3</v>
      </c>
      <c r="P143" s="84">
        <f>M143/'סכום נכסי הקרן'!$C$42</f>
        <v>1.1554028315473145E-3</v>
      </c>
    </row>
    <row r="144" spans="2:16">
      <c r="B144" s="76" t="s">
        <v>1973</v>
      </c>
      <c r="C144" s="73" t="s">
        <v>1974</v>
      </c>
      <c r="D144" s="73" t="s">
        <v>234</v>
      </c>
      <c r="E144" s="73"/>
      <c r="F144" s="94">
        <v>40422</v>
      </c>
      <c r="G144" s="83">
        <v>2.0599999999999454</v>
      </c>
      <c r="H144" s="86" t="s">
        <v>131</v>
      </c>
      <c r="I144" s="87">
        <v>4.8000000000000001E-2</v>
      </c>
      <c r="J144" s="87">
        <v>4.8399999999998562E-2</v>
      </c>
      <c r="K144" s="83">
        <v>13398591.923440002</v>
      </c>
      <c r="L144" s="85">
        <v>120.177226</v>
      </c>
      <c r="M144" s="83">
        <v>16102.056131448002</v>
      </c>
      <c r="N144" s="73"/>
      <c r="O144" s="84">
        <f t="shared" si="4"/>
        <v>3.8088861334878289E-3</v>
      </c>
      <c r="P144" s="84">
        <f>M144/'סכום נכסי הקרן'!$C$42</f>
        <v>2.2598548062179435E-3</v>
      </c>
    </row>
    <row r="145" spans="2:16">
      <c r="B145" s="76" t="s">
        <v>1975</v>
      </c>
      <c r="C145" s="73" t="s">
        <v>1976</v>
      </c>
      <c r="D145" s="73" t="s">
        <v>234</v>
      </c>
      <c r="E145" s="73"/>
      <c r="F145" s="94">
        <v>40483</v>
      </c>
      <c r="G145" s="83">
        <v>2.230000000000012</v>
      </c>
      <c r="H145" s="86" t="s">
        <v>131</v>
      </c>
      <c r="I145" s="87">
        <v>4.8000000000000001E-2</v>
      </c>
      <c r="J145" s="87">
        <v>4.8399999999999992E-2</v>
      </c>
      <c r="K145" s="83">
        <v>26041595.059164003</v>
      </c>
      <c r="L145" s="85">
        <v>118.34103</v>
      </c>
      <c r="M145" s="83">
        <v>30817.891846381004</v>
      </c>
      <c r="N145" s="73"/>
      <c r="O145" s="84">
        <f t="shared" si="4"/>
        <v>7.2898665834207647E-3</v>
      </c>
      <c r="P145" s="84">
        <f>M145/'סכום נכסי הקרן'!$C$42</f>
        <v>4.3251594975210195E-3</v>
      </c>
    </row>
    <row r="146" spans="2:16">
      <c r="B146" s="76" t="s">
        <v>1977</v>
      </c>
      <c r="C146" s="73" t="s">
        <v>1978</v>
      </c>
      <c r="D146" s="73" t="s">
        <v>234</v>
      </c>
      <c r="E146" s="73"/>
      <c r="F146" s="94">
        <v>40513</v>
      </c>
      <c r="G146" s="83">
        <v>2.3099999999999663</v>
      </c>
      <c r="H146" s="86" t="s">
        <v>131</v>
      </c>
      <c r="I146" s="87">
        <v>4.8000000000000001E-2</v>
      </c>
      <c r="J146" s="87">
        <v>4.839999999999961E-2</v>
      </c>
      <c r="K146" s="83">
        <v>8851716.6439440027</v>
      </c>
      <c r="L146" s="85">
        <v>117.546156</v>
      </c>
      <c r="M146" s="83">
        <v>10404.852634485003</v>
      </c>
      <c r="N146" s="73"/>
      <c r="O146" s="84">
        <f t="shared" si="4"/>
        <v>2.4612321927678167E-3</v>
      </c>
      <c r="P146" s="84">
        <f>M146/'סכום נכסי הקרן'!$C$42</f>
        <v>1.4602766281572939E-3</v>
      </c>
    </row>
    <row r="147" spans="2:16">
      <c r="B147" s="76" t="s">
        <v>1979</v>
      </c>
      <c r="C147" s="73" t="s">
        <v>1980</v>
      </c>
      <c r="D147" s="73" t="s">
        <v>234</v>
      </c>
      <c r="E147" s="73"/>
      <c r="F147" s="94">
        <v>40544</v>
      </c>
      <c r="G147" s="83">
        <v>2.3399999999999768</v>
      </c>
      <c r="H147" s="86" t="s">
        <v>131</v>
      </c>
      <c r="I147" s="87">
        <v>4.8000000000000001E-2</v>
      </c>
      <c r="J147" s="87">
        <v>4.8399999999999582E-2</v>
      </c>
      <c r="K147" s="83">
        <v>22246706.078019999</v>
      </c>
      <c r="L147" s="85">
        <v>119.781476</v>
      </c>
      <c r="M147" s="83">
        <v>26647.433005893003</v>
      </c>
      <c r="N147" s="73"/>
      <c r="O147" s="84">
        <f t="shared" si="4"/>
        <v>6.3033588530947739E-3</v>
      </c>
      <c r="P147" s="84">
        <f>M147/'סכום נכסי הקרן'!$C$42</f>
        <v>3.7398534112750392E-3</v>
      </c>
    </row>
    <row r="148" spans="2:16">
      <c r="B148" s="76" t="s">
        <v>1981</v>
      </c>
      <c r="C148" s="73" t="s">
        <v>1982</v>
      </c>
      <c r="D148" s="73" t="s">
        <v>234</v>
      </c>
      <c r="E148" s="73"/>
      <c r="F148" s="94">
        <v>40575</v>
      </c>
      <c r="G148" s="83">
        <v>2.4200000000000976</v>
      </c>
      <c r="H148" s="86" t="s">
        <v>131</v>
      </c>
      <c r="I148" s="87">
        <v>4.8000000000000001E-2</v>
      </c>
      <c r="J148" s="87">
        <v>4.8400000000001955E-2</v>
      </c>
      <c r="K148" s="83">
        <v>8768459.1119760014</v>
      </c>
      <c r="L148" s="85">
        <v>118.867741</v>
      </c>
      <c r="M148" s="83">
        <v>10422.869274869003</v>
      </c>
      <c r="N148" s="73"/>
      <c r="O148" s="84">
        <f t="shared" si="4"/>
        <v>2.4654939672375149E-3</v>
      </c>
      <c r="P148" s="84">
        <f>M148/'סכום נכסי הקרן'!$C$42</f>
        <v>1.4628051866861741E-3</v>
      </c>
    </row>
    <row r="149" spans="2:16">
      <c r="B149" s="76" t="s">
        <v>1983</v>
      </c>
      <c r="C149" s="73" t="s">
        <v>1984</v>
      </c>
      <c r="D149" s="73" t="s">
        <v>234</v>
      </c>
      <c r="E149" s="73"/>
      <c r="F149" s="94">
        <v>40603</v>
      </c>
      <c r="G149" s="83">
        <v>2.5000000000000315</v>
      </c>
      <c r="H149" s="86" t="s">
        <v>131</v>
      </c>
      <c r="I149" s="87">
        <v>4.8000000000000001E-2</v>
      </c>
      <c r="J149" s="87">
        <v>4.8500000000001278E-2</v>
      </c>
      <c r="K149" s="83">
        <v>13595394.583140004</v>
      </c>
      <c r="L149" s="85">
        <v>118.15514400000001</v>
      </c>
      <c r="M149" s="83">
        <v>16063.657984527001</v>
      </c>
      <c r="N149" s="73"/>
      <c r="O149" s="84">
        <f t="shared" si="4"/>
        <v>3.7998031835735388E-3</v>
      </c>
      <c r="P149" s="84">
        <f>M149/'סכום נכסי הקרן'!$C$42</f>
        <v>2.2544657902959452E-3</v>
      </c>
    </row>
    <row r="150" spans="2:16">
      <c r="B150" s="76" t="s">
        <v>1985</v>
      </c>
      <c r="C150" s="73" t="s">
        <v>1986</v>
      </c>
      <c r="D150" s="73" t="s">
        <v>234</v>
      </c>
      <c r="E150" s="73"/>
      <c r="F150" s="94">
        <v>40634</v>
      </c>
      <c r="G150" s="83">
        <v>2.5899999999999506</v>
      </c>
      <c r="H150" s="86" t="s">
        <v>131</v>
      </c>
      <c r="I150" s="87">
        <v>4.8000000000000001E-2</v>
      </c>
      <c r="J150" s="87">
        <v>4.8499999999999641E-2</v>
      </c>
      <c r="K150" s="83">
        <v>4821731.8754160013</v>
      </c>
      <c r="L150" s="85">
        <v>117.34350499999999</v>
      </c>
      <c r="M150" s="83">
        <v>5657.9891793920006</v>
      </c>
      <c r="N150" s="73"/>
      <c r="O150" s="84">
        <f t="shared" si="4"/>
        <v>1.3383779284386582E-3</v>
      </c>
      <c r="P150" s="84">
        <f>M150/'סכום נכסי הקרן'!$C$42</f>
        <v>7.9407461607378647E-4</v>
      </c>
    </row>
    <row r="151" spans="2:16">
      <c r="B151" s="76" t="s">
        <v>1987</v>
      </c>
      <c r="C151" s="73" t="s">
        <v>1988</v>
      </c>
      <c r="D151" s="73" t="s">
        <v>234</v>
      </c>
      <c r="E151" s="73"/>
      <c r="F151" s="94">
        <v>40664</v>
      </c>
      <c r="G151" s="83">
        <v>2.6700000000000101</v>
      </c>
      <c r="H151" s="86" t="s">
        <v>131</v>
      </c>
      <c r="I151" s="87">
        <v>4.8000000000000001E-2</v>
      </c>
      <c r="J151" s="87">
        <v>4.8500000000000265E-2</v>
      </c>
      <c r="K151" s="83">
        <v>17894098.373116005</v>
      </c>
      <c r="L151" s="85">
        <v>116.655061</v>
      </c>
      <c r="M151" s="83">
        <v>20874.371424737004</v>
      </c>
      <c r="N151" s="73"/>
      <c r="O151" s="84">
        <f t="shared" si="4"/>
        <v>4.9377609428197574E-3</v>
      </c>
      <c r="P151" s="84">
        <f>M151/'סכום נכסי הקרן'!$C$42</f>
        <v>2.9296288750875394E-3</v>
      </c>
    </row>
    <row r="152" spans="2:16">
      <c r="B152" s="76" t="s">
        <v>1989</v>
      </c>
      <c r="C152" s="73" t="s">
        <v>1990</v>
      </c>
      <c r="D152" s="73" t="s">
        <v>234</v>
      </c>
      <c r="E152" s="73"/>
      <c r="F152" s="94">
        <v>40756</v>
      </c>
      <c r="G152" s="83">
        <v>2.8599999999999599</v>
      </c>
      <c r="H152" s="86" t="s">
        <v>131</v>
      </c>
      <c r="I152" s="87">
        <v>4.8000000000000001E-2</v>
      </c>
      <c r="J152" s="87">
        <v>4.8499999999999696E-2</v>
      </c>
      <c r="K152" s="83">
        <v>9846403.9850040022</v>
      </c>
      <c r="L152" s="85">
        <v>116.340991</v>
      </c>
      <c r="M152" s="83">
        <v>11455.403968911001</v>
      </c>
      <c r="N152" s="73"/>
      <c r="O152" s="84">
        <f t="shared" si="4"/>
        <v>2.709736506598729E-3</v>
      </c>
      <c r="P152" s="84">
        <f>M152/'סכום נכסי הקרן'!$C$42</f>
        <v>1.6077170210425577E-3</v>
      </c>
    </row>
    <row r="153" spans="2:16">
      <c r="B153" s="76" t="s">
        <v>1991</v>
      </c>
      <c r="C153" s="73" t="s">
        <v>1992</v>
      </c>
      <c r="D153" s="73" t="s">
        <v>234</v>
      </c>
      <c r="E153" s="73"/>
      <c r="F153" s="94">
        <v>40848</v>
      </c>
      <c r="G153" s="83">
        <v>3.0999999999999877</v>
      </c>
      <c r="H153" s="86" t="s">
        <v>131</v>
      </c>
      <c r="I153" s="87">
        <v>4.8000000000000001E-2</v>
      </c>
      <c r="J153" s="87">
        <v>4.8399999999999894E-2</v>
      </c>
      <c r="K153" s="83">
        <v>27766787.187924005</v>
      </c>
      <c r="L153" s="85">
        <v>114.970302</v>
      </c>
      <c r="M153" s="83">
        <v>31923.559113254003</v>
      </c>
      <c r="N153" s="73"/>
      <c r="O153" s="84">
        <f t="shared" si="4"/>
        <v>7.5514083819752352E-3</v>
      </c>
      <c r="P153" s="84">
        <f>M153/'סכום נכסי הקרן'!$C$42</f>
        <v>4.4803351761252466E-3</v>
      </c>
    </row>
    <row r="154" spans="2:16">
      <c r="B154" s="76" t="s">
        <v>1993</v>
      </c>
      <c r="C154" s="73" t="s">
        <v>1994</v>
      </c>
      <c r="D154" s="73" t="s">
        <v>234</v>
      </c>
      <c r="E154" s="73"/>
      <c r="F154" s="94">
        <v>40940</v>
      </c>
      <c r="G154" s="83">
        <v>3.2800000000000384</v>
      </c>
      <c r="H154" s="86" t="s">
        <v>131</v>
      </c>
      <c r="I154" s="87">
        <v>4.8000000000000001E-2</v>
      </c>
      <c r="J154" s="87">
        <v>4.8400000000000415E-2</v>
      </c>
      <c r="K154" s="83">
        <v>34922398.469084002</v>
      </c>
      <c r="L154" s="85">
        <v>116.346996</v>
      </c>
      <c r="M154" s="83">
        <v>40631.161677948003</v>
      </c>
      <c r="N154" s="73"/>
      <c r="O154" s="84">
        <f t="shared" si="4"/>
        <v>9.6111618938146889E-3</v>
      </c>
      <c r="P154" s="84">
        <f>M154/'סכום נכסי הקרן'!$C$42</f>
        <v>5.702410005937051E-3</v>
      </c>
    </row>
    <row r="155" spans="2:16">
      <c r="B155" s="76" t="s">
        <v>1995</v>
      </c>
      <c r="C155" s="73" t="s">
        <v>1996</v>
      </c>
      <c r="D155" s="73" t="s">
        <v>234</v>
      </c>
      <c r="E155" s="73"/>
      <c r="F155" s="94">
        <v>40969</v>
      </c>
      <c r="G155" s="83">
        <v>3.360000000000031</v>
      </c>
      <c r="H155" s="86" t="s">
        <v>131</v>
      </c>
      <c r="I155" s="87">
        <v>4.8000000000000001E-2</v>
      </c>
      <c r="J155" s="87">
        <v>4.8500000000000244E-2</v>
      </c>
      <c r="K155" s="83">
        <v>21277769.864636004</v>
      </c>
      <c r="L155" s="85">
        <v>115.876114</v>
      </c>
      <c r="M155" s="83">
        <v>24655.852879784004</v>
      </c>
      <c r="N155" s="73"/>
      <c r="O155" s="84">
        <f t="shared" si="4"/>
        <v>5.8322574071588539E-3</v>
      </c>
      <c r="P155" s="84">
        <f>M155/'סכום נכסי הקרן'!$C$42</f>
        <v>3.4603436466080573E-3</v>
      </c>
    </row>
    <row r="156" spans="2:16">
      <c r="B156" s="76" t="s">
        <v>1997</v>
      </c>
      <c r="C156" s="73" t="s">
        <v>1998</v>
      </c>
      <c r="D156" s="73" t="s">
        <v>234</v>
      </c>
      <c r="E156" s="73"/>
      <c r="F156" s="94">
        <v>41000</v>
      </c>
      <c r="G156" s="83">
        <v>3.4400000000000537</v>
      </c>
      <c r="H156" s="86" t="s">
        <v>131</v>
      </c>
      <c r="I156" s="87">
        <v>4.8000000000000001E-2</v>
      </c>
      <c r="J156" s="87">
        <v>4.8500000000000786E-2</v>
      </c>
      <c r="K156" s="83">
        <v>11625500.028692001</v>
      </c>
      <c r="L156" s="85">
        <v>115.425898</v>
      </c>
      <c r="M156" s="83">
        <v>13418.837848287001</v>
      </c>
      <c r="N156" s="73"/>
      <c r="O156" s="84">
        <f t="shared" si="4"/>
        <v>3.1741800544366748E-3</v>
      </c>
      <c r="P156" s="84">
        <f>M156/'סכום נכסי הקרן'!$C$42</f>
        <v>1.8832765801930938E-3</v>
      </c>
    </row>
    <row r="157" spans="2:16">
      <c r="B157" s="76" t="s">
        <v>1999</v>
      </c>
      <c r="C157" s="73" t="s">
        <v>2000</v>
      </c>
      <c r="D157" s="73" t="s">
        <v>234</v>
      </c>
      <c r="E157" s="73"/>
      <c r="F157" s="94">
        <v>41640</v>
      </c>
      <c r="G157" s="83">
        <v>4.7999999999999359</v>
      </c>
      <c r="H157" s="86" t="s">
        <v>131</v>
      </c>
      <c r="I157" s="87">
        <v>4.8000000000000001E-2</v>
      </c>
      <c r="J157" s="87">
        <v>4.8499999999999516E-2</v>
      </c>
      <c r="K157" s="83">
        <v>21821212.056472</v>
      </c>
      <c r="L157" s="85">
        <v>112.976168</v>
      </c>
      <c r="M157" s="83">
        <v>24652.769134212002</v>
      </c>
      <c r="N157" s="73"/>
      <c r="O157" s="84">
        <f t="shared" si="4"/>
        <v>5.8315279577237922E-3</v>
      </c>
      <c r="P157" s="84">
        <f>M157/'סכום נכסי הקרן'!$C$42</f>
        <v>3.4599108560876943E-3</v>
      </c>
    </row>
    <row r="158" spans="2:16">
      <c r="B158" s="76" t="s">
        <v>2001</v>
      </c>
      <c r="C158" s="73" t="s">
        <v>2002</v>
      </c>
      <c r="D158" s="73" t="s">
        <v>234</v>
      </c>
      <c r="E158" s="73"/>
      <c r="F158" s="94">
        <v>44774</v>
      </c>
      <c r="G158" s="83">
        <v>10.210000000087428</v>
      </c>
      <c r="H158" s="86" t="s">
        <v>131</v>
      </c>
      <c r="I158" s="87">
        <v>4.8000000000000001E-2</v>
      </c>
      <c r="J158" s="87">
        <v>4.8500000000414323E-2</v>
      </c>
      <c r="K158" s="83">
        <v>55638.446844000006</v>
      </c>
      <c r="L158" s="85">
        <v>106.27995900000001</v>
      </c>
      <c r="M158" s="83">
        <v>59.13251862300001</v>
      </c>
      <c r="N158" s="73"/>
      <c r="O158" s="84">
        <f t="shared" si="4"/>
        <v>1.3987594403019974E-5</v>
      </c>
      <c r="P158" s="84">
        <f>M158/'סכום נכסי הקרן'!$C$42</f>
        <v>8.2989964339381336E-6</v>
      </c>
    </row>
    <row r="159" spans="2:16">
      <c r="B159" s="114"/>
      <c r="C159" s="114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</row>
    <row r="160" spans="2:16">
      <c r="B160" s="114"/>
      <c r="C160" s="114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</row>
    <row r="161" spans="2:16">
      <c r="B161" s="114"/>
      <c r="C161" s="114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</row>
    <row r="162" spans="2:16">
      <c r="B162" s="129" t="s">
        <v>110</v>
      </c>
      <c r="C162" s="114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</row>
    <row r="163" spans="2:16">
      <c r="B163" s="129" t="s">
        <v>203</v>
      </c>
      <c r="C163" s="114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</row>
    <row r="164" spans="2:16">
      <c r="B164" s="129" t="s">
        <v>211</v>
      </c>
      <c r="C164" s="114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</row>
    <row r="165" spans="2:16">
      <c r="B165" s="114"/>
      <c r="C165" s="114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</row>
    <row r="166" spans="2:16">
      <c r="B166" s="114"/>
      <c r="C166" s="114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</row>
    <row r="167" spans="2:16">
      <c r="B167" s="114"/>
      <c r="C167" s="114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</row>
    <row r="168" spans="2:16">
      <c r="B168" s="114"/>
      <c r="C168" s="114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</row>
    <row r="169" spans="2:16">
      <c r="B169" s="114"/>
      <c r="C169" s="114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</row>
    <row r="170" spans="2:16">
      <c r="B170" s="114"/>
      <c r="C170" s="114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</row>
    <row r="171" spans="2:16">
      <c r="B171" s="114"/>
      <c r="C171" s="114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</row>
    <row r="172" spans="2:16">
      <c r="B172" s="114"/>
      <c r="C172" s="114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</row>
    <row r="173" spans="2:16">
      <c r="B173" s="114"/>
      <c r="C173" s="114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</row>
    <row r="174" spans="2:16">
      <c r="B174" s="114"/>
      <c r="C174" s="114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</row>
    <row r="175" spans="2:16">
      <c r="B175" s="114"/>
      <c r="C175" s="114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</row>
    <row r="176" spans="2:16">
      <c r="B176" s="114"/>
      <c r="C176" s="114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</row>
    <row r="177" spans="2:16">
      <c r="B177" s="114"/>
      <c r="C177" s="114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</row>
    <row r="178" spans="2:16">
      <c r="B178" s="114"/>
      <c r="C178" s="114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</row>
    <row r="179" spans="2:16">
      <c r="B179" s="114"/>
      <c r="C179" s="114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</row>
    <row r="180" spans="2:16">
      <c r="B180" s="114"/>
      <c r="C180" s="114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</row>
    <row r="181" spans="2:16">
      <c r="B181" s="114"/>
      <c r="C181" s="114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</row>
    <row r="182" spans="2:16">
      <c r="B182" s="114"/>
      <c r="C182" s="114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</row>
    <row r="183" spans="2:16">
      <c r="B183" s="114"/>
      <c r="C183" s="114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</row>
    <row r="184" spans="2:16">
      <c r="B184" s="114"/>
      <c r="C184" s="114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</row>
    <row r="185" spans="2:16">
      <c r="B185" s="114"/>
      <c r="C185" s="114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</row>
    <row r="186" spans="2:16">
      <c r="B186" s="114"/>
      <c r="C186" s="114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</row>
    <row r="187" spans="2:16">
      <c r="B187" s="114"/>
      <c r="C187" s="114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</row>
    <row r="188" spans="2:16">
      <c r="B188" s="114"/>
      <c r="C188" s="114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</row>
    <row r="189" spans="2:16">
      <c r="B189" s="114"/>
      <c r="C189" s="114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</row>
    <row r="190" spans="2:16">
      <c r="B190" s="114"/>
      <c r="C190" s="114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</row>
    <row r="191" spans="2:16">
      <c r="B191" s="114"/>
      <c r="C191" s="114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</row>
    <row r="192" spans="2:16">
      <c r="B192" s="114"/>
      <c r="C192" s="114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</row>
    <row r="193" spans="2:16">
      <c r="B193" s="114"/>
      <c r="C193" s="114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</row>
    <row r="194" spans="2:16">
      <c r="B194" s="114"/>
      <c r="C194" s="114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</row>
    <row r="195" spans="2:16">
      <c r="B195" s="114"/>
      <c r="C195" s="114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</row>
    <row r="196" spans="2:16">
      <c r="B196" s="114"/>
      <c r="C196" s="114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</row>
    <row r="197" spans="2:16">
      <c r="B197" s="114"/>
      <c r="C197" s="114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</row>
    <row r="198" spans="2:16">
      <c r="B198" s="114"/>
      <c r="C198" s="114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</row>
    <row r="199" spans="2:16">
      <c r="B199" s="114"/>
      <c r="C199" s="114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</row>
    <row r="200" spans="2:16">
      <c r="B200" s="114"/>
      <c r="C200" s="114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</row>
    <row r="201" spans="2:16">
      <c r="B201" s="114"/>
      <c r="C201" s="114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</row>
    <row r="202" spans="2:16">
      <c r="B202" s="114"/>
      <c r="C202" s="114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</row>
    <row r="203" spans="2:16">
      <c r="B203" s="114"/>
      <c r="C203" s="114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</row>
    <row r="204" spans="2:16">
      <c r="B204" s="114"/>
      <c r="C204" s="114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</row>
    <row r="205" spans="2:16">
      <c r="B205" s="114"/>
      <c r="C205" s="114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</row>
    <row r="206" spans="2:16">
      <c r="B206" s="114"/>
      <c r="C206" s="114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</row>
    <row r="207" spans="2:16">
      <c r="B207" s="114"/>
      <c r="C207" s="114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</row>
    <row r="208" spans="2:16">
      <c r="B208" s="114"/>
      <c r="C208" s="114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</row>
    <row r="209" spans="2:16">
      <c r="B209" s="114"/>
      <c r="C209" s="114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</row>
    <row r="210" spans="2:16">
      <c r="B210" s="114"/>
      <c r="C210" s="114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</row>
    <row r="211" spans="2:16">
      <c r="B211" s="114"/>
      <c r="C211" s="114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</row>
    <row r="212" spans="2:16">
      <c r="B212" s="114"/>
      <c r="C212" s="114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</row>
    <row r="213" spans="2:16">
      <c r="B213" s="114"/>
      <c r="C213" s="114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</row>
    <row r="214" spans="2:16">
      <c r="B214" s="114"/>
      <c r="C214" s="114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</row>
    <row r="215" spans="2:16">
      <c r="B215" s="114"/>
      <c r="C215" s="114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</row>
    <row r="216" spans="2:16">
      <c r="B216" s="114"/>
      <c r="C216" s="114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</row>
    <row r="217" spans="2:16">
      <c r="B217" s="114"/>
      <c r="C217" s="114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</row>
    <row r="218" spans="2:16">
      <c r="B218" s="114"/>
      <c r="C218" s="114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</row>
    <row r="219" spans="2:16">
      <c r="B219" s="114"/>
      <c r="C219" s="114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</row>
    <row r="220" spans="2:16">
      <c r="B220" s="114"/>
      <c r="C220" s="114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</row>
    <row r="221" spans="2:16">
      <c r="B221" s="114"/>
      <c r="C221" s="114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</row>
    <row r="222" spans="2:16">
      <c r="B222" s="114"/>
      <c r="C222" s="114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</row>
    <row r="223" spans="2:16">
      <c r="B223" s="114"/>
      <c r="C223" s="114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</row>
    <row r="224" spans="2:16">
      <c r="B224" s="114"/>
      <c r="C224" s="114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</row>
    <row r="225" spans="2:16">
      <c r="B225" s="114"/>
      <c r="C225" s="114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</row>
    <row r="226" spans="2:16">
      <c r="B226" s="114"/>
      <c r="C226" s="114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</row>
    <row r="227" spans="2:16">
      <c r="B227" s="114"/>
      <c r="C227" s="114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</row>
    <row r="228" spans="2:16">
      <c r="B228" s="114"/>
      <c r="C228" s="114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</row>
    <row r="229" spans="2:16">
      <c r="B229" s="114"/>
      <c r="C229" s="114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</row>
    <row r="230" spans="2:16">
      <c r="B230" s="114"/>
      <c r="C230" s="114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</row>
    <row r="231" spans="2:16">
      <c r="B231" s="114"/>
      <c r="C231" s="114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</row>
    <row r="232" spans="2:16">
      <c r="B232" s="114"/>
      <c r="C232" s="114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</row>
    <row r="233" spans="2:16">
      <c r="B233" s="114"/>
      <c r="C233" s="114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</row>
    <row r="234" spans="2:16">
      <c r="B234" s="114"/>
      <c r="C234" s="114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</row>
    <row r="235" spans="2:16">
      <c r="B235" s="114"/>
      <c r="C235" s="114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</row>
    <row r="236" spans="2:16">
      <c r="B236" s="114"/>
      <c r="C236" s="114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</row>
    <row r="237" spans="2:16">
      <c r="B237" s="114"/>
      <c r="C237" s="114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</row>
    <row r="238" spans="2:16">
      <c r="B238" s="114"/>
      <c r="C238" s="114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</row>
    <row r="239" spans="2:16">
      <c r="B239" s="114"/>
      <c r="C239" s="114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</row>
    <row r="240" spans="2:16">
      <c r="B240" s="114"/>
      <c r="C240" s="114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</row>
    <row r="241" spans="2:16">
      <c r="B241" s="114"/>
      <c r="C241" s="114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</row>
    <row r="242" spans="2:16">
      <c r="B242" s="114"/>
      <c r="C242" s="114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</row>
    <row r="243" spans="2:16">
      <c r="B243" s="114"/>
      <c r="C243" s="114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</row>
    <row r="244" spans="2:16">
      <c r="B244" s="114"/>
      <c r="C244" s="114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</row>
    <row r="245" spans="2:16">
      <c r="B245" s="114"/>
      <c r="C245" s="114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</row>
    <row r="246" spans="2:16">
      <c r="B246" s="114"/>
      <c r="C246" s="114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</row>
    <row r="247" spans="2:16">
      <c r="B247" s="114"/>
      <c r="C247" s="114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</row>
    <row r="248" spans="2:16">
      <c r="B248" s="114"/>
      <c r="C248" s="114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</row>
    <row r="249" spans="2:16">
      <c r="B249" s="114"/>
      <c r="C249" s="114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</row>
    <row r="250" spans="2:16">
      <c r="B250" s="114"/>
      <c r="C250" s="114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</row>
    <row r="251" spans="2:16">
      <c r="B251" s="114"/>
      <c r="C251" s="114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</row>
    <row r="252" spans="2:16">
      <c r="B252" s="114"/>
      <c r="C252" s="114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</row>
    <row r="253" spans="2:16">
      <c r="B253" s="114"/>
      <c r="C253" s="114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</row>
    <row r="254" spans="2:16">
      <c r="B254" s="114"/>
      <c r="C254" s="114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</row>
    <row r="255" spans="2:16">
      <c r="B255" s="114"/>
      <c r="C255" s="114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</row>
    <row r="256" spans="2:16">
      <c r="B256" s="114"/>
      <c r="C256" s="114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</row>
    <row r="257" spans="2:16">
      <c r="B257" s="114"/>
      <c r="C257" s="114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</row>
    <row r="258" spans="2:16">
      <c r="B258" s="114"/>
      <c r="C258" s="114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</row>
    <row r="259" spans="2:16">
      <c r="B259" s="114"/>
      <c r="C259" s="114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</row>
    <row r="260" spans="2:16">
      <c r="B260" s="114"/>
      <c r="C260" s="114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</row>
    <row r="261" spans="2:16">
      <c r="B261" s="114"/>
      <c r="C261" s="114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</row>
    <row r="262" spans="2:16">
      <c r="B262" s="114"/>
      <c r="C262" s="114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</row>
    <row r="263" spans="2:16">
      <c r="B263" s="114"/>
      <c r="C263" s="114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</row>
    <row r="264" spans="2:16">
      <c r="B264" s="114"/>
      <c r="C264" s="114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</row>
    <row r="265" spans="2:16">
      <c r="B265" s="114"/>
      <c r="C265" s="114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</row>
    <row r="266" spans="2:16">
      <c r="B266" s="114"/>
      <c r="C266" s="114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</row>
    <row r="267" spans="2:16">
      <c r="B267" s="114"/>
      <c r="C267" s="114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</row>
    <row r="268" spans="2:16">
      <c r="B268" s="114"/>
      <c r="C268" s="114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</row>
    <row r="269" spans="2:16">
      <c r="B269" s="114"/>
      <c r="C269" s="114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</row>
    <row r="270" spans="2:16">
      <c r="B270" s="114"/>
      <c r="C270" s="114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</row>
    <row r="271" spans="2:16">
      <c r="B271" s="114"/>
      <c r="C271" s="114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</row>
    <row r="272" spans="2:16">
      <c r="B272" s="114"/>
      <c r="C272" s="114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</row>
    <row r="273" spans="2:16">
      <c r="B273" s="114"/>
      <c r="C273" s="114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</row>
    <row r="274" spans="2:16">
      <c r="B274" s="114"/>
      <c r="C274" s="114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</row>
    <row r="275" spans="2:16">
      <c r="B275" s="114"/>
      <c r="C275" s="114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</row>
    <row r="276" spans="2:16">
      <c r="B276" s="114"/>
      <c r="C276" s="114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</row>
    <row r="277" spans="2:16">
      <c r="B277" s="114"/>
      <c r="C277" s="114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</row>
    <row r="278" spans="2:16">
      <c r="B278" s="114"/>
      <c r="C278" s="114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</row>
    <row r="279" spans="2:16">
      <c r="B279" s="114"/>
      <c r="C279" s="114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</row>
    <row r="280" spans="2:16">
      <c r="B280" s="114"/>
      <c r="C280" s="114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</row>
    <row r="281" spans="2:16">
      <c r="B281" s="114"/>
      <c r="C281" s="114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</row>
    <row r="282" spans="2:16">
      <c r="B282" s="114"/>
      <c r="C282" s="114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</row>
    <row r="283" spans="2:16">
      <c r="B283" s="114"/>
      <c r="C283" s="114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</row>
    <row r="284" spans="2:16">
      <c r="B284" s="114"/>
      <c r="C284" s="114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</row>
    <row r="285" spans="2:16">
      <c r="B285" s="114"/>
      <c r="C285" s="114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</row>
    <row r="286" spans="2:16">
      <c r="B286" s="114"/>
      <c r="C286" s="114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</row>
    <row r="287" spans="2:16">
      <c r="B287" s="114"/>
      <c r="C287" s="114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</row>
    <row r="288" spans="2:16">
      <c r="B288" s="114"/>
      <c r="C288" s="114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</row>
    <row r="289" spans="2:16">
      <c r="B289" s="114"/>
      <c r="C289" s="114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</row>
    <row r="290" spans="2:16">
      <c r="B290" s="114"/>
      <c r="C290" s="114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</row>
    <row r="291" spans="2:16">
      <c r="B291" s="114"/>
      <c r="C291" s="114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</row>
    <row r="292" spans="2:16">
      <c r="B292" s="114"/>
      <c r="C292" s="114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</row>
    <row r="293" spans="2:16">
      <c r="B293" s="114"/>
      <c r="C293" s="114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</row>
    <row r="294" spans="2:16">
      <c r="B294" s="114"/>
      <c r="C294" s="114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</row>
    <row r="295" spans="2:16">
      <c r="B295" s="114"/>
      <c r="C295" s="114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</row>
    <row r="296" spans="2:16">
      <c r="B296" s="114"/>
      <c r="C296" s="114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</row>
    <row r="297" spans="2:16">
      <c r="B297" s="114"/>
      <c r="C297" s="114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</row>
    <row r="298" spans="2:16">
      <c r="B298" s="114"/>
      <c r="C298" s="114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</row>
    <row r="299" spans="2:16">
      <c r="B299" s="114"/>
      <c r="C299" s="114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</row>
    <row r="300" spans="2:16">
      <c r="B300" s="114"/>
      <c r="C300" s="114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</row>
    <row r="301" spans="2:16">
      <c r="B301" s="114"/>
      <c r="C301" s="114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</row>
    <row r="302" spans="2:16">
      <c r="B302" s="114"/>
      <c r="C302" s="114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</row>
    <row r="303" spans="2:16">
      <c r="B303" s="114"/>
      <c r="C303" s="114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</row>
    <row r="304" spans="2:16">
      <c r="B304" s="114"/>
      <c r="C304" s="114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</row>
    <row r="305" spans="2:16">
      <c r="B305" s="114"/>
      <c r="C305" s="114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</row>
    <row r="306" spans="2:16">
      <c r="B306" s="114"/>
      <c r="C306" s="114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</row>
    <row r="307" spans="2:16">
      <c r="B307" s="114"/>
      <c r="C307" s="114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</row>
    <row r="308" spans="2:16">
      <c r="B308" s="114"/>
      <c r="C308" s="114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</row>
    <row r="309" spans="2:16">
      <c r="B309" s="114"/>
      <c r="C309" s="114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</row>
    <row r="310" spans="2:16">
      <c r="B310" s="114"/>
      <c r="C310" s="114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</row>
    <row r="311" spans="2:16">
      <c r="B311" s="114"/>
      <c r="C311" s="114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</row>
    <row r="312" spans="2:16">
      <c r="B312" s="114"/>
      <c r="C312" s="114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</row>
    <row r="313" spans="2:16">
      <c r="B313" s="114"/>
      <c r="C313" s="114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</row>
    <row r="314" spans="2:16">
      <c r="B314" s="114"/>
      <c r="C314" s="114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</row>
    <row r="315" spans="2:16">
      <c r="B315" s="114"/>
      <c r="C315" s="114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</row>
    <row r="316" spans="2:16">
      <c r="B316" s="114"/>
      <c r="C316" s="114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</row>
    <row r="317" spans="2:16">
      <c r="B317" s="114"/>
      <c r="C317" s="114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</row>
    <row r="318" spans="2:16">
      <c r="B318" s="114"/>
      <c r="C318" s="114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</row>
    <row r="319" spans="2:16">
      <c r="B319" s="114"/>
      <c r="C319" s="114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</row>
    <row r="320" spans="2:16">
      <c r="B320" s="114"/>
      <c r="C320" s="114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</row>
    <row r="321" spans="2:16">
      <c r="B321" s="114"/>
      <c r="C321" s="114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</row>
    <row r="322" spans="2:16">
      <c r="B322" s="114"/>
      <c r="C322" s="114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</row>
    <row r="323" spans="2:16">
      <c r="B323" s="114"/>
      <c r="C323" s="114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</row>
    <row r="324" spans="2:16">
      <c r="B324" s="114"/>
      <c r="C324" s="114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</row>
    <row r="325" spans="2:16">
      <c r="B325" s="114"/>
      <c r="C325" s="114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</row>
    <row r="326" spans="2:16">
      <c r="B326" s="114"/>
      <c r="C326" s="114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</row>
    <row r="327" spans="2:16">
      <c r="B327" s="114"/>
      <c r="C327" s="114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</row>
    <row r="328" spans="2:16">
      <c r="B328" s="114"/>
      <c r="C328" s="114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</row>
    <row r="329" spans="2:16">
      <c r="B329" s="114"/>
      <c r="C329" s="114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</row>
    <row r="330" spans="2:16">
      <c r="B330" s="114"/>
      <c r="C330" s="114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</row>
    <row r="331" spans="2:16">
      <c r="B331" s="114"/>
      <c r="C331" s="114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</row>
    <row r="332" spans="2:16">
      <c r="B332" s="114"/>
      <c r="C332" s="114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</row>
    <row r="333" spans="2:16">
      <c r="B333" s="114"/>
      <c r="C333" s="114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</row>
    <row r="334" spans="2:16">
      <c r="B334" s="114"/>
      <c r="C334" s="114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</row>
    <row r="335" spans="2:16">
      <c r="B335" s="114"/>
      <c r="C335" s="114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</row>
    <row r="336" spans="2:16">
      <c r="B336" s="114"/>
      <c r="C336" s="114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</row>
    <row r="337" spans="2:16">
      <c r="B337" s="114"/>
      <c r="C337" s="114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</row>
    <row r="338" spans="2:16">
      <c r="B338" s="114"/>
      <c r="C338" s="114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</row>
    <row r="339" spans="2:16">
      <c r="B339" s="114"/>
      <c r="C339" s="114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</row>
    <row r="340" spans="2:16">
      <c r="B340" s="114"/>
      <c r="C340" s="114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</row>
    <row r="341" spans="2:16">
      <c r="B341" s="114"/>
      <c r="C341" s="114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</row>
    <row r="342" spans="2:16">
      <c r="B342" s="114"/>
      <c r="C342" s="114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</row>
    <row r="343" spans="2:16">
      <c r="B343" s="114"/>
      <c r="C343" s="114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</row>
    <row r="344" spans="2:16">
      <c r="B344" s="114"/>
      <c r="C344" s="114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</row>
    <row r="345" spans="2:16">
      <c r="B345" s="114"/>
      <c r="C345" s="114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</row>
    <row r="346" spans="2:16">
      <c r="B346" s="114"/>
      <c r="C346" s="114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</row>
    <row r="347" spans="2:16">
      <c r="B347" s="114"/>
      <c r="C347" s="114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</row>
    <row r="348" spans="2:16">
      <c r="B348" s="114"/>
      <c r="C348" s="114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</row>
    <row r="349" spans="2:16">
      <c r="B349" s="114"/>
      <c r="C349" s="114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</row>
    <row r="350" spans="2:16">
      <c r="B350" s="114"/>
      <c r="C350" s="114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</row>
    <row r="351" spans="2:16">
      <c r="B351" s="114"/>
      <c r="C351" s="114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</row>
    <row r="352" spans="2:16">
      <c r="B352" s="114"/>
      <c r="C352" s="114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</row>
    <row r="353" spans="2:16">
      <c r="B353" s="114"/>
      <c r="C353" s="114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</row>
    <row r="354" spans="2:16">
      <c r="B354" s="114"/>
      <c r="C354" s="114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</row>
    <row r="355" spans="2:16">
      <c r="B355" s="114"/>
      <c r="C355" s="114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</row>
    <row r="356" spans="2:16">
      <c r="B356" s="114"/>
      <c r="C356" s="114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</row>
    <row r="357" spans="2:16">
      <c r="B357" s="114"/>
      <c r="C357" s="114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</row>
    <row r="358" spans="2:16">
      <c r="B358" s="114"/>
      <c r="C358" s="114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</row>
    <row r="359" spans="2:16">
      <c r="B359" s="114"/>
      <c r="C359" s="114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</row>
    <row r="360" spans="2:16">
      <c r="B360" s="114"/>
      <c r="C360" s="114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</row>
    <row r="361" spans="2:16">
      <c r="B361" s="114"/>
      <c r="C361" s="114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</row>
    <row r="362" spans="2:16">
      <c r="B362" s="114"/>
      <c r="C362" s="114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</row>
    <row r="363" spans="2:16">
      <c r="B363" s="114"/>
      <c r="C363" s="114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</row>
    <row r="364" spans="2:16">
      <c r="B364" s="114"/>
      <c r="C364" s="114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</row>
    <row r="365" spans="2:16">
      <c r="B365" s="114"/>
      <c r="C365" s="114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</row>
    <row r="366" spans="2:16">
      <c r="B366" s="114"/>
      <c r="C366" s="114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</row>
    <row r="367" spans="2:16">
      <c r="B367" s="114"/>
      <c r="C367" s="114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</row>
    <row r="368" spans="2:16">
      <c r="B368" s="114"/>
      <c r="C368" s="114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</row>
    <row r="369" spans="2:16">
      <c r="B369" s="114"/>
      <c r="C369" s="114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</row>
    <row r="370" spans="2:16">
      <c r="B370" s="114"/>
      <c r="C370" s="114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</row>
    <row r="371" spans="2:16">
      <c r="B371" s="114"/>
      <c r="C371" s="114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</row>
    <row r="372" spans="2:16">
      <c r="B372" s="114"/>
      <c r="C372" s="114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</row>
    <row r="373" spans="2:16">
      <c r="B373" s="114"/>
      <c r="C373" s="114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</row>
    <row r="374" spans="2:16">
      <c r="B374" s="114"/>
      <c r="C374" s="114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</row>
    <row r="375" spans="2:16">
      <c r="B375" s="114"/>
      <c r="C375" s="114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</row>
    <row r="376" spans="2:16">
      <c r="B376" s="114"/>
      <c r="C376" s="114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</row>
    <row r="377" spans="2:16">
      <c r="B377" s="114"/>
      <c r="C377" s="114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</row>
    <row r="378" spans="2:16">
      <c r="B378" s="114"/>
      <c r="C378" s="114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</row>
    <row r="379" spans="2:16">
      <c r="B379" s="114"/>
      <c r="C379" s="114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</row>
    <row r="380" spans="2:16">
      <c r="B380" s="114"/>
      <c r="C380" s="114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</row>
    <row r="381" spans="2:16">
      <c r="B381" s="114"/>
      <c r="C381" s="114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</row>
    <row r="382" spans="2:16">
      <c r="B382" s="114"/>
      <c r="C382" s="114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</row>
    <row r="383" spans="2:16">
      <c r="B383" s="114"/>
      <c r="C383" s="114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</row>
    <row r="384" spans="2:16">
      <c r="B384" s="114"/>
      <c r="C384" s="114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</row>
    <row r="385" spans="2:16">
      <c r="B385" s="114"/>
      <c r="C385" s="114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</row>
    <row r="386" spans="2:16">
      <c r="B386" s="114"/>
      <c r="C386" s="114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</row>
    <row r="387" spans="2:16">
      <c r="B387" s="114"/>
      <c r="C387" s="114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</row>
    <row r="388" spans="2:16">
      <c r="B388" s="114"/>
      <c r="C388" s="114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</row>
    <row r="389" spans="2:16">
      <c r="B389" s="114"/>
      <c r="C389" s="114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</row>
    <row r="390" spans="2:16">
      <c r="B390" s="114"/>
      <c r="C390" s="114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</row>
    <row r="391" spans="2:16">
      <c r="B391" s="114"/>
      <c r="C391" s="114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</row>
    <row r="392" spans="2:16">
      <c r="B392" s="114"/>
      <c r="C392" s="114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</row>
    <row r="393" spans="2:16">
      <c r="B393" s="114"/>
      <c r="C393" s="114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</row>
    <row r="394" spans="2:16">
      <c r="B394" s="114"/>
      <c r="C394" s="114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</row>
    <row r="395" spans="2:16">
      <c r="B395" s="114"/>
      <c r="C395" s="114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</row>
    <row r="396" spans="2:16">
      <c r="B396" s="114"/>
      <c r="C396" s="114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</row>
    <row r="397" spans="2:16">
      <c r="B397" s="114"/>
      <c r="C397" s="114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</row>
    <row r="398" spans="2:16">
      <c r="B398" s="114"/>
      <c r="C398" s="114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</row>
    <row r="399" spans="2:16">
      <c r="B399" s="114"/>
      <c r="C399" s="114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</row>
    <row r="400" spans="2:16">
      <c r="B400" s="114"/>
      <c r="C400" s="114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</row>
    <row r="401" spans="2:16">
      <c r="B401" s="114"/>
      <c r="C401" s="114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</row>
    <row r="402" spans="2:16">
      <c r="B402" s="114"/>
      <c r="C402" s="114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</row>
    <row r="403" spans="2:16">
      <c r="B403" s="114"/>
      <c r="C403" s="114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</row>
    <row r="404" spans="2:16">
      <c r="B404" s="114"/>
      <c r="C404" s="114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</row>
    <row r="405" spans="2:16">
      <c r="B405" s="114"/>
      <c r="C405" s="114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</row>
    <row r="406" spans="2:16">
      <c r="B406" s="114"/>
      <c r="C406" s="114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</row>
    <row r="407" spans="2:16">
      <c r="B407" s="114"/>
      <c r="C407" s="114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</row>
    <row r="408" spans="2:16">
      <c r="B408" s="114"/>
      <c r="C408" s="114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</row>
    <row r="409" spans="2:16">
      <c r="B409" s="114"/>
      <c r="C409" s="114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</row>
    <row r="410" spans="2:16">
      <c r="B410" s="114"/>
      <c r="C410" s="114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</row>
    <row r="411" spans="2:16">
      <c r="B411" s="114"/>
      <c r="C411" s="114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</row>
    <row r="412" spans="2:16">
      <c r="B412" s="114"/>
      <c r="C412" s="114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</row>
    <row r="413" spans="2:16">
      <c r="B413" s="114"/>
      <c r="C413" s="114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</row>
    <row r="414" spans="2:16">
      <c r="B414" s="114"/>
      <c r="C414" s="114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</row>
    <row r="415" spans="2:16">
      <c r="B415" s="114"/>
      <c r="C415" s="114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</row>
    <row r="416" spans="2:16">
      <c r="B416" s="114"/>
      <c r="C416" s="114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</row>
    <row r="417" spans="2:16">
      <c r="B417" s="114"/>
      <c r="C417" s="114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</row>
    <row r="418" spans="2:16">
      <c r="B418" s="114"/>
      <c r="C418" s="114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</row>
    <row r="419" spans="2:16">
      <c r="B419" s="114"/>
      <c r="C419" s="114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</row>
    <row r="420" spans="2:16">
      <c r="B420" s="114"/>
      <c r="C420" s="114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</row>
    <row r="421" spans="2:16">
      <c r="B421" s="114"/>
      <c r="C421" s="114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</row>
    <row r="422" spans="2:16">
      <c r="B422" s="114"/>
      <c r="C422" s="114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</row>
    <row r="423" spans="2:16">
      <c r="B423" s="114"/>
      <c r="C423" s="114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</row>
    <row r="424" spans="2:16">
      <c r="B424" s="114"/>
      <c r="C424" s="114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</row>
    <row r="425" spans="2:16">
      <c r="B425" s="114"/>
      <c r="C425" s="114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</row>
    <row r="426" spans="2:16">
      <c r="B426" s="114"/>
      <c r="C426" s="114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</row>
    <row r="427" spans="2:16">
      <c r="B427" s="114"/>
      <c r="C427" s="114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</row>
    <row r="428" spans="2:16">
      <c r="B428" s="114"/>
      <c r="C428" s="114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</row>
    <row r="429" spans="2:16">
      <c r="B429" s="114"/>
      <c r="C429" s="114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</row>
    <row r="430" spans="2:16">
      <c r="B430" s="114"/>
      <c r="C430" s="114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</row>
    <row r="431" spans="2:16">
      <c r="B431" s="114"/>
      <c r="C431" s="114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</row>
    <row r="432" spans="2:16">
      <c r="B432" s="114"/>
      <c r="C432" s="114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</row>
    <row r="433" spans="2:16">
      <c r="B433" s="114"/>
      <c r="C433" s="114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</row>
    <row r="434" spans="2:16">
      <c r="B434" s="114"/>
      <c r="C434" s="114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</row>
    <row r="435" spans="2:16">
      <c r="B435" s="114"/>
      <c r="C435" s="114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</row>
    <row r="436" spans="2:16">
      <c r="B436" s="114"/>
      <c r="C436" s="114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</row>
    <row r="437" spans="2:16">
      <c r="B437" s="114"/>
      <c r="C437" s="114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</row>
    <row r="438" spans="2:16">
      <c r="B438" s="114"/>
      <c r="C438" s="114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</row>
    <row r="439" spans="2:16">
      <c r="B439" s="114"/>
      <c r="C439" s="114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</row>
    <row r="440" spans="2:16">
      <c r="B440" s="114"/>
      <c r="C440" s="114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</row>
    <row r="441" spans="2:16">
      <c r="B441" s="114"/>
      <c r="C441" s="114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</row>
    <row r="442" spans="2:16">
      <c r="B442" s="114"/>
      <c r="C442" s="114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</row>
    <row r="443" spans="2:16">
      <c r="B443" s="114"/>
      <c r="C443" s="114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</row>
    <row r="444" spans="2:16">
      <c r="B444" s="114"/>
      <c r="C444" s="114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</row>
    <row r="445" spans="2:16">
      <c r="B445" s="114"/>
      <c r="C445" s="114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</row>
    <row r="446" spans="2:16">
      <c r="B446" s="114"/>
      <c r="C446" s="114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</row>
    <row r="447" spans="2:16">
      <c r="B447" s="114"/>
      <c r="C447" s="114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</row>
    <row r="448" spans="2:16">
      <c r="B448" s="114"/>
      <c r="C448" s="114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</row>
    <row r="449" spans="2:16">
      <c r="B449" s="114"/>
      <c r="C449" s="114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</row>
    <row r="450" spans="2:16">
      <c r="B450" s="114"/>
      <c r="C450" s="114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</row>
    <row r="451" spans="2:16">
      <c r="B451" s="114"/>
      <c r="C451" s="114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</row>
    <row r="452" spans="2:16">
      <c r="B452" s="114"/>
      <c r="C452" s="114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144</v>
      </c>
      <c r="C1" s="67" t="s" vm="1">
        <v>229</v>
      </c>
    </row>
    <row r="2" spans="2:19">
      <c r="B2" s="46" t="s">
        <v>143</v>
      </c>
      <c r="C2" s="67" t="s">
        <v>230</v>
      </c>
    </row>
    <row r="3" spans="2:19">
      <c r="B3" s="46" t="s">
        <v>145</v>
      </c>
      <c r="C3" s="67" t="s">
        <v>231</v>
      </c>
    </row>
    <row r="4" spans="2:19">
      <c r="B4" s="46" t="s">
        <v>146</v>
      </c>
      <c r="C4" s="67">
        <v>12145</v>
      </c>
    </row>
    <row r="6" spans="2:19" ht="26.25" customHeight="1">
      <c r="B6" s="152" t="s">
        <v>173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4"/>
    </row>
    <row r="7" spans="2:19" ht="26.25" customHeight="1">
      <c r="B7" s="152" t="s">
        <v>88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4"/>
    </row>
    <row r="8" spans="2:19" s="3" customFormat="1" ht="78.75">
      <c r="B8" s="21" t="s">
        <v>114</v>
      </c>
      <c r="C8" s="29" t="s">
        <v>44</v>
      </c>
      <c r="D8" s="29" t="s">
        <v>116</v>
      </c>
      <c r="E8" s="29" t="s">
        <v>115</v>
      </c>
      <c r="F8" s="29" t="s">
        <v>64</v>
      </c>
      <c r="G8" s="29" t="s">
        <v>14</v>
      </c>
      <c r="H8" s="29" t="s">
        <v>65</v>
      </c>
      <c r="I8" s="29" t="s">
        <v>102</v>
      </c>
      <c r="J8" s="29" t="s">
        <v>17</v>
      </c>
      <c r="K8" s="29" t="s">
        <v>101</v>
      </c>
      <c r="L8" s="29" t="s">
        <v>16</v>
      </c>
      <c r="M8" s="58" t="s">
        <v>18</v>
      </c>
      <c r="N8" s="29" t="s">
        <v>205</v>
      </c>
      <c r="O8" s="29" t="s">
        <v>204</v>
      </c>
      <c r="P8" s="29" t="s">
        <v>109</v>
      </c>
      <c r="Q8" s="29" t="s">
        <v>57</v>
      </c>
      <c r="R8" s="29" t="s">
        <v>147</v>
      </c>
      <c r="S8" s="30" t="s">
        <v>149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212</v>
      </c>
      <c r="O9" s="31"/>
      <c r="P9" s="31" t="s">
        <v>208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8" t="s">
        <v>112</v>
      </c>
      <c r="S10" s="19" t="s">
        <v>150</v>
      </c>
    </row>
    <row r="11" spans="2:19" s="4" customFormat="1" ht="18" customHeight="1">
      <c r="B11" s="126" t="s">
        <v>3175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27">
        <v>0</v>
      </c>
      <c r="Q11" s="88"/>
      <c r="R11" s="128">
        <v>0</v>
      </c>
      <c r="S11" s="128">
        <v>0</v>
      </c>
    </row>
    <row r="12" spans="2:19" ht="20.25" customHeight="1">
      <c r="B12" s="129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19">
      <c r="B13" s="129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19">
      <c r="B14" s="129" t="s">
        <v>203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19">
      <c r="B15" s="129" t="s">
        <v>211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1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14"/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</row>
    <row r="112" spans="2:19">
      <c r="B112" s="114"/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</row>
    <row r="113" spans="2:19">
      <c r="B113" s="114"/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</row>
    <row r="114" spans="2:19">
      <c r="B114" s="114"/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</row>
    <row r="115" spans="2:19">
      <c r="B115" s="114"/>
      <c r="C115" s="114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</row>
    <row r="116" spans="2:19">
      <c r="B116" s="114"/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</row>
    <row r="117" spans="2:19">
      <c r="B117" s="114"/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</row>
    <row r="118" spans="2:19">
      <c r="B118" s="114"/>
      <c r="C118" s="114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</row>
    <row r="119" spans="2:19">
      <c r="B119" s="114"/>
      <c r="C119" s="114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</row>
    <row r="120" spans="2:19">
      <c r="B120" s="114"/>
      <c r="C120" s="114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</row>
    <row r="121" spans="2:19">
      <c r="B121" s="114"/>
      <c r="C121" s="114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</row>
    <row r="122" spans="2:19">
      <c r="B122" s="114"/>
      <c r="C122" s="114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</row>
    <row r="123" spans="2:19">
      <c r="B123" s="114"/>
      <c r="C123" s="114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</row>
    <row r="124" spans="2:19">
      <c r="B124" s="114"/>
      <c r="C124" s="114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</row>
    <row r="125" spans="2:19">
      <c r="B125" s="114"/>
      <c r="C125" s="114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</row>
    <row r="126" spans="2:19">
      <c r="B126" s="114"/>
      <c r="C126" s="114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</row>
    <row r="127" spans="2:19">
      <c r="B127" s="114"/>
      <c r="C127" s="114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</row>
    <row r="128" spans="2:19">
      <c r="B128" s="114"/>
      <c r="C128" s="114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</row>
    <row r="129" spans="2:19">
      <c r="B129" s="114"/>
      <c r="C129" s="114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</row>
    <row r="130" spans="2:19">
      <c r="B130" s="114"/>
      <c r="C130" s="114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</row>
    <row r="131" spans="2:19">
      <c r="B131" s="114"/>
      <c r="C131" s="114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</row>
    <row r="132" spans="2:19">
      <c r="B132" s="114"/>
      <c r="C132" s="114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</row>
    <row r="133" spans="2:19">
      <c r="B133" s="114"/>
      <c r="C133" s="114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</row>
    <row r="134" spans="2:19">
      <c r="B134" s="114"/>
      <c r="C134" s="114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</row>
    <row r="135" spans="2:19">
      <c r="B135" s="114"/>
      <c r="C135" s="114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</row>
    <row r="136" spans="2:19">
      <c r="B136" s="114"/>
      <c r="C136" s="114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</row>
    <row r="137" spans="2:19">
      <c r="B137" s="114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</row>
    <row r="138" spans="2:19">
      <c r="B138" s="114"/>
      <c r="C138" s="114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</row>
    <row r="139" spans="2:19">
      <c r="B139" s="114"/>
      <c r="C139" s="114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</row>
    <row r="140" spans="2:19">
      <c r="B140" s="114"/>
      <c r="C140" s="114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</row>
    <row r="141" spans="2:19">
      <c r="B141" s="114"/>
      <c r="C141" s="114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</row>
    <row r="142" spans="2:19">
      <c r="B142" s="114"/>
      <c r="C142" s="114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</row>
    <row r="143" spans="2:19">
      <c r="B143" s="114"/>
      <c r="C143" s="114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</row>
    <row r="144" spans="2:19">
      <c r="B144" s="114"/>
      <c r="C144" s="114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</row>
    <row r="145" spans="2:19">
      <c r="B145" s="114"/>
      <c r="C145" s="114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</row>
    <row r="146" spans="2:19">
      <c r="B146" s="114"/>
      <c r="C146" s="114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</row>
    <row r="147" spans="2:19">
      <c r="B147" s="114"/>
      <c r="C147" s="114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</row>
    <row r="148" spans="2:19">
      <c r="B148" s="114"/>
      <c r="C148" s="114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</row>
    <row r="149" spans="2:19">
      <c r="B149" s="114"/>
      <c r="C149" s="114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</row>
    <row r="150" spans="2:19">
      <c r="B150" s="114"/>
      <c r="C150" s="114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</row>
    <row r="151" spans="2:19">
      <c r="B151" s="114"/>
      <c r="C151" s="114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</row>
    <row r="152" spans="2:19">
      <c r="B152" s="114"/>
      <c r="C152" s="114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</row>
    <row r="153" spans="2:19">
      <c r="B153" s="114"/>
      <c r="C153" s="114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</row>
    <row r="154" spans="2:19">
      <c r="B154" s="114"/>
      <c r="C154" s="114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</row>
    <row r="155" spans="2:19">
      <c r="B155" s="114"/>
      <c r="C155" s="114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</row>
    <row r="156" spans="2:19">
      <c r="B156" s="114"/>
      <c r="C156" s="114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</row>
    <row r="157" spans="2:19">
      <c r="B157" s="114"/>
      <c r="C157" s="114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</row>
    <row r="158" spans="2:19">
      <c r="B158" s="114"/>
      <c r="C158" s="114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</row>
    <row r="159" spans="2:19">
      <c r="B159" s="114"/>
      <c r="C159" s="114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</row>
    <row r="160" spans="2:19">
      <c r="B160" s="114"/>
      <c r="C160" s="114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</row>
    <row r="161" spans="2:19">
      <c r="B161" s="114"/>
      <c r="C161" s="114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</row>
    <row r="162" spans="2:19">
      <c r="B162" s="114"/>
      <c r="C162" s="114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</row>
    <row r="163" spans="2:19">
      <c r="B163" s="114"/>
      <c r="C163" s="114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</row>
    <row r="164" spans="2:19">
      <c r="B164" s="114"/>
      <c r="C164" s="114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</row>
    <row r="165" spans="2:19">
      <c r="B165" s="114"/>
      <c r="C165" s="114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</row>
    <row r="166" spans="2:19">
      <c r="B166" s="114"/>
      <c r="C166" s="114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</row>
    <row r="167" spans="2:19">
      <c r="B167" s="114"/>
      <c r="C167" s="114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</row>
    <row r="168" spans="2:19">
      <c r="B168" s="114"/>
      <c r="C168" s="114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</row>
    <row r="169" spans="2:19">
      <c r="B169" s="114"/>
      <c r="C169" s="114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</row>
    <row r="170" spans="2:19">
      <c r="B170" s="114"/>
      <c r="C170" s="114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</row>
    <row r="171" spans="2:19">
      <c r="B171" s="114"/>
      <c r="C171" s="114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</row>
    <row r="172" spans="2:19">
      <c r="B172" s="114"/>
      <c r="C172" s="114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</row>
    <row r="173" spans="2:19">
      <c r="B173" s="114"/>
      <c r="C173" s="114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</row>
    <row r="174" spans="2:19">
      <c r="B174" s="114"/>
      <c r="C174" s="114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</row>
    <row r="175" spans="2:19">
      <c r="B175" s="114"/>
      <c r="C175" s="114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</row>
    <row r="176" spans="2:19">
      <c r="B176" s="114"/>
      <c r="C176" s="114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</row>
    <row r="177" spans="2:19">
      <c r="B177" s="114"/>
      <c r="C177" s="114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</row>
    <row r="178" spans="2:19">
      <c r="B178" s="114"/>
      <c r="C178" s="114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</row>
    <row r="179" spans="2:19">
      <c r="B179" s="114"/>
      <c r="C179" s="114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</row>
    <row r="180" spans="2:19">
      <c r="B180" s="114"/>
      <c r="C180" s="114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</row>
    <row r="181" spans="2:19">
      <c r="B181" s="114"/>
      <c r="C181" s="114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</row>
    <row r="182" spans="2:19">
      <c r="B182" s="114"/>
      <c r="C182" s="114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</row>
    <row r="183" spans="2:19">
      <c r="B183" s="114"/>
      <c r="C183" s="114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</row>
    <row r="184" spans="2:19">
      <c r="B184" s="114"/>
      <c r="C184" s="114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</row>
    <row r="185" spans="2:19">
      <c r="B185" s="114"/>
      <c r="C185" s="114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</row>
    <row r="186" spans="2:19">
      <c r="B186" s="114"/>
      <c r="C186" s="114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</row>
    <row r="187" spans="2:19">
      <c r="B187" s="114"/>
      <c r="C187" s="114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</row>
    <row r="188" spans="2:19">
      <c r="B188" s="114"/>
      <c r="C188" s="114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</row>
    <row r="189" spans="2:19">
      <c r="B189" s="114"/>
      <c r="C189" s="114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</row>
    <row r="190" spans="2:19">
      <c r="B190" s="114"/>
      <c r="C190" s="114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</row>
    <row r="191" spans="2:19">
      <c r="B191" s="114"/>
      <c r="C191" s="114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</row>
    <row r="192" spans="2:19">
      <c r="B192" s="114"/>
      <c r="C192" s="114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</row>
    <row r="193" spans="2:19">
      <c r="B193" s="114"/>
      <c r="C193" s="114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</row>
    <row r="194" spans="2:19">
      <c r="B194" s="114"/>
      <c r="C194" s="114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</row>
    <row r="195" spans="2:19">
      <c r="B195" s="114"/>
      <c r="C195" s="114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</row>
    <row r="196" spans="2:19">
      <c r="B196" s="114"/>
      <c r="C196" s="114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</row>
    <row r="197" spans="2:19">
      <c r="B197" s="114"/>
      <c r="C197" s="114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</row>
    <row r="198" spans="2:19">
      <c r="B198" s="114"/>
      <c r="C198" s="114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</row>
    <row r="199" spans="2:19">
      <c r="B199" s="114"/>
      <c r="C199" s="114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</row>
    <row r="200" spans="2:19">
      <c r="B200" s="114"/>
      <c r="C200" s="114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</row>
    <row r="201" spans="2:19">
      <c r="B201" s="114"/>
      <c r="C201" s="114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</row>
    <row r="202" spans="2:19">
      <c r="B202" s="114"/>
      <c r="C202" s="114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</row>
    <row r="203" spans="2:19">
      <c r="B203" s="114"/>
      <c r="C203" s="114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</row>
    <row r="204" spans="2:19">
      <c r="B204" s="114"/>
      <c r="C204" s="114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</row>
    <row r="205" spans="2:19">
      <c r="B205" s="114"/>
      <c r="C205" s="114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</row>
    <row r="206" spans="2:19">
      <c r="B206" s="114"/>
      <c r="C206" s="114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</row>
    <row r="207" spans="2:19">
      <c r="B207" s="114"/>
      <c r="C207" s="114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</row>
    <row r="208" spans="2:19">
      <c r="B208" s="114"/>
      <c r="C208" s="114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</row>
    <row r="209" spans="2:19">
      <c r="B209" s="114"/>
      <c r="C209" s="114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</row>
    <row r="210" spans="2:19">
      <c r="B210" s="114"/>
      <c r="C210" s="114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</row>
    <row r="211" spans="2:19">
      <c r="B211" s="114"/>
      <c r="C211" s="114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</row>
    <row r="212" spans="2:19">
      <c r="B212" s="114"/>
      <c r="C212" s="114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</row>
    <row r="213" spans="2:19">
      <c r="B213" s="114"/>
      <c r="C213" s="114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</row>
    <row r="214" spans="2:19">
      <c r="B214" s="114"/>
      <c r="C214" s="114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</row>
    <row r="215" spans="2:19">
      <c r="B215" s="114"/>
      <c r="C215" s="114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</row>
    <row r="216" spans="2:19">
      <c r="B216" s="114"/>
      <c r="C216" s="114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</row>
    <row r="217" spans="2:19">
      <c r="B217" s="114"/>
      <c r="C217" s="114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</row>
    <row r="218" spans="2:19">
      <c r="B218" s="114"/>
      <c r="C218" s="114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</row>
    <row r="219" spans="2:19">
      <c r="B219" s="114"/>
      <c r="C219" s="114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</row>
    <row r="220" spans="2:19">
      <c r="B220" s="114"/>
      <c r="C220" s="114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</row>
    <row r="221" spans="2:19">
      <c r="B221" s="114"/>
      <c r="C221" s="114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</row>
    <row r="222" spans="2:19">
      <c r="B222" s="114"/>
      <c r="C222" s="114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</row>
    <row r="223" spans="2:19">
      <c r="B223" s="114"/>
      <c r="C223" s="114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</row>
    <row r="224" spans="2:19">
      <c r="B224" s="114"/>
      <c r="C224" s="114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</row>
    <row r="225" spans="2:19">
      <c r="B225" s="114"/>
      <c r="C225" s="114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</row>
    <row r="226" spans="2:19">
      <c r="B226" s="114"/>
      <c r="C226" s="114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</row>
    <row r="227" spans="2:19">
      <c r="B227" s="114"/>
      <c r="C227" s="114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</row>
    <row r="228" spans="2:19">
      <c r="B228" s="114"/>
      <c r="C228" s="114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</row>
    <row r="229" spans="2:19">
      <c r="B229" s="114"/>
      <c r="C229" s="114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</row>
    <row r="230" spans="2:19">
      <c r="B230" s="114"/>
      <c r="C230" s="114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</row>
    <row r="231" spans="2:19">
      <c r="B231" s="114"/>
      <c r="C231" s="114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</row>
    <row r="232" spans="2:19">
      <c r="B232" s="114"/>
      <c r="C232" s="114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</row>
    <row r="233" spans="2:19">
      <c r="B233" s="114"/>
      <c r="C233" s="114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</row>
    <row r="234" spans="2:19">
      <c r="B234" s="114"/>
      <c r="C234" s="114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</row>
    <row r="235" spans="2:19">
      <c r="B235" s="114"/>
      <c r="C235" s="114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</row>
    <row r="236" spans="2:19">
      <c r="B236" s="114"/>
      <c r="C236" s="114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</row>
    <row r="237" spans="2:19">
      <c r="B237" s="114"/>
      <c r="C237" s="114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</row>
    <row r="238" spans="2:19">
      <c r="B238" s="114"/>
      <c r="C238" s="114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</row>
    <row r="239" spans="2:19">
      <c r="B239" s="114"/>
      <c r="C239" s="114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</row>
    <row r="240" spans="2:19">
      <c r="B240" s="114"/>
      <c r="C240" s="114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</row>
    <row r="241" spans="2:19">
      <c r="B241" s="114"/>
      <c r="C241" s="114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</row>
    <row r="242" spans="2:19">
      <c r="B242" s="114"/>
      <c r="C242" s="114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</row>
    <row r="243" spans="2:19">
      <c r="B243" s="114"/>
      <c r="C243" s="114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</row>
    <row r="244" spans="2:19">
      <c r="B244" s="114"/>
      <c r="C244" s="114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</row>
    <row r="245" spans="2:19">
      <c r="B245" s="114"/>
      <c r="C245" s="114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</row>
    <row r="246" spans="2:19">
      <c r="B246" s="114"/>
      <c r="C246" s="114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</row>
    <row r="247" spans="2:19">
      <c r="B247" s="114"/>
      <c r="C247" s="114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</row>
    <row r="248" spans="2:19">
      <c r="B248" s="114"/>
      <c r="C248" s="114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</row>
    <row r="249" spans="2:19">
      <c r="B249" s="114"/>
      <c r="C249" s="114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</row>
    <row r="250" spans="2:19">
      <c r="B250" s="114"/>
      <c r="C250" s="114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</row>
    <row r="251" spans="2:19">
      <c r="B251" s="114"/>
      <c r="C251" s="114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</row>
    <row r="252" spans="2:19">
      <c r="B252" s="114"/>
      <c r="C252" s="114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</row>
    <row r="253" spans="2:19">
      <c r="B253" s="114"/>
      <c r="C253" s="114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</row>
    <row r="254" spans="2:19">
      <c r="B254" s="114"/>
      <c r="C254" s="114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</row>
    <row r="255" spans="2:19">
      <c r="B255" s="114"/>
      <c r="C255" s="114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</row>
    <row r="256" spans="2:19">
      <c r="B256" s="114"/>
      <c r="C256" s="114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</row>
    <row r="257" spans="2:19">
      <c r="B257" s="114"/>
      <c r="C257" s="114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</row>
    <row r="258" spans="2:19">
      <c r="B258" s="114"/>
      <c r="C258" s="114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</row>
    <row r="259" spans="2:19">
      <c r="B259" s="114"/>
      <c r="C259" s="114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</row>
    <row r="260" spans="2:19">
      <c r="B260" s="114"/>
      <c r="C260" s="114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</row>
    <row r="261" spans="2:19">
      <c r="B261" s="114"/>
      <c r="C261" s="114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</row>
    <row r="262" spans="2:19">
      <c r="B262" s="114"/>
      <c r="C262" s="114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</row>
    <row r="263" spans="2:19">
      <c r="B263" s="114"/>
      <c r="C263" s="114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</row>
    <row r="264" spans="2:19">
      <c r="B264" s="114"/>
      <c r="C264" s="114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</row>
    <row r="265" spans="2:19">
      <c r="B265" s="114"/>
      <c r="C265" s="114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</row>
    <row r="266" spans="2:19">
      <c r="B266" s="114"/>
      <c r="C266" s="114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</row>
    <row r="267" spans="2:19">
      <c r="B267" s="114"/>
      <c r="C267" s="114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</row>
    <row r="268" spans="2:19">
      <c r="B268" s="114"/>
      <c r="C268" s="114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</row>
    <row r="269" spans="2:19">
      <c r="B269" s="114"/>
      <c r="C269" s="114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</row>
    <row r="270" spans="2:19">
      <c r="B270" s="114"/>
      <c r="C270" s="114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</row>
    <row r="271" spans="2:19">
      <c r="B271" s="114"/>
      <c r="C271" s="114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</row>
    <row r="272" spans="2:19">
      <c r="B272" s="114"/>
      <c r="C272" s="114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</row>
    <row r="273" spans="2:19">
      <c r="B273" s="114"/>
      <c r="C273" s="114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</row>
    <row r="274" spans="2:19">
      <c r="B274" s="114"/>
      <c r="C274" s="114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</row>
    <row r="275" spans="2:19">
      <c r="B275" s="114"/>
      <c r="C275" s="114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</row>
    <row r="276" spans="2:19">
      <c r="B276" s="114"/>
      <c r="C276" s="114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</row>
    <row r="277" spans="2:19">
      <c r="B277" s="114"/>
      <c r="C277" s="114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</row>
    <row r="278" spans="2:19">
      <c r="B278" s="114"/>
      <c r="C278" s="114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</row>
    <row r="279" spans="2:19">
      <c r="B279" s="114"/>
      <c r="C279" s="114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</row>
    <row r="280" spans="2:19">
      <c r="B280" s="114"/>
      <c r="C280" s="114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</row>
    <row r="281" spans="2:19">
      <c r="B281" s="114"/>
      <c r="C281" s="114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</row>
    <row r="282" spans="2:19">
      <c r="B282" s="114"/>
      <c r="C282" s="114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</row>
    <row r="283" spans="2:19">
      <c r="B283" s="114"/>
      <c r="C283" s="114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</row>
    <row r="284" spans="2:19">
      <c r="B284" s="114"/>
      <c r="C284" s="114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</row>
    <row r="285" spans="2:19">
      <c r="B285" s="114"/>
      <c r="C285" s="114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</row>
    <row r="286" spans="2:19">
      <c r="B286" s="114"/>
      <c r="C286" s="114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</row>
    <row r="287" spans="2:19">
      <c r="B287" s="114"/>
      <c r="C287" s="114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</row>
    <row r="288" spans="2:19">
      <c r="B288" s="114"/>
      <c r="C288" s="114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</row>
    <row r="289" spans="2:19">
      <c r="B289" s="114"/>
      <c r="C289" s="114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</row>
    <row r="290" spans="2:19">
      <c r="B290" s="114"/>
      <c r="C290" s="114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</row>
    <row r="291" spans="2:19">
      <c r="B291" s="114"/>
      <c r="C291" s="114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</row>
    <row r="292" spans="2:19">
      <c r="B292" s="114"/>
      <c r="C292" s="114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</row>
    <row r="293" spans="2:19">
      <c r="B293" s="114"/>
      <c r="C293" s="114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</row>
    <row r="294" spans="2:19">
      <c r="B294" s="114"/>
      <c r="C294" s="114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</row>
    <row r="295" spans="2:19">
      <c r="B295" s="114"/>
      <c r="C295" s="114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</row>
    <row r="296" spans="2:19">
      <c r="B296" s="114"/>
      <c r="C296" s="114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</row>
    <row r="297" spans="2:19">
      <c r="B297" s="114"/>
      <c r="C297" s="114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</row>
    <row r="298" spans="2:19">
      <c r="B298" s="114"/>
      <c r="C298" s="114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</row>
    <row r="299" spans="2:19">
      <c r="B299" s="114"/>
      <c r="C299" s="114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</row>
    <row r="300" spans="2:19">
      <c r="B300" s="114"/>
      <c r="C300" s="114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</row>
    <row r="301" spans="2:19">
      <c r="B301" s="114"/>
      <c r="C301" s="114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</row>
    <row r="302" spans="2:19">
      <c r="B302" s="114"/>
      <c r="C302" s="114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</row>
    <row r="303" spans="2:19">
      <c r="B303" s="114"/>
      <c r="C303" s="114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</row>
    <row r="304" spans="2:19">
      <c r="B304" s="114"/>
      <c r="C304" s="114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</row>
    <row r="305" spans="2:19">
      <c r="B305" s="114"/>
      <c r="C305" s="114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</row>
    <row r="306" spans="2:19">
      <c r="B306" s="114"/>
      <c r="C306" s="114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</row>
    <row r="307" spans="2:19">
      <c r="B307" s="114"/>
      <c r="C307" s="114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</row>
    <row r="308" spans="2:19">
      <c r="B308" s="114"/>
      <c r="C308" s="114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</row>
    <row r="309" spans="2:19">
      <c r="B309" s="114"/>
      <c r="C309" s="114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</row>
    <row r="310" spans="2:19">
      <c r="B310" s="114"/>
      <c r="C310" s="114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</row>
    <row r="311" spans="2:19">
      <c r="B311" s="114"/>
      <c r="C311" s="114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42.28515625" style="2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144</v>
      </c>
      <c r="C1" s="67" t="s" vm="1">
        <v>229</v>
      </c>
    </row>
    <row r="2" spans="2:30">
      <c r="B2" s="46" t="s">
        <v>143</v>
      </c>
      <c r="C2" s="67" t="s">
        <v>230</v>
      </c>
    </row>
    <row r="3" spans="2:30">
      <c r="B3" s="46" t="s">
        <v>145</v>
      </c>
      <c r="C3" s="67" t="s">
        <v>231</v>
      </c>
    </row>
    <row r="4" spans="2:30">
      <c r="B4" s="46" t="s">
        <v>146</v>
      </c>
      <c r="C4" s="67">
        <v>12145</v>
      </c>
    </row>
    <row r="6" spans="2:30" ht="26.25" customHeight="1">
      <c r="B6" s="152" t="s">
        <v>173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4"/>
    </row>
    <row r="7" spans="2:30" ht="26.25" customHeight="1">
      <c r="B7" s="152" t="s">
        <v>89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4"/>
    </row>
    <row r="8" spans="2:30" s="3" customFormat="1" ht="78.75">
      <c r="B8" s="21" t="s">
        <v>114</v>
      </c>
      <c r="C8" s="29" t="s">
        <v>44</v>
      </c>
      <c r="D8" s="29" t="s">
        <v>116</v>
      </c>
      <c r="E8" s="29" t="s">
        <v>115</v>
      </c>
      <c r="F8" s="29" t="s">
        <v>64</v>
      </c>
      <c r="G8" s="29" t="s">
        <v>14</v>
      </c>
      <c r="H8" s="29" t="s">
        <v>65</v>
      </c>
      <c r="I8" s="29" t="s">
        <v>102</v>
      </c>
      <c r="J8" s="29" t="s">
        <v>17</v>
      </c>
      <c r="K8" s="29" t="s">
        <v>101</v>
      </c>
      <c r="L8" s="29" t="s">
        <v>16</v>
      </c>
      <c r="M8" s="58" t="s">
        <v>18</v>
      </c>
      <c r="N8" s="58" t="s">
        <v>205</v>
      </c>
      <c r="O8" s="29" t="s">
        <v>204</v>
      </c>
      <c r="P8" s="29" t="s">
        <v>109</v>
      </c>
      <c r="Q8" s="29" t="s">
        <v>57</v>
      </c>
      <c r="R8" s="29" t="s">
        <v>147</v>
      </c>
      <c r="S8" s="30" t="s">
        <v>149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212</v>
      </c>
      <c r="O9" s="31"/>
      <c r="P9" s="31" t="s">
        <v>208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8" t="s">
        <v>112</v>
      </c>
      <c r="S10" s="19" t="s">
        <v>150</v>
      </c>
      <c r="AA10" s="1"/>
    </row>
    <row r="11" spans="2:30" s="4" customFormat="1" ht="18" customHeight="1">
      <c r="B11" s="95" t="s">
        <v>51</v>
      </c>
      <c r="C11" s="69"/>
      <c r="D11" s="69"/>
      <c r="E11" s="69"/>
      <c r="F11" s="69"/>
      <c r="G11" s="69"/>
      <c r="H11" s="69"/>
      <c r="I11" s="69"/>
      <c r="J11" s="79">
        <v>5.9759207908931309</v>
      </c>
      <c r="K11" s="69"/>
      <c r="L11" s="69"/>
      <c r="M11" s="78">
        <v>3.8834890522162172E-2</v>
      </c>
      <c r="N11" s="77"/>
      <c r="O11" s="79"/>
      <c r="P11" s="77">
        <v>25994.833815900005</v>
      </c>
      <c r="Q11" s="69"/>
      <c r="R11" s="78">
        <f>IFERROR(P11/$P$11,0)</f>
        <v>1</v>
      </c>
      <c r="S11" s="78">
        <f>P11/'סכום נכסי הקרן'!$C$42</f>
        <v>3.648263902208597E-3</v>
      </c>
      <c r="AA11" s="1"/>
      <c r="AD11" s="1"/>
    </row>
    <row r="12" spans="2:30" ht="17.25" customHeight="1">
      <c r="B12" s="96" t="s">
        <v>197</v>
      </c>
      <c r="C12" s="71"/>
      <c r="D12" s="71"/>
      <c r="E12" s="71"/>
      <c r="F12" s="71"/>
      <c r="G12" s="71"/>
      <c r="H12" s="71"/>
      <c r="I12" s="71"/>
      <c r="J12" s="82">
        <v>5.4543502199966083</v>
      </c>
      <c r="K12" s="71"/>
      <c r="L12" s="71"/>
      <c r="M12" s="81">
        <v>3.7125304553102451E-2</v>
      </c>
      <c r="N12" s="80"/>
      <c r="O12" s="82"/>
      <c r="P12" s="80">
        <v>24074.690240623</v>
      </c>
      <c r="Q12" s="71"/>
      <c r="R12" s="81">
        <f t="shared" ref="R12:R37" si="0">IFERROR(P12/$P$11,0)</f>
        <v>0.92613364682860444</v>
      </c>
      <c r="S12" s="81">
        <f>P12/'סכום נכסי הקרן'!$C$42</f>
        <v>3.3787799523456031E-3</v>
      </c>
    </row>
    <row r="13" spans="2:30">
      <c r="B13" s="97" t="s">
        <v>58</v>
      </c>
      <c r="C13" s="71"/>
      <c r="D13" s="71"/>
      <c r="E13" s="71"/>
      <c r="F13" s="71"/>
      <c r="G13" s="71"/>
      <c r="H13" s="71"/>
      <c r="I13" s="71"/>
      <c r="J13" s="82">
        <v>7.2045890773707768</v>
      </c>
      <c r="K13" s="71"/>
      <c r="L13" s="71"/>
      <c r="M13" s="81">
        <v>2.5806918579389503E-2</v>
      </c>
      <c r="N13" s="80"/>
      <c r="O13" s="82"/>
      <c r="P13" s="80">
        <v>14511.644246420001</v>
      </c>
      <c r="Q13" s="71"/>
      <c r="R13" s="81">
        <f t="shared" si="0"/>
        <v>0.55825108747353502</v>
      </c>
      <c r="S13" s="81">
        <f>P13/'סכום נכסי הקרן'!$C$42</f>
        <v>2.0366472907983918E-3</v>
      </c>
    </row>
    <row r="14" spans="2:30">
      <c r="B14" s="98" t="s">
        <v>2003</v>
      </c>
      <c r="C14" s="73" t="s">
        <v>2004</v>
      </c>
      <c r="D14" s="86" t="s">
        <v>2005</v>
      </c>
      <c r="E14" s="73" t="s">
        <v>303</v>
      </c>
      <c r="F14" s="86" t="s">
        <v>127</v>
      </c>
      <c r="G14" s="73" t="s">
        <v>304</v>
      </c>
      <c r="H14" s="73" t="s">
        <v>305</v>
      </c>
      <c r="I14" s="94">
        <v>39076</v>
      </c>
      <c r="J14" s="85">
        <v>6.029999999999534</v>
      </c>
      <c r="K14" s="86" t="s">
        <v>131</v>
      </c>
      <c r="L14" s="87">
        <v>4.9000000000000002E-2</v>
      </c>
      <c r="M14" s="84">
        <v>2.4799999999999156E-2</v>
      </c>
      <c r="N14" s="83">
        <v>2421237.6106130006</v>
      </c>
      <c r="O14" s="85">
        <v>156.71</v>
      </c>
      <c r="P14" s="83">
        <v>3794.3213816590005</v>
      </c>
      <c r="Q14" s="84">
        <v>1.497671202371468E-3</v>
      </c>
      <c r="R14" s="84">
        <f t="shared" si="0"/>
        <v>0.14596444080123971</v>
      </c>
      <c r="S14" s="84">
        <f>P14/'סכום נכסי הקרן'!$C$42</f>
        <v>5.325168003812266E-4</v>
      </c>
    </row>
    <row r="15" spans="2:30">
      <c r="B15" s="98" t="s">
        <v>2006</v>
      </c>
      <c r="C15" s="73" t="s">
        <v>2007</v>
      </c>
      <c r="D15" s="86" t="s">
        <v>2005</v>
      </c>
      <c r="E15" s="73" t="s">
        <v>303</v>
      </c>
      <c r="F15" s="86" t="s">
        <v>127</v>
      </c>
      <c r="G15" s="73" t="s">
        <v>304</v>
      </c>
      <c r="H15" s="73" t="s">
        <v>305</v>
      </c>
      <c r="I15" s="94">
        <v>40738</v>
      </c>
      <c r="J15" s="85">
        <v>9.7700000000002998</v>
      </c>
      <c r="K15" s="86" t="s">
        <v>131</v>
      </c>
      <c r="L15" s="87">
        <v>4.0999999999999995E-2</v>
      </c>
      <c r="M15" s="84">
        <v>2.4800000000001057E-2</v>
      </c>
      <c r="N15" s="83">
        <v>4941846.3588850014</v>
      </c>
      <c r="O15" s="85">
        <v>137.80000000000001</v>
      </c>
      <c r="P15" s="83">
        <v>6809.864782261001</v>
      </c>
      <c r="Q15" s="84">
        <v>1.3085665741853021E-3</v>
      </c>
      <c r="R15" s="84">
        <f t="shared" si="0"/>
        <v>0.26196992950559578</v>
      </c>
      <c r="S15" s="84">
        <f>P15/'סכום נכסי הקרן'!$C$42</f>
        <v>9.5573543727939584E-4</v>
      </c>
    </row>
    <row r="16" spans="2:30">
      <c r="B16" s="98" t="s">
        <v>2008</v>
      </c>
      <c r="C16" s="73" t="s">
        <v>2009</v>
      </c>
      <c r="D16" s="86" t="s">
        <v>2005</v>
      </c>
      <c r="E16" s="73" t="s">
        <v>2010</v>
      </c>
      <c r="F16" s="86" t="s">
        <v>530</v>
      </c>
      <c r="G16" s="73" t="s">
        <v>297</v>
      </c>
      <c r="H16" s="73" t="s">
        <v>129</v>
      </c>
      <c r="I16" s="94">
        <v>42795</v>
      </c>
      <c r="J16" s="85">
        <v>5.2900000000015082</v>
      </c>
      <c r="K16" s="86" t="s">
        <v>131</v>
      </c>
      <c r="L16" s="87">
        <v>2.1400000000000002E-2</v>
      </c>
      <c r="M16" s="84">
        <v>1.960000000000519E-2</v>
      </c>
      <c r="N16" s="83">
        <v>1625769.6863550001</v>
      </c>
      <c r="O16" s="85">
        <v>113.84</v>
      </c>
      <c r="P16" s="83">
        <v>1850.7762939490003</v>
      </c>
      <c r="Q16" s="84">
        <v>3.821834557236102E-3</v>
      </c>
      <c r="R16" s="84">
        <f t="shared" si="0"/>
        <v>7.1197850582793654E-2</v>
      </c>
      <c r="S16" s="84">
        <f>P16/'סכום נכסי הקרן'!$C$42</f>
        <v>2.5974854819604739E-4</v>
      </c>
    </row>
    <row r="17" spans="2:19">
      <c r="B17" s="98" t="s">
        <v>2011</v>
      </c>
      <c r="C17" s="73" t="s">
        <v>2012</v>
      </c>
      <c r="D17" s="86" t="s">
        <v>2005</v>
      </c>
      <c r="E17" s="73" t="s">
        <v>295</v>
      </c>
      <c r="F17" s="86" t="s">
        <v>296</v>
      </c>
      <c r="G17" s="73" t="s">
        <v>329</v>
      </c>
      <c r="H17" s="73" t="s">
        <v>305</v>
      </c>
      <c r="I17" s="94">
        <v>36489</v>
      </c>
      <c r="J17" s="85">
        <v>3.0899999995819578</v>
      </c>
      <c r="K17" s="86" t="s">
        <v>131</v>
      </c>
      <c r="L17" s="87">
        <v>6.0499999999999998E-2</v>
      </c>
      <c r="M17" s="84">
        <v>1.6799999994758875E-2</v>
      </c>
      <c r="N17" s="83">
        <v>933.43587200000013</v>
      </c>
      <c r="O17" s="85">
        <v>171.7</v>
      </c>
      <c r="P17" s="83">
        <v>1.6027096630000004</v>
      </c>
      <c r="Q17" s="73"/>
      <c r="R17" s="84">
        <f t="shared" si="0"/>
        <v>6.165493014306892E-5</v>
      </c>
      <c r="S17" s="84">
        <f>P17/'סכום נכסי הקרן'!$C$42</f>
        <v>2.2493345603415108E-7</v>
      </c>
    </row>
    <row r="18" spans="2:19">
      <c r="B18" s="98" t="s">
        <v>2013</v>
      </c>
      <c r="C18" s="73" t="s">
        <v>2014</v>
      </c>
      <c r="D18" s="86" t="s">
        <v>2005</v>
      </c>
      <c r="E18" s="73" t="s">
        <v>326</v>
      </c>
      <c r="F18" s="86" t="s">
        <v>127</v>
      </c>
      <c r="G18" s="73" t="s">
        <v>319</v>
      </c>
      <c r="H18" s="73" t="s">
        <v>129</v>
      </c>
      <c r="I18" s="94">
        <v>39084</v>
      </c>
      <c r="J18" s="85">
        <v>1.919999999999874</v>
      </c>
      <c r="K18" s="86" t="s">
        <v>131</v>
      </c>
      <c r="L18" s="87">
        <v>5.5999999999999994E-2</v>
      </c>
      <c r="M18" s="84">
        <v>2.4800000000007549E-2</v>
      </c>
      <c r="N18" s="83">
        <v>449058.79524500004</v>
      </c>
      <c r="O18" s="85">
        <v>141.53</v>
      </c>
      <c r="P18" s="83">
        <v>635.55291212400016</v>
      </c>
      <c r="Q18" s="84">
        <v>1.0418549185107113E-3</v>
      </c>
      <c r="R18" s="84">
        <f t="shared" si="0"/>
        <v>2.4449200815250365E-2</v>
      </c>
      <c r="S18" s="84">
        <f>P18/'סכום נכסי הקרן'!$C$42</f>
        <v>8.9197136772126915E-5</v>
      </c>
    </row>
    <row r="19" spans="2:19">
      <c r="B19" s="98" t="s">
        <v>2015</v>
      </c>
      <c r="C19" s="73" t="s">
        <v>2016</v>
      </c>
      <c r="D19" s="86" t="s">
        <v>2005</v>
      </c>
      <c r="E19" s="73" t="s">
        <v>2017</v>
      </c>
      <c r="F19" s="86" t="s">
        <v>296</v>
      </c>
      <c r="G19" s="73" t="s">
        <v>399</v>
      </c>
      <c r="H19" s="73" t="s">
        <v>129</v>
      </c>
      <c r="I19" s="94">
        <v>44381</v>
      </c>
      <c r="J19" s="85">
        <v>2.9699999999993594</v>
      </c>
      <c r="K19" s="86" t="s">
        <v>131</v>
      </c>
      <c r="L19" s="87">
        <v>8.5000000000000006E-3</v>
      </c>
      <c r="M19" s="84">
        <v>4.2799999999995231E-2</v>
      </c>
      <c r="N19" s="83">
        <v>1355752.9</v>
      </c>
      <c r="O19" s="85">
        <v>99.05</v>
      </c>
      <c r="P19" s="83">
        <v>1342.873301138</v>
      </c>
      <c r="Q19" s="84">
        <v>4.2367278124999996E-3</v>
      </c>
      <c r="R19" s="84">
        <f t="shared" si="0"/>
        <v>5.1659237779647503E-2</v>
      </c>
      <c r="S19" s="84">
        <f>P19/'סכום נכסי הקרן'!$C$42</f>
        <v>1.8846653240709859E-4</v>
      </c>
    </row>
    <row r="20" spans="2:19">
      <c r="B20" s="98" t="s">
        <v>2018</v>
      </c>
      <c r="C20" s="73" t="s">
        <v>2019</v>
      </c>
      <c r="D20" s="86" t="s">
        <v>26</v>
      </c>
      <c r="E20" s="73" t="s">
        <v>2020</v>
      </c>
      <c r="F20" s="86" t="s">
        <v>456</v>
      </c>
      <c r="G20" s="73" t="s">
        <v>512</v>
      </c>
      <c r="H20" s="73"/>
      <c r="I20" s="94">
        <v>39104</v>
      </c>
      <c r="J20" s="85">
        <v>1.7500000000065228</v>
      </c>
      <c r="K20" s="86" t="s">
        <v>131</v>
      </c>
      <c r="L20" s="87">
        <v>5.5999999999999994E-2</v>
      </c>
      <c r="M20" s="84">
        <v>0</v>
      </c>
      <c r="N20" s="83">
        <v>574421.10293300007</v>
      </c>
      <c r="O20" s="85">
        <v>13.344352000000001</v>
      </c>
      <c r="P20" s="83">
        <v>76.652865626000008</v>
      </c>
      <c r="Q20" s="84">
        <v>1.5277902115688824E-3</v>
      </c>
      <c r="R20" s="84">
        <f t="shared" si="0"/>
        <v>2.9487730588650465E-3</v>
      </c>
      <c r="S20" s="84">
        <f>P20/'סכום נכסי הקרן'!$C$42</f>
        <v>1.0757902306462576E-5</v>
      </c>
    </row>
    <row r="21" spans="2:19">
      <c r="B21" s="99"/>
      <c r="C21" s="73"/>
      <c r="D21" s="73"/>
      <c r="E21" s="73"/>
      <c r="F21" s="73"/>
      <c r="G21" s="73"/>
      <c r="H21" s="73"/>
      <c r="I21" s="73"/>
      <c r="J21" s="85"/>
      <c r="K21" s="73"/>
      <c r="L21" s="73"/>
      <c r="M21" s="84"/>
      <c r="N21" s="83"/>
      <c r="O21" s="85"/>
      <c r="P21" s="73"/>
      <c r="Q21" s="73"/>
      <c r="R21" s="84"/>
      <c r="S21" s="73"/>
    </row>
    <row r="22" spans="2:19">
      <c r="B22" s="97" t="s">
        <v>59</v>
      </c>
      <c r="C22" s="71"/>
      <c r="D22" s="71"/>
      <c r="E22" s="71"/>
      <c r="F22" s="71"/>
      <c r="G22" s="71"/>
      <c r="H22" s="71"/>
      <c r="I22" s="71"/>
      <c r="J22" s="82">
        <v>2.6163683373107829</v>
      </c>
      <c r="K22" s="71"/>
      <c r="L22" s="71"/>
      <c r="M22" s="81">
        <v>5.5395950157607461E-2</v>
      </c>
      <c r="N22" s="80"/>
      <c r="O22" s="82"/>
      <c r="P22" s="80">
        <f>SUM(P23:P29)</f>
        <v>9508.8207600450023</v>
      </c>
      <c r="Q22" s="71"/>
      <c r="R22" s="81">
        <f t="shared" si="0"/>
        <v>0.36579655893890867</v>
      </c>
      <c r="S22" s="81">
        <f>P22/'סכום נכסי הקרן'!$C$42</f>
        <v>1.33452238152894E-3</v>
      </c>
    </row>
    <row r="23" spans="2:19">
      <c r="B23" s="98" t="s">
        <v>2036</v>
      </c>
      <c r="C23" s="73">
        <v>9555</v>
      </c>
      <c r="D23" s="86" t="s">
        <v>2005</v>
      </c>
      <c r="E23" s="73" t="s">
        <v>2037</v>
      </c>
      <c r="F23" s="86" t="s">
        <v>475</v>
      </c>
      <c r="G23" s="73" t="s">
        <v>512</v>
      </c>
      <c r="H23" s="73"/>
      <c r="I23" s="94">
        <v>44074</v>
      </c>
      <c r="J23" s="85">
        <v>0</v>
      </c>
      <c r="K23" s="86" t="s">
        <v>131</v>
      </c>
      <c r="L23" s="87">
        <v>0</v>
      </c>
      <c r="M23" s="87">
        <v>0</v>
      </c>
      <c r="N23" s="83">
        <v>1061155.4783680001</v>
      </c>
      <c r="O23" s="85">
        <v>59</v>
      </c>
      <c r="P23" s="83">
        <v>626.08173218200011</v>
      </c>
      <c r="Q23" s="132">
        <v>1.8316409808338055E-3</v>
      </c>
      <c r="R23" s="84">
        <f t="shared" ref="R23:R29" si="1">IFERROR(P23/$P$11,0)</f>
        <v>2.4084852267801413E-2</v>
      </c>
      <c r="S23" s="84">
        <f>P23/'סכום נכסי הקרן'!$C$42</f>
        <v>8.7867897118646762E-5</v>
      </c>
    </row>
    <row r="24" spans="2:19">
      <c r="B24" s="98" t="s">
        <v>2038</v>
      </c>
      <c r="C24" s="73">
        <v>9556</v>
      </c>
      <c r="D24" s="86" t="s">
        <v>2005</v>
      </c>
      <c r="E24" s="73" t="s">
        <v>2037</v>
      </c>
      <c r="F24" s="86" t="s">
        <v>475</v>
      </c>
      <c r="G24" s="73" t="s">
        <v>512</v>
      </c>
      <c r="H24" s="73"/>
      <c r="I24" s="94">
        <v>45046</v>
      </c>
      <c r="J24" s="85">
        <v>0</v>
      </c>
      <c r="K24" s="86" t="s">
        <v>131</v>
      </c>
      <c r="L24" s="87">
        <v>0</v>
      </c>
      <c r="M24" s="87">
        <v>0</v>
      </c>
      <c r="N24" s="83">
        <v>2227.6277420000006</v>
      </c>
      <c r="O24" s="85">
        <v>29.41732</v>
      </c>
      <c r="P24" s="83">
        <v>0.6553084480000001</v>
      </c>
      <c r="Q24" s="87">
        <v>0</v>
      </c>
      <c r="R24" s="84">
        <f t="shared" si="1"/>
        <v>2.520918012559765E-5</v>
      </c>
      <c r="S24" s="84">
        <f>P24/'סכום נכסי הקרן'!$C$42</f>
        <v>9.1969741856492289E-8</v>
      </c>
    </row>
    <row r="25" spans="2:19">
      <c r="B25" s="98" t="s">
        <v>2028</v>
      </c>
      <c r="C25" s="73" t="s">
        <v>2029</v>
      </c>
      <c r="D25" s="86" t="s">
        <v>2005</v>
      </c>
      <c r="E25" s="73" t="s">
        <v>911</v>
      </c>
      <c r="F25" s="86" t="s">
        <v>523</v>
      </c>
      <c r="G25" s="73" t="s">
        <v>396</v>
      </c>
      <c r="H25" s="73" t="s">
        <v>305</v>
      </c>
      <c r="I25" s="94">
        <v>44007</v>
      </c>
      <c r="J25" s="85">
        <v>3.9400000000006146</v>
      </c>
      <c r="K25" s="86" t="s">
        <v>131</v>
      </c>
      <c r="L25" s="87">
        <v>3.3500000000000002E-2</v>
      </c>
      <c r="M25" s="84">
        <v>6.6500000000011952E-2</v>
      </c>
      <c r="N25" s="83">
        <v>1656914.9710990002</v>
      </c>
      <c r="O25" s="85">
        <v>88.34</v>
      </c>
      <c r="P25" s="83">
        <v>1463.7186669650002</v>
      </c>
      <c r="Q25" s="84">
        <v>2.0711437138737502E-3</v>
      </c>
      <c r="R25" s="84">
        <f t="shared" si="1"/>
        <v>5.6308060183470066E-2</v>
      </c>
      <c r="S25" s="84">
        <f>P25/'סכום נכסי הקרן'!$C$42</f>
        <v>2.0542666337074303E-4</v>
      </c>
    </row>
    <row r="26" spans="2:19">
      <c r="B26" s="98" t="s">
        <v>2030</v>
      </c>
      <c r="C26" s="73" t="s">
        <v>2031</v>
      </c>
      <c r="D26" s="86" t="s">
        <v>2005</v>
      </c>
      <c r="E26" s="73" t="s">
        <v>2032</v>
      </c>
      <c r="F26" s="86" t="s">
        <v>310</v>
      </c>
      <c r="G26" s="73" t="s">
        <v>443</v>
      </c>
      <c r="H26" s="73" t="s">
        <v>305</v>
      </c>
      <c r="I26" s="94">
        <v>43310</v>
      </c>
      <c r="J26" s="85">
        <v>1.4299999999998667</v>
      </c>
      <c r="K26" s="86" t="s">
        <v>131</v>
      </c>
      <c r="L26" s="87">
        <v>3.5499999999999997E-2</v>
      </c>
      <c r="M26" s="84">
        <v>6.0199999999997998E-2</v>
      </c>
      <c r="N26" s="83">
        <v>1865938.7040000001</v>
      </c>
      <c r="O26" s="85">
        <v>96.7</v>
      </c>
      <c r="P26" s="83">
        <v>1804.3627267680006</v>
      </c>
      <c r="Q26" s="84">
        <v>6.9417362500000003E-3</v>
      </c>
      <c r="R26" s="84">
        <f t="shared" si="1"/>
        <v>6.9412358607360808E-2</v>
      </c>
      <c r="S26" s="84">
        <f>P26/'סכום נכסי הקרן'!$C$42</f>
        <v>2.5323460227439265E-4</v>
      </c>
    </row>
    <row r="27" spans="2:19">
      <c r="B27" s="98" t="s">
        <v>2025</v>
      </c>
      <c r="C27" s="73" t="s">
        <v>2026</v>
      </c>
      <c r="D27" s="86" t="s">
        <v>2005</v>
      </c>
      <c r="E27" s="73" t="s">
        <v>2027</v>
      </c>
      <c r="F27" s="86" t="s">
        <v>310</v>
      </c>
      <c r="G27" s="73" t="s">
        <v>337</v>
      </c>
      <c r="H27" s="73" t="s">
        <v>129</v>
      </c>
      <c r="I27" s="94">
        <v>42598</v>
      </c>
      <c r="J27" s="85">
        <v>2.7099999999999342</v>
      </c>
      <c r="K27" s="86" t="s">
        <v>131</v>
      </c>
      <c r="L27" s="87">
        <v>3.1E-2</v>
      </c>
      <c r="M27" s="84">
        <v>5.2399999999995749E-2</v>
      </c>
      <c r="N27" s="83">
        <v>2586150.7743430003</v>
      </c>
      <c r="O27" s="85">
        <v>94.65</v>
      </c>
      <c r="P27" s="83">
        <v>2447.7917079960007</v>
      </c>
      <c r="Q27" s="84">
        <v>3.6676174857520841E-3</v>
      </c>
      <c r="R27" s="84">
        <f t="shared" si="1"/>
        <v>9.4164545360500979E-2</v>
      </c>
      <c r="S27" s="84">
        <f>P27/'סכום נכסי הקרן'!$C$42</f>
        <v>3.4353711170659974E-4</v>
      </c>
    </row>
    <row r="28" spans="2:19">
      <c r="B28" s="98" t="s">
        <v>2021</v>
      </c>
      <c r="C28" s="73" t="s">
        <v>2022</v>
      </c>
      <c r="D28" s="86" t="s">
        <v>2005</v>
      </c>
      <c r="E28" s="73" t="s">
        <v>2010</v>
      </c>
      <c r="F28" s="86" t="s">
        <v>530</v>
      </c>
      <c r="G28" s="73" t="s">
        <v>297</v>
      </c>
      <c r="H28" s="73" t="s">
        <v>129</v>
      </c>
      <c r="I28" s="94">
        <v>42795</v>
      </c>
      <c r="J28" s="85">
        <v>4.8300000000013936</v>
      </c>
      <c r="K28" s="86" t="s">
        <v>131</v>
      </c>
      <c r="L28" s="87">
        <v>3.7400000000000003E-2</v>
      </c>
      <c r="M28" s="84">
        <v>5.0400000000010901E-2</v>
      </c>
      <c r="N28" s="83">
        <v>1001900.0181540002</v>
      </c>
      <c r="O28" s="85">
        <v>95.22</v>
      </c>
      <c r="P28" s="83">
        <v>954.00921944900006</v>
      </c>
      <c r="Q28" s="84">
        <v>1.4761601026657769E-3</v>
      </c>
      <c r="R28" s="84">
        <f t="shared" si="1"/>
        <v>3.6699954545024657E-2</v>
      </c>
      <c r="S28" s="84">
        <f>P28/'סכום נכסי הקרן'!$C$42</f>
        <v>1.3389111937930979E-4</v>
      </c>
    </row>
    <row r="29" spans="2:19">
      <c r="B29" s="98" t="s">
        <v>2023</v>
      </c>
      <c r="C29" s="73" t="s">
        <v>2024</v>
      </c>
      <c r="D29" s="86" t="s">
        <v>2005</v>
      </c>
      <c r="E29" s="73" t="s">
        <v>2010</v>
      </c>
      <c r="F29" s="86" t="s">
        <v>530</v>
      </c>
      <c r="G29" s="73" t="s">
        <v>297</v>
      </c>
      <c r="H29" s="73" t="s">
        <v>129</v>
      </c>
      <c r="I29" s="94">
        <v>42795</v>
      </c>
      <c r="J29" s="85">
        <v>1.6499999999999775</v>
      </c>
      <c r="K29" s="86" t="s">
        <v>131</v>
      </c>
      <c r="L29" s="87">
        <v>2.5000000000000001E-2</v>
      </c>
      <c r="M29" s="84">
        <v>4.9600000000006694E-2</v>
      </c>
      <c r="N29" s="83">
        <v>2283680.5748020005</v>
      </c>
      <c r="O29" s="85">
        <v>96.87</v>
      </c>
      <c r="P29" s="83">
        <v>2212.2013982370004</v>
      </c>
      <c r="Q29" s="84">
        <v>5.5966315867883414E-3</v>
      </c>
      <c r="R29" s="84">
        <f t="shared" si="1"/>
        <v>8.5101578794625141E-2</v>
      </c>
      <c r="S29" s="84">
        <f>P29/'סכום נכסי הקרן'!$C$42</f>
        <v>3.104730179373915E-4</v>
      </c>
    </row>
    <row r="30" spans="2:19">
      <c r="B30" s="99"/>
      <c r="C30" s="73"/>
      <c r="D30" s="73"/>
      <c r="E30" s="73"/>
      <c r="F30" s="73"/>
      <c r="G30" s="73"/>
      <c r="H30" s="73"/>
      <c r="I30" s="73"/>
      <c r="J30" s="85"/>
      <c r="K30" s="73"/>
      <c r="L30" s="73"/>
      <c r="M30" s="84"/>
      <c r="N30" s="83"/>
      <c r="O30" s="85"/>
      <c r="P30" s="73"/>
      <c r="Q30" s="73"/>
      <c r="R30" s="84"/>
      <c r="S30" s="73"/>
    </row>
    <row r="31" spans="2:19">
      <c r="B31" s="97" t="s">
        <v>46</v>
      </c>
      <c r="C31" s="71"/>
      <c r="D31" s="71"/>
      <c r="E31" s="71"/>
      <c r="F31" s="71"/>
      <c r="G31" s="71"/>
      <c r="H31" s="71"/>
      <c r="I31" s="71"/>
      <c r="J31" s="82">
        <v>1.9199999999933606</v>
      </c>
      <c r="K31" s="71"/>
      <c r="L31" s="71"/>
      <c r="M31" s="81">
        <v>5.7399999999645929E-2</v>
      </c>
      <c r="N31" s="80"/>
      <c r="O31" s="82"/>
      <c r="P31" s="80">
        <f>P32</f>
        <v>54.225234158000006</v>
      </c>
      <c r="Q31" s="71"/>
      <c r="R31" s="81">
        <f t="shared" si="0"/>
        <v>2.0860004161608677E-3</v>
      </c>
      <c r="S31" s="81">
        <f>P31/'סכום נכסי הקרן'!$C$42</f>
        <v>7.6102800182718043E-6</v>
      </c>
    </row>
    <row r="32" spans="2:19">
      <c r="B32" s="98" t="s">
        <v>2033</v>
      </c>
      <c r="C32" s="73" t="s">
        <v>2034</v>
      </c>
      <c r="D32" s="86" t="s">
        <v>2005</v>
      </c>
      <c r="E32" s="73" t="s">
        <v>2035</v>
      </c>
      <c r="F32" s="86" t="s">
        <v>456</v>
      </c>
      <c r="G32" s="73" t="s">
        <v>319</v>
      </c>
      <c r="H32" s="73" t="s">
        <v>129</v>
      </c>
      <c r="I32" s="94">
        <v>38118</v>
      </c>
      <c r="J32" s="85">
        <v>1.9199999999933606</v>
      </c>
      <c r="K32" s="86" t="s">
        <v>130</v>
      </c>
      <c r="L32" s="87">
        <v>7.9699999999999993E-2</v>
      </c>
      <c r="M32" s="84">
        <v>5.7399999999645929E-2</v>
      </c>
      <c r="N32" s="83">
        <v>13519.805136000003</v>
      </c>
      <c r="O32" s="85">
        <v>108.4</v>
      </c>
      <c r="P32" s="83">
        <v>54.225234158000006</v>
      </c>
      <c r="Q32" s="84">
        <v>2.9802487419344482E-4</v>
      </c>
      <c r="R32" s="84">
        <f t="shared" si="0"/>
        <v>2.0860004161608677E-3</v>
      </c>
      <c r="S32" s="84">
        <f>P32/'סכום נכסי הקרן'!$C$42</f>
        <v>7.6102800182718043E-6</v>
      </c>
    </row>
    <row r="33" spans="2:19">
      <c r="B33" s="99"/>
      <c r="C33" s="73"/>
      <c r="D33" s="73"/>
      <c r="E33" s="73"/>
      <c r="F33" s="73"/>
      <c r="G33" s="73"/>
      <c r="H33" s="73"/>
      <c r="I33" s="73"/>
      <c r="J33" s="85"/>
      <c r="K33" s="73"/>
      <c r="L33" s="73"/>
      <c r="M33" s="84"/>
      <c r="N33" s="83"/>
      <c r="O33" s="85"/>
      <c r="P33" s="73"/>
      <c r="Q33" s="73"/>
      <c r="R33" s="84"/>
      <c r="S33" s="73"/>
    </row>
    <row r="34" spans="2:19">
      <c r="B34" s="96" t="s">
        <v>196</v>
      </c>
      <c r="C34" s="71"/>
      <c r="D34" s="71"/>
      <c r="E34" s="71"/>
      <c r="F34" s="71"/>
      <c r="G34" s="71"/>
      <c r="H34" s="71"/>
      <c r="I34" s="71"/>
      <c r="J34" s="82">
        <v>12.345112394240308</v>
      </c>
      <c r="K34" s="71"/>
      <c r="L34" s="71"/>
      <c r="M34" s="81">
        <v>5.9643359037101579E-2</v>
      </c>
      <c r="N34" s="80"/>
      <c r="O34" s="82"/>
      <c r="P34" s="80">
        <v>1920.1435752770005</v>
      </c>
      <c r="Q34" s="71"/>
      <c r="R34" s="81">
        <f t="shared" si="0"/>
        <v>7.3866353171395352E-2</v>
      </c>
      <c r="S34" s="81">
        <f>P34/'סכום נכסי הקרן'!$C$42</f>
        <v>2.6948394986299321E-4</v>
      </c>
    </row>
    <row r="35" spans="2:19">
      <c r="B35" s="97" t="s">
        <v>67</v>
      </c>
      <c r="C35" s="71"/>
      <c r="D35" s="71"/>
      <c r="E35" s="71"/>
      <c r="F35" s="71"/>
      <c r="G35" s="71"/>
      <c r="H35" s="71"/>
      <c r="I35" s="71"/>
      <c r="J35" s="82">
        <v>12.345112394240308</v>
      </c>
      <c r="K35" s="71"/>
      <c r="L35" s="71"/>
      <c r="M35" s="81">
        <v>5.9643359037101579E-2</v>
      </c>
      <c r="N35" s="80"/>
      <c r="O35" s="82"/>
      <c r="P35" s="80">
        <v>1920.1435752770005</v>
      </c>
      <c r="Q35" s="71"/>
      <c r="R35" s="81">
        <f t="shared" si="0"/>
        <v>7.3866353171395352E-2</v>
      </c>
      <c r="S35" s="81">
        <f>P35/'סכום נכסי הקרן'!$C$42</f>
        <v>2.6948394986299321E-4</v>
      </c>
    </row>
    <row r="36" spans="2:19">
      <c r="B36" s="98" t="s">
        <v>2039</v>
      </c>
      <c r="C36" s="73">
        <v>4824</v>
      </c>
      <c r="D36" s="86" t="s">
        <v>2005</v>
      </c>
      <c r="E36" s="73"/>
      <c r="F36" s="86" t="s">
        <v>700</v>
      </c>
      <c r="G36" s="73" t="s">
        <v>786</v>
      </c>
      <c r="H36" s="73" t="s">
        <v>681</v>
      </c>
      <c r="I36" s="94">
        <v>42206</v>
      </c>
      <c r="J36" s="85">
        <v>14.340000000007434</v>
      </c>
      <c r="K36" s="86" t="s">
        <v>138</v>
      </c>
      <c r="L36" s="87">
        <v>4.555E-2</v>
      </c>
      <c r="M36" s="84">
        <v>6.2500000000034805E-2</v>
      </c>
      <c r="N36" s="83">
        <v>451856.45775000006</v>
      </c>
      <c r="O36" s="85">
        <v>79.8</v>
      </c>
      <c r="P36" s="83">
        <v>1005.9501099780001</v>
      </c>
      <c r="Q36" s="84">
        <v>2.7125655559824473E-3</v>
      </c>
      <c r="R36" s="84">
        <f t="shared" si="0"/>
        <v>3.8698078129766708E-2</v>
      </c>
      <c r="S36" s="84">
        <f>P36/'סכום נכסי הקרן'!$C$42</f>
        <v>1.4118080152567588E-4</v>
      </c>
    </row>
    <row r="37" spans="2:19">
      <c r="B37" s="98" t="s">
        <v>2040</v>
      </c>
      <c r="C37" s="73">
        <v>5168</v>
      </c>
      <c r="D37" s="86" t="s">
        <v>2005</v>
      </c>
      <c r="E37" s="73"/>
      <c r="F37" s="86" t="s">
        <v>700</v>
      </c>
      <c r="G37" s="73" t="s">
        <v>860</v>
      </c>
      <c r="H37" s="73" t="s">
        <v>2041</v>
      </c>
      <c r="I37" s="94">
        <v>42408</v>
      </c>
      <c r="J37" s="85">
        <v>10.149999999995789</v>
      </c>
      <c r="K37" s="86" t="s">
        <v>138</v>
      </c>
      <c r="L37" s="87">
        <v>3.9510000000000003E-2</v>
      </c>
      <c r="M37" s="84">
        <v>5.6499999999974293E-2</v>
      </c>
      <c r="N37" s="83">
        <v>387846.37128999998</v>
      </c>
      <c r="O37" s="85">
        <v>84.49</v>
      </c>
      <c r="P37" s="83">
        <v>914.1934652990002</v>
      </c>
      <c r="Q37" s="84">
        <v>9.8301690619875446E-4</v>
      </c>
      <c r="R37" s="84">
        <f t="shared" si="0"/>
        <v>3.5168275041628637E-2</v>
      </c>
      <c r="S37" s="84">
        <f>P37/'סכום נכסי הקרן'!$C$42</f>
        <v>1.283031483373173E-4</v>
      </c>
    </row>
    <row r="38" spans="2:19"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</row>
    <row r="39" spans="2:19">
      <c r="B39" s="11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</row>
    <row r="40" spans="2:19">
      <c r="B40" s="114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</row>
    <row r="41" spans="2:19">
      <c r="B41" s="129" t="s">
        <v>220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</row>
    <row r="42" spans="2:19">
      <c r="B42" s="129" t="s">
        <v>110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</row>
    <row r="43" spans="2:19">
      <c r="B43" s="129" t="s">
        <v>203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</row>
    <row r="44" spans="2:19">
      <c r="B44" s="129" t="s">
        <v>211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</row>
    <row r="45" spans="2:19">
      <c r="B45" s="114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</row>
    <row r="46" spans="2:19">
      <c r="B46" s="114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</row>
    <row r="47" spans="2:19">
      <c r="B47" s="114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</row>
    <row r="48" spans="2:19">
      <c r="B48" s="114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</row>
    <row r="49" spans="2:19">
      <c r="B49" s="114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</row>
    <row r="50" spans="2:19">
      <c r="B50" s="114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</row>
    <row r="51" spans="2:19">
      <c r="B51" s="114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</row>
    <row r="52" spans="2:19">
      <c r="B52" s="114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</row>
    <row r="53" spans="2:19">
      <c r="B53" s="114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</row>
    <row r="54" spans="2:19">
      <c r="B54" s="114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</row>
    <row r="55" spans="2:19">
      <c r="B55" s="114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</row>
    <row r="56" spans="2:19">
      <c r="B56" s="114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</row>
    <row r="57" spans="2:19">
      <c r="B57" s="114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</row>
    <row r="58" spans="2:19">
      <c r="B58" s="114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</row>
    <row r="59" spans="2:19">
      <c r="B59" s="114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</row>
    <row r="60" spans="2:19">
      <c r="B60" s="114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</row>
    <row r="61" spans="2:19">
      <c r="B61" s="114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</row>
    <row r="62" spans="2:19">
      <c r="B62" s="114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</row>
    <row r="63" spans="2:19">
      <c r="B63" s="114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</row>
    <row r="64" spans="2:19">
      <c r="B64" s="114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</row>
    <row r="65" spans="2:19">
      <c r="B65" s="114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</row>
    <row r="66" spans="2:19">
      <c r="B66" s="114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</row>
    <row r="67" spans="2:19">
      <c r="B67" s="114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</row>
    <row r="68" spans="2:19">
      <c r="B68" s="114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</row>
    <row r="69" spans="2:19">
      <c r="B69" s="114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</row>
    <row r="70" spans="2:19">
      <c r="B70" s="114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</row>
    <row r="71" spans="2:19">
      <c r="B71" s="114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</row>
    <row r="72" spans="2:19">
      <c r="B72" s="114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</row>
    <row r="73" spans="2:19">
      <c r="B73" s="114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</row>
    <row r="74" spans="2:19">
      <c r="B74" s="114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</row>
    <row r="75" spans="2:19">
      <c r="B75" s="11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</row>
    <row r="76" spans="2:19">
      <c r="B76" s="114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</row>
    <row r="77" spans="2:19">
      <c r="B77" s="114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</row>
    <row r="78" spans="2:19">
      <c r="B78" s="114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</row>
    <row r="79" spans="2:19">
      <c r="B79" s="114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</row>
    <row r="80" spans="2:19">
      <c r="B80" s="114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</row>
    <row r="81" spans="2:19">
      <c r="B81" s="114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</row>
    <row r="82" spans="2:19">
      <c r="B82" s="114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</row>
    <row r="83" spans="2:19">
      <c r="B83" s="114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</row>
    <row r="84" spans="2:19">
      <c r="B84" s="114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</row>
    <row r="85" spans="2:19">
      <c r="B85" s="114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</row>
    <row r="86" spans="2:19">
      <c r="B86" s="114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</row>
    <row r="87" spans="2:19">
      <c r="B87" s="114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</row>
    <row r="88" spans="2:19">
      <c r="B88" s="114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</row>
    <row r="89" spans="2:19">
      <c r="B89" s="114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</row>
    <row r="90" spans="2:19">
      <c r="B90" s="114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</row>
    <row r="91" spans="2:19">
      <c r="B91" s="114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</row>
    <row r="92" spans="2:19">
      <c r="B92" s="114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</row>
    <row r="93" spans="2:19">
      <c r="B93" s="114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</row>
    <row r="94" spans="2:19">
      <c r="B94" s="114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</row>
    <row r="95" spans="2:19">
      <c r="B95" s="114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</row>
    <row r="96" spans="2:19">
      <c r="B96" s="114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</row>
    <row r="97" spans="2:19">
      <c r="B97" s="114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</row>
    <row r="98" spans="2:19">
      <c r="B98" s="114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</row>
    <row r="99" spans="2:19">
      <c r="B99" s="114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</row>
    <row r="100" spans="2:19">
      <c r="B100" s="114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</row>
    <row r="101" spans="2:19">
      <c r="B101" s="114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</row>
    <row r="102" spans="2:19">
      <c r="B102" s="114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</row>
    <row r="103" spans="2:19">
      <c r="B103" s="114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</row>
    <row r="104" spans="2:19">
      <c r="B104" s="114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</row>
    <row r="105" spans="2:19">
      <c r="B105" s="114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</row>
    <row r="106" spans="2:19">
      <c r="B106" s="114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</row>
    <row r="107" spans="2:19">
      <c r="B107" s="114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</row>
    <row r="108" spans="2:19">
      <c r="B108" s="114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</row>
    <row r="109" spans="2:19">
      <c r="B109" s="114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</row>
    <row r="110" spans="2:19">
      <c r="B110" s="114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</row>
    <row r="111" spans="2:19">
      <c r="B111" s="114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</row>
    <row r="112" spans="2:19">
      <c r="B112" s="114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</row>
    <row r="113" spans="2:19">
      <c r="B113" s="114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</row>
    <row r="114" spans="2:19">
      <c r="B114" s="114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</row>
    <row r="115" spans="2:19">
      <c r="B115" s="114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</row>
    <row r="116" spans="2:19">
      <c r="B116" s="114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</row>
    <row r="117" spans="2:19">
      <c r="B117" s="114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</row>
    <row r="118" spans="2:19">
      <c r="B118" s="114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</row>
    <row r="119" spans="2:19">
      <c r="B119" s="114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</row>
    <row r="120" spans="2:19">
      <c r="B120" s="114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</row>
    <row r="121" spans="2:19">
      <c r="B121" s="114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</row>
    <row r="122" spans="2:19">
      <c r="B122" s="114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</row>
    <row r="123" spans="2:19">
      <c r="B123" s="114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</row>
    <row r="124" spans="2:19">
      <c r="B124" s="114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</row>
    <row r="125" spans="2:19">
      <c r="B125" s="114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</row>
    <row r="126" spans="2:19">
      <c r="B126" s="114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</row>
    <row r="127" spans="2:19">
      <c r="B127" s="114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</row>
    <row r="128" spans="2:19">
      <c r="B128" s="114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</row>
    <row r="129" spans="2:19">
      <c r="B129" s="114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</row>
    <row r="130" spans="2:19">
      <c r="B130" s="114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</row>
    <row r="131" spans="2:19">
      <c r="B131" s="114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</row>
    <row r="132" spans="2:19">
      <c r="B132" s="114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</row>
    <row r="133" spans="2:19">
      <c r="B133" s="114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</row>
    <row r="134" spans="2:19">
      <c r="B134" s="114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</row>
    <row r="135" spans="2:19">
      <c r="B135" s="114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</row>
    <row r="136" spans="2:19">
      <c r="B136" s="114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</row>
    <row r="137" spans="2:19">
      <c r="B137" s="114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</row>
    <row r="138" spans="2:19">
      <c r="B138" s="114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</row>
    <row r="139" spans="2:19">
      <c r="B139" s="114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</row>
    <row r="140" spans="2:19">
      <c r="B140" s="114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</row>
    <row r="141" spans="2:19">
      <c r="B141" s="114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</row>
    <row r="142" spans="2:19">
      <c r="B142" s="114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</row>
    <row r="143" spans="2:19">
      <c r="B143" s="114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</row>
    <row r="144" spans="2:19">
      <c r="B144" s="114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</row>
    <row r="145" spans="2:19">
      <c r="B145" s="114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</row>
    <row r="146" spans="2:19">
      <c r="B146" s="114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</row>
    <row r="147" spans="2:19">
      <c r="B147" s="114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</row>
    <row r="148" spans="2:19">
      <c r="B148" s="114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</row>
    <row r="149" spans="2:19">
      <c r="B149" s="114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</row>
    <row r="150" spans="2:19">
      <c r="B150" s="114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</row>
    <row r="151" spans="2:19">
      <c r="B151" s="114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</row>
    <row r="152" spans="2:19">
      <c r="B152" s="114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</row>
    <row r="153" spans="2:19">
      <c r="B153" s="114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</row>
    <row r="154" spans="2:19">
      <c r="B154" s="114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</row>
    <row r="155" spans="2:19">
      <c r="B155" s="114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</row>
    <row r="156" spans="2:19">
      <c r="B156" s="114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</row>
    <row r="157" spans="2:19">
      <c r="B157" s="114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</row>
    <row r="158" spans="2:19">
      <c r="B158" s="114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</row>
    <row r="159" spans="2:19">
      <c r="B159" s="114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</row>
    <row r="160" spans="2:19">
      <c r="B160" s="114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</row>
    <row r="161" spans="2:19">
      <c r="B161" s="114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</row>
    <row r="162" spans="2:19">
      <c r="B162" s="114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</row>
    <row r="163" spans="2:19">
      <c r="B163" s="114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</row>
    <row r="164" spans="2:19">
      <c r="B164" s="114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</row>
    <row r="165" spans="2:19">
      <c r="B165" s="114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</row>
    <row r="166" spans="2:19">
      <c r="B166" s="114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</row>
    <row r="167" spans="2:19">
      <c r="B167" s="114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</row>
    <row r="168" spans="2:19">
      <c r="B168" s="114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</row>
    <row r="169" spans="2:19">
      <c r="B169" s="114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</row>
    <row r="170" spans="2:19">
      <c r="B170" s="114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</row>
    <row r="171" spans="2:19">
      <c r="B171" s="114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</row>
    <row r="172" spans="2:19">
      <c r="B172" s="114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</row>
    <row r="173" spans="2:19">
      <c r="B173" s="114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</row>
    <row r="174" spans="2:19">
      <c r="B174" s="114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</row>
    <row r="175" spans="2:19">
      <c r="B175" s="114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</row>
    <row r="176" spans="2:19">
      <c r="B176" s="114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</row>
    <row r="177" spans="2:19">
      <c r="B177" s="114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</row>
    <row r="178" spans="2:19">
      <c r="B178" s="114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</row>
    <row r="179" spans="2:19">
      <c r="B179" s="114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</row>
    <row r="180" spans="2:19">
      <c r="B180" s="114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</row>
    <row r="181" spans="2:19">
      <c r="B181" s="114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</row>
    <row r="182" spans="2:19">
      <c r="B182" s="114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</row>
    <row r="183" spans="2:19">
      <c r="B183" s="114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</row>
    <row r="184" spans="2:19">
      <c r="B184" s="114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</row>
    <row r="185" spans="2:19">
      <c r="B185" s="114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</row>
    <row r="186" spans="2:19">
      <c r="B186" s="114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</row>
    <row r="187" spans="2:19">
      <c r="B187" s="114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</row>
    <row r="188" spans="2:19">
      <c r="B188" s="114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</row>
    <row r="189" spans="2:19">
      <c r="B189" s="114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</row>
    <row r="190" spans="2:19">
      <c r="B190" s="114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</row>
    <row r="191" spans="2:19">
      <c r="B191" s="114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</row>
    <row r="192" spans="2:19">
      <c r="B192" s="114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</row>
    <row r="193" spans="2:19">
      <c r="B193" s="114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</row>
    <row r="194" spans="2:19">
      <c r="B194" s="114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</row>
    <row r="195" spans="2:19">
      <c r="B195" s="114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</row>
    <row r="196" spans="2:19">
      <c r="B196" s="114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</row>
    <row r="197" spans="2:19">
      <c r="B197" s="114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</row>
    <row r="198" spans="2:19">
      <c r="B198" s="114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</row>
    <row r="199" spans="2:19">
      <c r="B199" s="114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</row>
    <row r="200" spans="2:19">
      <c r="B200" s="114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</row>
    <row r="201" spans="2:19">
      <c r="B201" s="114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</row>
    <row r="202" spans="2:19">
      <c r="B202" s="114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</row>
    <row r="203" spans="2:19">
      <c r="B203" s="114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</row>
    <row r="204" spans="2:19">
      <c r="B204" s="114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</row>
    <row r="205" spans="2:19">
      <c r="B205" s="114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</row>
    <row r="206" spans="2:19">
      <c r="B206" s="114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</row>
    <row r="207" spans="2:19">
      <c r="B207" s="114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</row>
    <row r="208" spans="2:19">
      <c r="B208" s="114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</row>
    <row r="209" spans="2:19">
      <c r="B209" s="114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</row>
    <row r="210" spans="2:19">
      <c r="B210" s="114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</row>
    <row r="211" spans="2:19">
      <c r="B211" s="114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</row>
    <row r="212" spans="2:19">
      <c r="B212" s="114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</row>
    <row r="213" spans="2:19">
      <c r="B213" s="114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</row>
    <row r="214" spans="2:19">
      <c r="B214" s="114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</row>
    <row r="215" spans="2:19">
      <c r="B215" s="114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</row>
    <row r="216" spans="2:19">
      <c r="B216" s="114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</row>
    <row r="217" spans="2:19">
      <c r="B217" s="114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</row>
    <row r="218" spans="2:19">
      <c r="B218" s="114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</row>
    <row r="219" spans="2:19">
      <c r="B219" s="114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</row>
    <row r="220" spans="2:19">
      <c r="B220" s="114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</row>
    <row r="221" spans="2:19">
      <c r="B221" s="114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</row>
    <row r="222" spans="2:19">
      <c r="B222" s="114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</row>
    <row r="223" spans="2:19">
      <c r="B223" s="114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</row>
    <row r="224" spans="2:19">
      <c r="B224" s="114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</row>
    <row r="225" spans="2:19">
      <c r="B225" s="114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</row>
    <row r="226" spans="2:19">
      <c r="B226" s="114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</row>
    <row r="227" spans="2:19">
      <c r="B227" s="114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</row>
    <row r="228" spans="2:19">
      <c r="B228" s="114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</row>
    <row r="229" spans="2:19">
      <c r="B229" s="114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</row>
    <row r="230" spans="2:19">
      <c r="B230" s="114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</row>
    <row r="231" spans="2:19">
      <c r="B231" s="114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</row>
    <row r="232" spans="2:19">
      <c r="B232" s="114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</row>
    <row r="233" spans="2:19">
      <c r="B233" s="114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</row>
    <row r="234" spans="2:19">
      <c r="B234" s="114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</row>
    <row r="235" spans="2:19">
      <c r="B235" s="114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</row>
    <row r="236" spans="2:19">
      <c r="B236" s="114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</row>
    <row r="237" spans="2:19">
      <c r="B237" s="114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</row>
    <row r="238" spans="2:19">
      <c r="B238" s="114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</row>
    <row r="239" spans="2:19">
      <c r="B239" s="114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</row>
    <row r="240" spans="2:19">
      <c r="B240" s="114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</row>
    <row r="241" spans="2:19">
      <c r="B241" s="114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</row>
    <row r="242" spans="2:19">
      <c r="B242" s="114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</row>
    <row r="243" spans="2:19">
      <c r="B243" s="114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</row>
    <row r="244" spans="2:19">
      <c r="B244" s="114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</row>
    <row r="245" spans="2:19">
      <c r="B245" s="114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</row>
    <row r="246" spans="2:19">
      <c r="B246" s="114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</row>
    <row r="247" spans="2:19">
      <c r="B247" s="114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</row>
    <row r="248" spans="2:19">
      <c r="B248" s="114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</row>
    <row r="249" spans="2:19">
      <c r="B249" s="114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</row>
    <row r="250" spans="2:19">
      <c r="B250" s="114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</row>
    <row r="251" spans="2:19">
      <c r="B251" s="114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</row>
    <row r="252" spans="2:19">
      <c r="B252" s="114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</row>
    <row r="253" spans="2:19">
      <c r="B253" s="114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</row>
    <row r="254" spans="2:19">
      <c r="B254" s="114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</row>
    <row r="255" spans="2:19">
      <c r="B255" s="114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</row>
    <row r="256" spans="2:19">
      <c r="B256" s="114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</row>
    <row r="257" spans="2:19">
      <c r="B257" s="114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</row>
    <row r="258" spans="2:19">
      <c r="B258" s="114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</row>
    <row r="259" spans="2:19">
      <c r="B259" s="114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</row>
    <row r="260" spans="2:19">
      <c r="B260" s="114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</row>
    <row r="261" spans="2:19">
      <c r="B261" s="114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</row>
    <row r="262" spans="2:19">
      <c r="B262" s="114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</row>
    <row r="263" spans="2:19">
      <c r="B263" s="114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</row>
    <row r="264" spans="2:19">
      <c r="B264" s="114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</row>
    <row r="265" spans="2:19">
      <c r="B265" s="114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</row>
    <row r="266" spans="2:19">
      <c r="B266" s="114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</row>
    <row r="267" spans="2:19">
      <c r="B267" s="114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</row>
    <row r="268" spans="2:19">
      <c r="B268" s="114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</row>
    <row r="269" spans="2:19">
      <c r="B269" s="114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</row>
    <row r="270" spans="2:19">
      <c r="B270" s="114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</row>
    <row r="271" spans="2:19">
      <c r="B271" s="114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</row>
    <row r="272" spans="2:19">
      <c r="B272" s="114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</row>
    <row r="273" spans="2:19">
      <c r="B273" s="114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</row>
    <row r="274" spans="2:19">
      <c r="B274" s="114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</row>
    <row r="275" spans="2:19">
      <c r="B275" s="114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</row>
    <row r="276" spans="2:19">
      <c r="B276" s="114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</row>
    <row r="277" spans="2:19">
      <c r="B277" s="114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</row>
    <row r="278" spans="2:19">
      <c r="B278" s="114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</row>
    <row r="279" spans="2:19">
      <c r="B279" s="114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</row>
    <row r="280" spans="2:19">
      <c r="B280" s="114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</row>
    <row r="281" spans="2:19">
      <c r="B281" s="114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</row>
    <row r="282" spans="2:19">
      <c r="B282" s="114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</row>
    <row r="283" spans="2:19">
      <c r="B283" s="114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</row>
    <row r="284" spans="2:19">
      <c r="B284" s="114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</row>
    <row r="285" spans="2:19">
      <c r="B285" s="114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</row>
    <row r="286" spans="2:19">
      <c r="B286" s="114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</row>
    <row r="287" spans="2:19">
      <c r="B287" s="114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</row>
    <row r="288" spans="2:19">
      <c r="B288" s="114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</row>
    <row r="289" spans="2:19">
      <c r="B289" s="114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</row>
    <row r="290" spans="2:19">
      <c r="B290" s="114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</row>
    <row r="291" spans="2:19">
      <c r="B291" s="114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</row>
    <row r="292" spans="2:19">
      <c r="B292" s="114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</row>
    <row r="293" spans="2:19">
      <c r="B293" s="114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</row>
    <row r="294" spans="2:19">
      <c r="B294" s="114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</row>
    <row r="295" spans="2:19">
      <c r="B295" s="114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</row>
    <row r="296" spans="2:19">
      <c r="B296" s="114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</row>
    <row r="297" spans="2:19">
      <c r="B297" s="114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</row>
    <row r="298" spans="2:19">
      <c r="B298" s="114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</row>
    <row r="299" spans="2:19">
      <c r="B299" s="114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</row>
    <row r="300" spans="2:19">
      <c r="B300" s="114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</row>
    <row r="301" spans="2:19">
      <c r="B301" s="114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</row>
    <row r="302" spans="2:19">
      <c r="B302" s="114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</row>
    <row r="303" spans="2:19">
      <c r="B303" s="114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</row>
    <row r="304" spans="2:19">
      <c r="B304" s="114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</row>
    <row r="305" spans="2:19">
      <c r="B305" s="114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</row>
    <row r="306" spans="2:19">
      <c r="B306" s="114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</row>
    <row r="307" spans="2:19">
      <c r="B307" s="114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</row>
    <row r="308" spans="2:19">
      <c r="B308" s="114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</row>
    <row r="309" spans="2:19">
      <c r="B309" s="114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</row>
    <row r="310" spans="2:19">
      <c r="B310" s="114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</row>
    <row r="311" spans="2:19">
      <c r="B311" s="114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</row>
    <row r="312" spans="2:19">
      <c r="B312" s="114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</row>
    <row r="313" spans="2:19">
      <c r="B313" s="114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</row>
    <row r="314" spans="2:19">
      <c r="B314" s="114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</row>
    <row r="315" spans="2:19">
      <c r="B315" s="114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</row>
    <row r="316" spans="2:19">
      <c r="B316" s="114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</row>
    <row r="317" spans="2:19">
      <c r="B317" s="114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</row>
    <row r="318" spans="2:19">
      <c r="B318" s="114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</row>
    <row r="319" spans="2:19">
      <c r="B319" s="114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</row>
    <row r="320" spans="2:19">
      <c r="B320" s="114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</row>
    <row r="321" spans="2:19">
      <c r="B321" s="114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</row>
    <row r="322" spans="2:19">
      <c r="B322" s="114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</row>
    <row r="323" spans="2:19">
      <c r="B323" s="114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</row>
    <row r="324" spans="2:19">
      <c r="B324" s="114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</row>
    <row r="325" spans="2:19">
      <c r="B325" s="114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</row>
    <row r="326" spans="2:19">
      <c r="B326" s="114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</row>
    <row r="327" spans="2:19">
      <c r="B327" s="114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</row>
    <row r="328" spans="2:19">
      <c r="B328" s="114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</row>
    <row r="329" spans="2:19">
      <c r="B329" s="114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</row>
    <row r="330" spans="2:19">
      <c r="B330" s="114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</row>
    <row r="331" spans="2:19">
      <c r="B331" s="114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</row>
    <row r="332" spans="2:19">
      <c r="B332" s="114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</row>
    <row r="333" spans="2:19">
      <c r="B333" s="114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</row>
    <row r="334" spans="2:19">
      <c r="B334" s="114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</row>
    <row r="335" spans="2:19">
      <c r="B335" s="114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</row>
    <row r="336" spans="2:19">
      <c r="B336" s="114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</row>
    <row r="337" spans="2:19">
      <c r="B337" s="114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</row>
    <row r="338" spans="2:19">
      <c r="B338" s="114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</row>
    <row r="339" spans="2:19">
      <c r="B339" s="114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</row>
    <row r="340" spans="2:19">
      <c r="B340" s="114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</row>
    <row r="341" spans="2:19">
      <c r="B341" s="114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</row>
    <row r="342" spans="2:19">
      <c r="B342" s="114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</row>
    <row r="343" spans="2:19">
      <c r="B343" s="114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</row>
    <row r="344" spans="2:19">
      <c r="B344" s="114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</row>
    <row r="345" spans="2:19">
      <c r="B345" s="114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</row>
    <row r="346" spans="2:19">
      <c r="B346" s="114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</row>
    <row r="347" spans="2:19">
      <c r="B347" s="114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</row>
    <row r="348" spans="2:19">
      <c r="B348" s="114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</row>
    <row r="349" spans="2:19">
      <c r="B349" s="114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</row>
    <row r="350" spans="2:19">
      <c r="B350" s="114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</row>
    <row r="351" spans="2:19">
      <c r="B351" s="114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</row>
    <row r="352" spans="2:19">
      <c r="B352" s="114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</row>
    <row r="353" spans="2:19">
      <c r="B353" s="114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</row>
    <row r="354" spans="2:19">
      <c r="B354" s="114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</row>
    <row r="355" spans="2:19">
      <c r="B355" s="114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</row>
    <row r="356" spans="2:19">
      <c r="B356" s="114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</row>
    <row r="357" spans="2:19">
      <c r="B357" s="114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</row>
    <row r="358" spans="2:19">
      <c r="B358" s="114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</row>
    <row r="359" spans="2:19">
      <c r="B359" s="114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</row>
    <row r="360" spans="2:19">
      <c r="B360" s="114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</row>
    <row r="361" spans="2:19">
      <c r="B361" s="114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</row>
    <row r="362" spans="2:19">
      <c r="B362" s="114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</row>
    <row r="363" spans="2:19">
      <c r="B363" s="114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</row>
    <row r="364" spans="2:19">
      <c r="B364" s="114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</row>
    <row r="365" spans="2:19">
      <c r="B365" s="114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</row>
    <row r="366" spans="2:19">
      <c r="B366" s="114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</row>
    <row r="367" spans="2:19">
      <c r="B367" s="114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</row>
    <row r="368" spans="2:19">
      <c r="B368" s="114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</row>
    <row r="369" spans="2:19">
      <c r="B369" s="114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</row>
    <row r="370" spans="2:19">
      <c r="B370" s="114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</row>
    <row r="371" spans="2:19">
      <c r="B371" s="114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</row>
    <row r="372" spans="2:19">
      <c r="B372" s="114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</row>
    <row r="373" spans="2:19">
      <c r="B373" s="114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</row>
    <row r="374" spans="2:19">
      <c r="B374" s="114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</row>
    <row r="375" spans="2:19">
      <c r="B375" s="114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</row>
    <row r="376" spans="2:19">
      <c r="B376" s="114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</row>
    <row r="377" spans="2:19">
      <c r="B377" s="114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</row>
    <row r="378" spans="2:19">
      <c r="B378" s="114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</row>
    <row r="379" spans="2:19">
      <c r="B379" s="114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</row>
    <row r="380" spans="2:19">
      <c r="B380" s="114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</row>
    <row r="381" spans="2:19">
      <c r="B381" s="114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</row>
    <row r="382" spans="2:19">
      <c r="B382" s="114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</row>
    <row r="383" spans="2:19">
      <c r="B383" s="114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</row>
    <row r="384" spans="2:19">
      <c r="B384" s="114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</row>
    <row r="385" spans="2:19">
      <c r="B385" s="114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</row>
    <row r="386" spans="2:19">
      <c r="B386" s="114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</row>
    <row r="387" spans="2:19">
      <c r="B387" s="114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</row>
    <row r="388" spans="2:19">
      <c r="B388" s="114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</row>
    <row r="389" spans="2:19">
      <c r="B389" s="114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</row>
    <row r="390" spans="2:19">
      <c r="B390" s="114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</row>
    <row r="391" spans="2:19">
      <c r="B391" s="114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</row>
    <row r="392" spans="2:19">
      <c r="B392" s="114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</row>
    <row r="393" spans="2:19">
      <c r="B393" s="114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</row>
    <row r="394" spans="2:19">
      <c r="B394" s="114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</row>
    <row r="395" spans="2:19">
      <c r="B395" s="114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</row>
    <row r="396" spans="2:19">
      <c r="B396" s="114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</row>
    <row r="397" spans="2:19">
      <c r="B397" s="114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</row>
    <row r="398" spans="2:19">
      <c r="B398" s="114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</row>
    <row r="399" spans="2:19">
      <c r="B399" s="114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</row>
    <row r="400" spans="2:19">
      <c r="B400" s="114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</row>
    <row r="401" spans="2:19">
      <c r="B401" s="114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</row>
    <row r="402" spans="2:19">
      <c r="B402" s="114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</row>
    <row r="403" spans="2:19">
      <c r="B403" s="114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</row>
    <row r="404" spans="2:19">
      <c r="B404" s="114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</row>
    <row r="405" spans="2:19">
      <c r="B405" s="114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</row>
    <row r="406" spans="2:19">
      <c r="B406" s="114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</row>
    <row r="407" spans="2:19">
      <c r="B407" s="114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</row>
    <row r="408" spans="2:19">
      <c r="B408" s="114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</row>
    <row r="409" spans="2:19">
      <c r="B409" s="114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</row>
    <row r="410" spans="2:19">
      <c r="B410" s="114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</row>
    <row r="411" spans="2:19">
      <c r="B411" s="114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</row>
    <row r="412" spans="2:19">
      <c r="B412" s="114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</row>
    <row r="413" spans="2:19">
      <c r="B413" s="114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</row>
    <row r="414" spans="2:19">
      <c r="B414" s="114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</row>
    <row r="415" spans="2:19">
      <c r="B415" s="114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</row>
    <row r="416" spans="2:19">
      <c r="B416" s="114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</row>
    <row r="417" spans="2:19">
      <c r="B417" s="114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</row>
    <row r="418" spans="2:19">
      <c r="B418" s="114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</row>
    <row r="419" spans="2:19">
      <c r="B419" s="114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</row>
    <row r="420" spans="2:19">
      <c r="B420" s="114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</row>
    <row r="421" spans="2:19">
      <c r="B421" s="114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</row>
    <row r="422" spans="2:19">
      <c r="B422" s="114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</row>
    <row r="423" spans="2:19">
      <c r="B423" s="114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</row>
    <row r="424" spans="2:19">
      <c r="B424" s="114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</row>
    <row r="425" spans="2:19">
      <c r="B425" s="114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</row>
    <row r="426" spans="2:19">
      <c r="B426" s="114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</row>
    <row r="427" spans="2:19">
      <c r="B427" s="114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</row>
    <row r="428" spans="2:19">
      <c r="B428" s="114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</row>
    <row r="429" spans="2:19">
      <c r="B429" s="114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</row>
    <row r="430" spans="2:19">
      <c r="B430" s="114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</row>
    <row r="431" spans="2:19">
      <c r="B431" s="114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</row>
    <row r="432" spans="2:19">
      <c r="B432" s="114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</row>
    <row r="433" spans="2:19">
      <c r="B433" s="114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</row>
    <row r="434" spans="2:19">
      <c r="B434" s="114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</row>
    <row r="435" spans="2:19">
      <c r="B435" s="114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</row>
    <row r="436" spans="2:19">
      <c r="B436" s="114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</row>
    <row r="437" spans="2:19">
      <c r="B437" s="114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</row>
    <row r="438" spans="2:19">
      <c r="B438" s="114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</row>
    <row r="439" spans="2:19">
      <c r="B439" s="114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</row>
    <row r="440" spans="2:19">
      <c r="B440" s="114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</row>
    <row r="441" spans="2:19">
      <c r="B441" s="114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</row>
    <row r="442" spans="2:19">
      <c r="B442" s="114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</row>
    <row r="443" spans="2:19">
      <c r="B443" s="114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</row>
    <row r="444" spans="2:19">
      <c r="B444" s="114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</row>
    <row r="445" spans="2:19">
      <c r="B445" s="114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</row>
    <row r="446" spans="2:19">
      <c r="B446" s="114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</row>
    <row r="447" spans="2:19">
      <c r="B447" s="114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</row>
    <row r="448" spans="2:19">
      <c r="B448" s="114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</row>
    <row r="449" spans="2:19">
      <c r="B449" s="114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</row>
    <row r="450" spans="2:19">
      <c r="B450" s="114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</row>
    <row r="451" spans="2:19">
      <c r="B451" s="114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</row>
    <row r="452" spans="2:19">
      <c r="B452" s="114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</row>
    <row r="453" spans="2:19">
      <c r="B453" s="114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</row>
    <row r="454" spans="2:19">
      <c r="B454" s="114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</row>
    <row r="455" spans="2:19">
      <c r="B455" s="114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</row>
    <row r="456" spans="2:19">
      <c r="B456" s="114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</row>
    <row r="457" spans="2:19">
      <c r="B457" s="114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</row>
    <row r="458" spans="2:19">
      <c r="B458" s="114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</row>
    <row r="459" spans="2:19">
      <c r="B459" s="114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</row>
    <row r="460" spans="2:19">
      <c r="B460" s="114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</row>
    <row r="461" spans="2:19">
      <c r="B461" s="114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</row>
    <row r="462" spans="2:19">
      <c r="B462" s="114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</row>
    <row r="463" spans="2:19">
      <c r="B463" s="114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</row>
    <row r="464" spans="2:19">
      <c r="B464" s="114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</row>
    <row r="465" spans="2:19">
      <c r="B465" s="114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</row>
    <row r="466" spans="2:19">
      <c r="B466" s="114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</row>
    <row r="467" spans="2:19">
      <c r="B467" s="114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</row>
    <row r="468" spans="2:19">
      <c r="B468" s="114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</row>
    <row r="469" spans="2:19">
      <c r="B469" s="114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</row>
    <row r="470" spans="2:19">
      <c r="B470" s="114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</row>
    <row r="471" spans="2:19">
      <c r="B471" s="114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</row>
    <row r="472" spans="2:19">
      <c r="B472" s="114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</row>
    <row r="473" spans="2:19">
      <c r="B473" s="114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</row>
    <row r="474" spans="2:19">
      <c r="B474" s="114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</row>
    <row r="475" spans="2:19">
      <c r="B475" s="114"/>
      <c r="C475" s="115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</row>
    <row r="476" spans="2:19">
      <c r="B476" s="114"/>
      <c r="C476" s="115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</row>
    <row r="477" spans="2:19">
      <c r="B477" s="114"/>
      <c r="C477" s="115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</row>
    <row r="478" spans="2:19">
      <c r="B478" s="114"/>
      <c r="C478" s="115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</row>
    <row r="479" spans="2:19">
      <c r="B479" s="114"/>
      <c r="C479" s="115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</row>
    <row r="480" spans="2:19">
      <c r="B480" s="114"/>
      <c r="C480" s="115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</row>
    <row r="481" spans="2:19">
      <c r="B481" s="114"/>
      <c r="C481" s="115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</row>
    <row r="482" spans="2:19">
      <c r="B482" s="114"/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</row>
    <row r="483" spans="2:19">
      <c r="B483" s="114"/>
      <c r="C483" s="115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</row>
    <row r="484" spans="2:19">
      <c r="B484" s="114"/>
      <c r="C484" s="115"/>
      <c r="D484" s="115"/>
      <c r="E484" s="115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</row>
    <row r="485" spans="2:19">
      <c r="B485" s="114"/>
      <c r="C485" s="115"/>
      <c r="D485" s="115"/>
      <c r="E485" s="115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</row>
    <row r="486" spans="2:19">
      <c r="B486" s="114"/>
      <c r="C486" s="115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</row>
    <row r="487" spans="2:19">
      <c r="B487" s="114"/>
      <c r="C487" s="115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</row>
    <row r="488" spans="2:19">
      <c r="B488" s="114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</row>
    <row r="489" spans="2:19">
      <c r="B489" s="114"/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</row>
    <row r="490" spans="2:19">
      <c r="B490" s="114"/>
      <c r="C490" s="115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</row>
    <row r="491" spans="2:19">
      <c r="B491" s="114"/>
      <c r="C491" s="115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</row>
    <row r="492" spans="2:19">
      <c r="B492" s="114"/>
      <c r="C492" s="115"/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</row>
    <row r="493" spans="2:19">
      <c r="B493" s="114"/>
      <c r="C493" s="115"/>
      <c r="D493" s="115"/>
      <c r="E493" s="115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</row>
    <row r="494" spans="2:19">
      <c r="B494" s="114"/>
      <c r="C494" s="115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</row>
    <row r="495" spans="2:19">
      <c r="B495" s="114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</row>
    <row r="496" spans="2:19">
      <c r="B496" s="114"/>
      <c r="C496" s="115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</row>
    <row r="497" spans="2:19">
      <c r="B497" s="114"/>
      <c r="C497" s="115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</row>
    <row r="498" spans="2:19">
      <c r="B498" s="114"/>
      <c r="C498" s="115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</row>
    <row r="499" spans="2:19">
      <c r="B499" s="114"/>
      <c r="C499" s="115"/>
      <c r="D499" s="115"/>
      <c r="E499" s="115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</row>
    <row r="500" spans="2:19">
      <c r="B500" s="114"/>
      <c r="C500" s="115"/>
      <c r="D500" s="115"/>
      <c r="E500" s="115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</row>
    <row r="501" spans="2:19">
      <c r="B501" s="114"/>
      <c r="C501" s="115"/>
      <c r="D501" s="115"/>
      <c r="E501" s="115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</row>
    <row r="502" spans="2:19">
      <c r="B502" s="114"/>
      <c r="C502" s="115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</row>
    <row r="503" spans="2:19">
      <c r="B503" s="114"/>
      <c r="C503" s="115"/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</row>
    <row r="504" spans="2:19">
      <c r="B504" s="114"/>
      <c r="C504" s="115"/>
      <c r="D504" s="115"/>
      <c r="E504" s="115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</row>
    <row r="505" spans="2:19">
      <c r="B505" s="114"/>
      <c r="C505" s="115"/>
      <c r="D505" s="115"/>
      <c r="E505" s="115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</row>
    <row r="506" spans="2:19">
      <c r="B506" s="114"/>
      <c r="C506" s="115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</row>
    <row r="507" spans="2:19">
      <c r="B507" s="114"/>
      <c r="C507" s="115"/>
      <c r="D507" s="115"/>
      <c r="E507" s="115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</row>
    <row r="508" spans="2:19">
      <c r="B508" s="114"/>
      <c r="C508" s="115"/>
      <c r="D508" s="115"/>
      <c r="E508" s="115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</row>
    <row r="509" spans="2:19">
      <c r="B509" s="114"/>
      <c r="C509" s="115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</row>
    <row r="510" spans="2:19">
      <c r="B510" s="114"/>
      <c r="C510" s="115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</row>
    <row r="511" spans="2:19">
      <c r="B511" s="114"/>
      <c r="C511" s="115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</row>
    <row r="512" spans="2:19">
      <c r="B512" s="114"/>
      <c r="C512" s="115"/>
      <c r="D512" s="115"/>
      <c r="E512" s="115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</row>
    <row r="513" spans="2:19">
      <c r="B513" s="114"/>
      <c r="C513" s="115"/>
      <c r="D513" s="115"/>
      <c r="E513" s="115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</row>
    <row r="514" spans="2:19">
      <c r="B514" s="114"/>
      <c r="C514" s="115"/>
      <c r="D514" s="115"/>
      <c r="E514" s="115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</row>
    <row r="515" spans="2:19">
      <c r="B515" s="114"/>
      <c r="C515" s="115"/>
      <c r="D515" s="115"/>
      <c r="E515" s="115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</row>
    <row r="516" spans="2:19">
      <c r="B516" s="114"/>
      <c r="C516" s="115"/>
      <c r="D516" s="115"/>
      <c r="E516" s="115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</row>
    <row r="517" spans="2:19">
      <c r="B517" s="114"/>
      <c r="C517" s="115"/>
      <c r="D517" s="115"/>
      <c r="E517" s="115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</row>
    <row r="518" spans="2:19">
      <c r="B518" s="114"/>
      <c r="C518" s="115"/>
      <c r="D518" s="115"/>
      <c r="E518" s="115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</row>
    <row r="519" spans="2:19">
      <c r="B519" s="114"/>
      <c r="C519" s="115"/>
      <c r="D519" s="115"/>
      <c r="E519" s="115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</row>
    <row r="520" spans="2:19">
      <c r="B520" s="114"/>
      <c r="C520" s="115"/>
      <c r="D520" s="115"/>
      <c r="E520" s="115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</row>
    <row r="521" spans="2:19">
      <c r="B521" s="114"/>
      <c r="C521" s="115"/>
      <c r="D521" s="115"/>
      <c r="E521" s="115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</row>
    <row r="522" spans="2:19">
      <c r="B522" s="114"/>
      <c r="C522" s="115"/>
      <c r="D522" s="115"/>
      <c r="E522" s="115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</row>
    <row r="523" spans="2:19">
      <c r="B523" s="114"/>
      <c r="C523" s="115"/>
      <c r="D523" s="115"/>
      <c r="E523" s="115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</row>
    <row r="524" spans="2:19">
      <c r="B524" s="114"/>
      <c r="C524" s="115"/>
      <c r="D524" s="115"/>
      <c r="E524" s="115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</row>
    <row r="525" spans="2:19">
      <c r="B525" s="114"/>
      <c r="C525" s="115"/>
      <c r="D525" s="115"/>
      <c r="E525" s="115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</row>
    <row r="526" spans="2:19">
      <c r="B526" s="114"/>
      <c r="C526" s="115"/>
      <c r="D526" s="115"/>
      <c r="E526" s="115"/>
      <c r="F526" s="115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</row>
    <row r="527" spans="2:19">
      <c r="B527" s="114"/>
      <c r="C527" s="115"/>
      <c r="D527" s="115"/>
      <c r="E527" s="115"/>
      <c r="F527" s="115"/>
      <c r="G527" s="115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</row>
    <row r="528" spans="2:19">
      <c r="B528" s="114"/>
      <c r="C528" s="115"/>
      <c r="D528" s="115"/>
      <c r="E528" s="115"/>
      <c r="F528" s="115"/>
      <c r="G528" s="115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</row>
    <row r="529" spans="2:19">
      <c r="B529" s="114"/>
      <c r="C529" s="115"/>
      <c r="D529" s="115"/>
      <c r="E529" s="115"/>
      <c r="F529" s="115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</row>
    <row r="530" spans="2:19">
      <c r="B530" s="114"/>
      <c r="C530" s="115"/>
      <c r="D530" s="115"/>
      <c r="E530" s="115"/>
      <c r="F530" s="115"/>
      <c r="G530" s="115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</row>
    <row r="531" spans="2:19">
      <c r="B531" s="114"/>
      <c r="C531" s="115"/>
      <c r="D531" s="115"/>
      <c r="E531" s="115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</row>
    <row r="532" spans="2:19">
      <c r="B532" s="114"/>
      <c r="C532" s="115"/>
      <c r="D532" s="115"/>
      <c r="E532" s="115"/>
      <c r="F532" s="115"/>
      <c r="G532" s="115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</row>
    <row r="533" spans="2:19">
      <c r="B533" s="114"/>
      <c r="C533" s="115"/>
      <c r="D533" s="115"/>
      <c r="E533" s="115"/>
      <c r="F533" s="115"/>
      <c r="G533" s="115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</row>
    <row r="534" spans="2:19">
      <c r="B534" s="114"/>
      <c r="C534" s="115"/>
      <c r="D534" s="115"/>
      <c r="E534" s="115"/>
      <c r="F534" s="115"/>
      <c r="G534" s="115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</row>
    <row r="535" spans="2:19">
      <c r="B535" s="114"/>
      <c r="C535" s="114"/>
      <c r="D535" s="114"/>
      <c r="E535" s="114"/>
      <c r="F535" s="115"/>
      <c r="G535" s="115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</row>
    <row r="536" spans="2:19">
      <c r="B536" s="114"/>
      <c r="C536" s="114"/>
      <c r="D536" s="114"/>
      <c r="E536" s="114"/>
      <c r="F536" s="115"/>
      <c r="G536" s="115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</row>
    <row r="537" spans="2:19">
      <c r="B537" s="114"/>
      <c r="C537" s="114"/>
      <c r="D537" s="114"/>
      <c r="E537" s="114"/>
      <c r="F537" s="115"/>
      <c r="G537" s="115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</row>
    <row r="538" spans="2:19">
      <c r="B538" s="130"/>
      <c r="C538" s="114"/>
      <c r="D538" s="114"/>
      <c r="E538" s="114"/>
      <c r="F538" s="115"/>
      <c r="G538" s="115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</row>
    <row r="539" spans="2:19">
      <c r="B539" s="130"/>
      <c r="C539" s="114"/>
      <c r="D539" s="114"/>
      <c r="E539" s="114"/>
      <c r="F539" s="115"/>
      <c r="G539" s="115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</row>
    <row r="540" spans="2:19">
      <c r="B540" s="131"/>
      <c r="C540" s="114"/>
      <c r="D540" s="114"/>
      <c r="E540" s="114"/>
      <c r="F540" s="115"/>
      <c r="G540" s="115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</row>
    <row r="541" spans="2:19">
      <c r="B541" s="114"/>
      <c r="C541" s="114"/>
      <c r="D541" s="114"/>
      <c r="E541" s="114"/>
      <c r="F541" s="115"/>
      <c r="G541" s="115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</row>
    <row r="542" spans="2:19">
      <c r="B542" s="114"/>
      <c r="C542" s="114"/>
      <c r="D542" s="114"/>
      <c r="E542" s="114"/>
      <c r="F542" s="115"/>
      <c r="G542" s="115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</row>
    <row r="543" spans="2:19">
      <c r="B543" s="114"/>
      <c r="C543" s="114"/>
      <c r="D543" s="114"/>
      <c r="E543" s="114"/>
      <c r="F543" s="115"/>
      <c r="G543" s="115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</row>
    <row r="544" spans="2:19">
      <c r="B544" s="114"/>
      <c r="C544" s="114"/>
      <c r="D544" s="114"/>
      <c r="E544" s="114"/>
      <c r="F544" s="115"/>
      <c r="G544" s="115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</row>
    <row r="545" spans="2:19">
      <c r="B545" s="114"/>
      <c r="C545" s="114"/>
      <c r="D545" s="114"/>
      <c r="E545" s="114"/>
      <c r="F545" s="115"/>
      <c r="G545" s="115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</row>
    <row r="546" spans="2:19">
      <c r="B546" s="114"/>
      <c r="C546" s="114"/>
      <c r="D546" s="114"/>
      <c r="E546" s="114"/>
      <c r="F546" s="115"/>
      <c r="G546" s="115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</row>
    <row r="547" spans="2:19">
      <c r="B547" s="114"/>
      <c r="C547" s="114"/>
      <c r="D547" s="114"/>
      <c r="E547" s="114"/>
      <c r="F547" s="115"/>
      <c r="G547" s="115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</row>
    <row r="548" spans="2:19">
      <c r="B548" s="114"/>
      <c r="C548" s="114"/>
      <c r="D548" s="114"/>
      <c r="E548" s="114"/>
      <c r="F548" s="115"/>
      <c r="G548" s="115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</row>
    <row r="549" spans="2:19">
      <c r="B549" s="114"/>
      <c r="C549" s="114"/>
      <c r="D549" s="114"/>
      <c r="E549" s="114"/>
      <c r="F549" s="115"/>
      <c r="G549" s="115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</row>
    <row r="550" spans="2:19">
      <c r="B550" s="114"/>
      <c r="C550" s="114"/>
      <c r="D550" s="114"/>
      <c r="E550" s="114"/>
      <c r="F550" s="115"/>
      <c r="G550" s="115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</row>
    <row r="551" spans="2:19">
      <c r="B551" s="114"/>
      <c r="C551" s="114"/>
      <c r="D551" s="114"/>
      <c r="E551" s="114"/>
      <c r="F551" s="115"/>
      <c r="G551" s="115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</row>
    <row r="552" spans="2:19">
      <c r="B552" s="114"/>
      <c r="C552" s="114"/>
      <c r="D552" s="114"/>
      <c r="E552" s="114"/>
      <c r="F552" s="115"/>
      <c r="G552" s="115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</row>
    <row r="553" spans="2:19">
      <c r="B553" s="114"/>
      <c r="C553" s="114"/>
      <c r="D553" s="114"/>
      <c r="E553" s="114"/>
      <c r="F553" s="115"/>
      <c r="G553" s="115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</row>
    <row r="554" spans="2:19">
      <c r="B554" s="114"/>
      <c r="C554" s="114"/>
      <c r="D554" s="114"/>
      <c r="E554" s="114"/>
      <c r="F554" s="115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</row>
    <row r="555" spans="2:19">
      <c r="B555" s="114"/>
      <c r="C555" s="114"/>
      <c r="D555" s="114"/>
      <c r="E555" s="114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</row>
    <row r="556" spans="2:19">
      <c r="B556" s="114"/>
      <c r="C556" s="114"/>
      <c r="D556" s="114"/>
      <c r="E556" s="114"/>
      <c r="F556" s="115"/>
      <c r="G556" s="115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</row>
    <row r="557" spans="2:19">
      <c r="B557" s="114"/>
      <c r="C557" s="114"/>
      <c r="D557" s="114"/>
      <c r="E557" s="114"/>
      <c r="F557" s="115"/>
      <c r="G557" s="115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</row>
    <row r="558" spans="2:19">
      <c r="B558" s="114"/>
      <c r="C558" s="114"/>
      <c r="D558" s="114"/>
      <c r="E558" s="114"/>
      <c r="F558" s="115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</row>
    <row r="559" spans="2:19">
      <c r="B559" s="114"/>
      <c r="C559" s="114"/>
      <c r="D559" s="114"/>
      <c r="E559" s="114"/>
      <c r="F559" s="115"/>
      <c r="G559" s="115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</row>
    <row r="560" spans="2:19">
      <c r="B560" s="114"/>
      <c r="C560" s="114"/>
      <c r="D560" s="114"/>
      <c r="E560" s="114"/>
      <c r="F560" s="115"/>
      <c r="G560" s="115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</row>
    <row r="561" spans="2:19">
      <c r="B561" s="114"/>
      <c r="C561" s="114"/>
      <c r="D561" s="114"/>
      <c r="E561" s="114"/>
      <c r="F561" s="115"/>
      <c r="G561" s="115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</row>
    <row r="562" spans="2:19">
      <c r="B562" s="114"/>
      <c r="C562" s="114"/>
      <c r="D562" s="114"/>
      <c r="E562" s="114"/>
      <c r="F562" s="115"/>
      <c r="G562" s="115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</row>
    <row r="563" spans="2:19">
      <c r="B563" s="114"/>
      <c r="C563" s="114"/>
      <c r="D563" s="114"/>
      <c r="E563" s="114"/>
      <c r="F563" s="115"/>
      <c r="G563" s="115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</row>
    <row r="564" spans="2:19">
      <c r="B564" s="114"/>
      <c r="C564" s="114"/>
      <c r="D564" s="114"/>
      <c r="E564" s="114"/>
      <c r="F564" s="115"/>
      <c r="G564" s="115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</row>
    <row r="565" spans="2:19">
      <c r="B565" s="114"/>
      <c r="C565" s="114"/>
      <c r="D565" s="114"/>
      <c r="E565" s="114"/>
      <c r="F565" s="115"/>
      <c r="G565" s="115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</row>
    <row r="566" spans="2:19">
      <c r="B566" s="114"/>
      <c r="C566" s="114"/>
      <c r="D566" s="114"/>
      <c r="E566" s="114"/>
      <c r="F566" s="115"/>
      <c r="G566" s="115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</row>
    <row r="567" spans="2:19">
      <c r="B567" s="114"/>
      <c r="C567" s="114"/>
      <c r="D567" s="114"/>
      <c r="E567" s="114"/>
      <c r="F567" s="115"/>
      <c r="G567" s="115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</row>
    <row r="568" spans="2:19">
      <c r="B568" s="114"/>
      <c r="C568" s="114"/>
      <c r="D568" s="114"/>
      <c r="E568" s="114"/>
      <c r="F568" s="115"/>
      <c r="G568" s="115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</row>
    <row r="569" spans="2:19">
      <c r="B569" s="114"/>
      <c r="C569" s="114"/>
      <c r="D569" s="114"/>
      <c r="E569" s="114"/>
      <c r="F569" s="115"/>
      <c r="G569" s="115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</row>
    <row r="570" spans="2:19">
      <c r="B570" s="114"/>
      <c r="C570" s="114"/>
      <c r="D570" s="114"/>
      <c r="E570" s="114"/>
      <c r="F570" s="115"/>
      <c r="G570" s="115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</row>
    <row r="571" spans="2:19">
      <c r="B571" s="114"/>
      <c r="C571" s="114"/>
      <c r="D571" s="114"/>
      <c r="E571" s="114"/>
      <c r="F571" s="115"/>
      <c r="G571" s="115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</row>
    <row r="572" spans="2:19">
      <c r="B572" s="114"/>
      <c r="C572" s="114"/>
      <c r="D572" s="114"/>
      <c r="E572" s="114"/>
      <c r="F572" s="115"/>
      <c r="G572" s="115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</row>
    <row r="573" spans="2:19">
      <c r="B573" s="114"/>
      <c r="C573" s="114"/>
      <c r="D573" s="114"/>
      <c r="E573" s="114"/>
      <c r="F573" s="115"/>
      <c r="G573" s="115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</row>
    <row r="574" spans="2:19">
      <c r="B574" s="114"/>
      <c r="C574" s="114"/>
      <c r="D574" s="114"/>
      <c r="E574" s="114"/>
      <c r="F574" s="115"/>
      <c r="G574" s="115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</row>
    <row r="575" spans="2:19">
      <c r="B575" s="114"/>
      <c r="C575" s="114"/>
      <c r="D575" s="114"/>
      <c r="E575" s="114"/>
      <c r="F575" s="115"/>
      <c r="G575" s="115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</row>
    <row r="576" spans="2:19">
      <c r="B576" s="114"/>
      <c r="C576" s="114"/>
      <c r="D576" s="114"/>
      <c r="E576" s="114"/>
      <c r="F576" s="115"/>
      <c r="G576" s="115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</row>
    <row r="577" spans="2:19">
      <c r="B577" s="114"/>
      <c r="C577" s="114"/>
      <c r="D577" s="114"/>
      <c r="E577" s="114"/>
      <c r="F577" s="115"/>
      <c r="G577" s="115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</row>
    <row r="578" spans="2:19">
      <c r="B578" s="114"/>
      <c r="C578" s="114"/>
      <c r="D578" s="114"/>
      <c r="E578" s="114"/>
      <c r="F578" s="115"/>
      <c r="G578" s="115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</row>
    <row r="579" spans="2:19">
      <c r="B579" s="114"/>
      <c r="C579" s="114"/>
      <c r="D579" s="114"/>
      <c r="E579" s="114"/>
      <c r="F579" s="115"/>
      <c r="G579" s="115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</row>
    <row r="580" spans="2:19">
      <c r="B580" s="114"/>
      <c r="C580" s="114"/>
      <c r="D580" s="114"/>
      <c r="E580" s="114"/>
      <c r="F580" s="115"/>
      <c r="G580" s="115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</row>
    <row r="581" spans="2:19">
      <c r="B581" s="114"/>
      <c r="C581" s="114"/>
      <c r="D581" s="114"/>
      <c r="E581" s="114"/>
      <c r="F581" s="115"/>
      <c r="G581" s="115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</row>
    <row r="582" spans="2:19">
      <c r="B582" s="114"/>
      <c r="C582" s="114"/>
      <c r="D582" s="114"/>
      <c r="E582" s="114"/>
      <c r="F582" s="115"/>
      <c r="G582" s="115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</row>
    <row r="583" spans="2:19">
      <c r="B583" s="114"/>
      <c r="C583" s="114"/>
      <c r="D583" s="114"/>
      <c r="E583" s="114"/>
      <c r="F583" s="115"/>
      <c r="G583" s="115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</row>
    <row r="584" spans="2:19">
      <c r="B584" s="114"/>
      <c r="C584" s="114"/>
      <c r="D584" s="114"/>
      <c r="E584" s="114"/>
      <c r="F584" s="115"/>
      <c r="G584" s="115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</row>
    <row r="585" spans="2:19">
      <c r="B585" s="114"/>
      <c r="C585" s="114"/>
      <c r="D585" s="114"/>
      <c r="E585" s="114"/>
      <c r="F585" s="115"/>
      <c r="G585" s="115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</row>
    <row r="586" spans="2:19">
      <c r="B586" s="114"/>
      <c r="C586" s="114"/>
      <c r="D586" s="114"/>
      <c r="E586" s="114"/>
      <c r="F586" s="115"/>
      <c r="G586" s="115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</row>
    <row r="587" spans="2:19">
      <c r="B587" s="114"/>
      <c r="C587" s="114"/>
      <c r="D587" s="114"/>
      <c r="E587" s="114"/>
      <c r="F587" s="115"/>
      <c r="G587" s="115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</row>
    <row r="588" spans="2:19">
      <c r="B588" s="114"/>
      <c r="C588" s="114"/>
      <c r="D588" s="114"/>
      <c r="E588" s="114"/>
      <c r="F588" s="115"/>
      <c r="G588" s="115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</row>
    <row r="589" spans="2:19">
      <c r="B589" s="114"/>
      <c r="C589" s="114"/>
      <c r="D589" s="114"/>
      <c r="E589" s="114"/>
      <c r="F589" s="115"/>
      <c r="G589" s="115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</row>
    <row r="590" spans="2:19">
      <c r="B590" s="114"/>
      <c r="C590" s="114"/>
      <c r="D590" s="114"/>
      <c r="E590" s="114"/>
      <c r="F590" s="115"/>
      <c r="G590" s="115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</row>
    <row r="591" spans="2:19">
      <c r="B591" s="114"/>
      <c r="C591" s="114"/>
      <c r="D591" s="114"/>
      <c r="E591" s="114"/>
      <c r="F591" s="115"/>
      <c r="G591" s="115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</row>
    <row r="592" spans="2:19">
      <c r="B592" s="114"/>
      <c r="C592" s="114"/>
      <c r="D592" s="114"/>
      <c r="E592" s="114"/>
      <c r="F592" s="115"/>
      <c r="G592" s="115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</row>
    <row r="593" spans="2:19">
      <c r="B593" s="114"/>
      <c r="C593" s="114"/>
      <c r="D593" s="114"/>
      <c r="E593" s="114"/>
      <c r="F593" s="115"/>
      <c r="G593" s="115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</row>
    <row r="594" spans="2:19">
      <c r="B594" s="114"/>
      <c r="C594" s="114"/>
      <c r="D594" s="114"/>
      <c r="E594" s="114"/>
      <c r="F594" s="115"/>
      <c r="G594" s="115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</row>
    <row r="595" spans="2:19">
      <c r="B595" s="114"/>
      <c r="C595" s="114"/>
      <c r="D595" s="114"/>
      <c r="E595" s="114"/>
      <c r="F595" s="115"/>
      <c r="G595" s="115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</row>
    <row r="596" spans="2:19">
      <c r="B596" s="114"/>
      <c r="C596" s="114"/>
      <c r="D596" s="114"/>
      <c r="E596" s="114"/>
      <c r="F596" s="115"/>
      <c r="G596" s="115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</row>
    <row r="597" spans="2:19">
      <c r="B597" s="114"/>
      <c r="C597" s="114"/>
      <c r="D597" s="114"/>
      <c r="E597" s="114"/>
      <c r="F597" s="115"/>
      <c r="G597" s="115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</row>
    <row r="598" spans="2:19">
      <c r="B598" s="114"/>
      <c r="C598" s="114"/>
      <c r="D598" s="114"/>
      <c r="E598" s="114"/>
      <c r="F598" s="115"/>
      <c r="G598" s="115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</row>
    <row r="599" spans="2:19">
      <c r="B599" s="114"/>
      <c r="C599" s="114"/>
      <c r="D599" s="114"/>
      <c r="E599" s="114"/>
      <c r="F599" s="115"/>
      <c r="G599" s="115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</row>
    <row r="600" spans="2:19">
      <c r="B600" s="114"/>
      <c r="C600" s="114"/>
      <c r="D600" s="114"/>
      <c r="E600" s="114"/>
      <c r="F600" s="115"/>
      <c r="G600" s="115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</row>
    <row r="601" spans="2:19">
      <c r="B601" s="114"/>
      <c r="C601" s="114"/>
      <c r="D601" s="114"/>
      <c r="E601" s="114"/>
      <c r="F601" s="115"/>
      <c r="G601" s="115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</row>
    <row r="602" spans="2:19">
      <c r="B602" s="114"/>
      <c r="C602" s="114"/>
      <c r="D602" s="114"/>
      <c r="E602" s="114"/>
      <c r="F602" s="115"/>
      <c r="G602" s="115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</row>
    <row r="603" spans="2:19">
      <c r="B603" s="114"/>
      <c r="C603" s="114"/>
      <c r="D603" s="114"/>
      <c r="E603" s="114"/>
      <c r="F603" s="115"/>
      <c r="G603" s="115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</row>
    <row r="604" spans="2:19">
      <c r="B604" s="114"/>
      <c r="C604" s="114"/>
      <c r="D604" s="114"/>
      <c r="E604" s="114"/>
      <c r="F604" s="115"/>
      <c r="G604" s="115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</row>
    <row r="605" spans="2:19">
      <c r="B605" s="114"/>
      <c r="C605" s="114"/>
      <c r="D605" s="114"/>
      <c r="E605" s="114"/>
      <c r="F605" s="115"/>
      <c r="G605" s="115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</row>
    <row r="606" spans="2:19">
      <c r="B606" s="114"/>
      <c r="C606" s="114"/>
      <c r="D606" s="114"/>
      <c r="E606" s="114"/>
      <c r="F606" s="115"/>
      <c r="G606" s="115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</row>
    <row r="607" spans="2:19">
      <c r="B607" s="114"/>
      <c r="C607" s="114"/>
      <c r="D607" s="114"/>
      <c r="E607" s="114"/>
      <c r="F607" s="115"/>
      <c r="G607" s="115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</row>
    <row r="608" spans="2:19">
      <c r="B608" s="114"/>
      <c r="C608" s="114"/>
      <c r="D608" s="114"/>
      <c r="E608" s="114"/>
      <c r="F608" s="115"/>
      <c r="G608" s="115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</row>
    <row r="609" spans="2:19">
      <c r="B609" s="114"/>
      <c r="C609" s="114"/>
      <c r="D609" s="114"/>
      <c r="E609" s="114"/>
      <c r="F609" s="115"/>
      <c r="G609" s="115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</row>
    <row r="610" spans="2:19">
      <c r="B610" s="114"/>
      <c r="C610" s="114"/>
      <c r="D610" s="114"/>
      <c r="E610" s="114"/>
      <c r="F610" s="115"/>
      <c r="G610" s="115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</row>
    <row r="611" spans="2:19">
      <c r="B611" s="114"/>
      <c r="C611" s="114"/>
      <c r="D611" s="114"/>
      <c r="E611" s="114"/>
      <c r="F611" s="115"/>
      <c r="G611" s="115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</row>
    <row r="612" spans="2:19">
      <c r="B612" s="114"/>
      <c r="C612" s="114"/>
      <c r="D612" s="114"/>
      <c r="E612" s="114"/>
      <c r="F612" s="115"/>
      <c r="G612" s="115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</row>
    <row r="613" spans="2:19">
      <c r="B613" s="114"/>
      <c r="C613" s="114"/>
      <c r="D613" s="114"/>
      <c r="E613" s="114"/>
      <c r="F613" s="115"/>
      <c r="G613" s="115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</row>
    <row r="614" spans="2:19">
      <c r="B614" s="114"/>
      <c r="C614" s="114"/>
      <c r="D614" s="114"/>
      <c r="E614" s="114"/>
      <c r="F614" s="115"/>
      <c r="G614" s="115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</row>
    <row r="615" spans="2:19">
      <c r="B615" s="114"/>
      <c r="C615" s="114"/>
      <c r="D615" s="114"/>
      <c r="E615" s="114"/>
      <c r="F615" s="115"/>
      <c r="G615" s="115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</row>
    <row r="616" spans="2:19">
      <c r="B616" s="114"/>
      <c r="C616" s="114"/>
      <c r="D616" s="114"/>
      <c r="E616" s="114"/>
      <c r="F616" s="115"/>
      <c r="G616" s="115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</row>
    <row r="617" spans="2:19">
      <c r="B617" s="114"/>
      <c r="C617" s="114"/>
      <c r="D617" s="114"/>
      <c r="E617" s="114"/>
      <c r="F617" s="115"/>
      <c r="G617" s="115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</row>
    <row r="618" spans="2:19">
      <c r="B618" s="114"/>
      <c r="C618" s="114"/>
      <c r="D618" s="114"/>
      <c r="E618" s="114"/>
      <c r="F618" s="115"/>
      <c r="G618" s="115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</row>
    <row r="619" spans="2:19">
      <c r="B619" s="114"/>
      <c r="C619" s="114"/>
      <c r="D619" s="114"/>
      <c r="E619" s="114"/>
      <c r="F619" s="115"/>
      <c r="G619" s="115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</row>
    <row r="620" spans="2:19">
      <c r="B620" s="114"/>
      <c r="C620" s="114"/>
      <c r="D620" s="114"/>
      <c r="E620" s="114"/>
      <c r="F620" s="115"/>
      <c r="G620" s="115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</row>
    <row r="621" spans="2:19">
      <c r="B621" s="114"/>
      <c r="C621" s="114"/>
      <c r="D621" s="114"/>
      <c r="E621" s="114"/>
      <c r="F621" s="115"/>
      <c r="G621" s="115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</row>
    <row r="622" spans="2:19">
      <c r="B622" s="114"/>
      <c r="C622" s="114"/>
      <c r="D622" s="114"/>
      <c r="E622" s="114"/>
      <c r="F622" s="115"/>
      <c r="G622" s="115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</row>
    <row r="623" spans="2:19">
      <c r="B623" s="114"/>
      <c r="C623" s="114"/>
      <c r="D623" s="114"/>
      <c r="E623" s="114"/>
      <c r="F623" s="115"/>
      <c r="G623" s="115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</row>
    <row r="624" spans="2:19">
      <c r="B624" s="114"/>
      <c r="C624" s="114"/>
      <c r="D624" s="114"/>
      <c r="E624" s="114"/>
      <c r="F624" s="115"/>
      <c r="G624" s="115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</row>
    <row r="625" spans="2:19">
      <c r="B625" s="114"/>
      <c r="C625" s="114"/>
      <c r="D625" s="114"/>
      <c r="E625" s="114"/>
      <c r="F625" s="115"/>
      <c r="G625" s="115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</row>
    <row r="626" spans="2:19">
      <c r="B626" s="114"/>
      <c r="C626" s="114"/>
      <c r="D626" s="114"/>
      <c r="E626" s="114"/>
      <c r="F626" s="115"/>
      <c r="G626" s="115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</row>
    <row r="627" spans="2:19">
      <c r="B627" s="114"/>
      <c r="C627" s="114"/>
      <c r="D627" s="114"/>
      <c r="E627" s="114"/>
      <c r="F627" s="115"/>
      <c r="G627" s="115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</row>
    <row r="628" spans="2:19">
      <c r="B628" s="114"/>
      <c r="C628" s="114"/>
      <c r="D628" s="114"/>
      <c r="E628" s="114"/>
      <c r="F628" s="115"/>
      <c r="G628" s="115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</row>
    <row r="629" spans="2:19">
      <c r="B629" s="114"/>
      <c r="C629" s="114"/>
      <c r="D629" s="114"/>
      <c r="E629" s="114"/>
      <c r="F629" s="115"/>
      <c r="G629" s="115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</row>
    <row r="630" spans="2:19">
      <c r="B630" s="114"/>
      <c r="C630" s="114"/>
      <c r="D630" s="114"/>
      <c r="E630" s="114"/>
      <c r="F630" s="115"/>
      <c r="G630" s="115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</row>
    <row r="631" spans="2:19">
      <c r="B631" s="114"/>
      <c r="C631" s="114"/>
      <c r="D631" s="114"/>
      <c r="E631" s="114"/>
      <c r="F631" s="115"/>
      <c r="G631" s="115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</row>
    <row r="632" spans="2:19">
      <c r="B632" s="114"/>
      <c r="C632" s="114"/>
      <c r="D632" s="114"/>
      <c r="E632" s="114"/>
      <c r="F632" s="115"/>
      <c r="G632" s="115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</row>
    <row r="633" spans="2:19">
      <c r="B633" s="114"/>
      <c r="C633" s="114"/>
      <c r="D633" s="114"/>
      <c r="E633" s="114"/>
      <c r="F633" s="115"/>
      <c r="G633" s="115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</row>
    <row r="634" spans="2:19">
      <c r="B634" s="114"/>
      <c r="C634" s="114"/>
      <c r="D634" s="114"/>
      <c r="E634" s="114"/>
      <c r="F634" s="115"/>
      <c r="G634" s="115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</row>
    <row r="635" spans="2:19">
      <c r="B635" s="114"/>
      <c r="C635" s="114"/>
      <c r="D635" s="114"/>
      <c r="E635" s="114"/>
      <c r="F635" s="115"/>
      <c r="G635" s="115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</row>
    <row r="636" spans="2:19">
      <c r="B636" s="114"/>
      <c r="C636" s="114"/>
      <c r="D636" s="114"/>
      <c r="E636" s="114"/>
      <c r="F636" s="115"/>
      <c r="G636" s="115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</row>
    <row r="637" spans="2:19">
      <c r="B637" s="114"/>
      <c r="C637" s="114"/>
      <c r="D637" s="114"/>
      <c r="E637" s="114"/>
      <c r="F637" s="115"/>
      <c r="G637" s="115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</row>
    <row r="638" spans="2:19">
      <c r="B638" s="114"/>
      <c r="C638" s="114"/>
      <c r="D638" s="114"/>
      <c r="E638" s="114"/>
      <c r="F638" s="115"/>
      <c r="G638" s="115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</row>
    <row r="639" spans="2:19">
      <c r="B639" s="114"/>
      <c r="C639" s="114"/>
      <c r="D639" s="114"/>
      <c r="E639" s="114"/>
      <c r="F639" s="115"/>
      <c r="G639" s="115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</row>
    <row r="640" spans="2:19">
      <c r="B640" s="114"/>
      <c r="C640" s="114"/>
      <c r="D640" s="114"/>
      <c r="E640" s="114"/>
      <c r="F640" s="115"/>
      <c r="G640" s="115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</row>
    <row r="641" spans="2:19">
      <c r="B641" s="114"/>
      <c r="C641" s="114"/>
      <c r="D641" s="114"/>
      <c r="E641" s="114"/>
      <c r="F641" s="115"/>
      <c r="G641" s="115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</row>
    <row r="642" spans="2:19">
      <c r="B642" s="114"/>
      <c r="C642" s="114"/>
      <c r="D642" s="114"/>
      <c r="E642" s="114"/>
      <c r="F642" s="115"/>
      <c r="G642" s="115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</row>
    <row r="643" spans="2:19">
      <c r="B643" s="114"/>
      <c r="C643" s="114"/>
      <c r="D643" s="114"/>
      <c r="E643" s="114"/>
      <c r="F643" s="115"/>
      <c r="G643" s="115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</row>
    <row r="644" spans="2:19">
      <c r="B644" s="114"/>
      <c r="C644" s="114"/>
      <c r="D644" s="114"/>
      <c r="E644" s="114"/>
      <c r="F644" s="115"/>
      <c r="G644" s="115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</row>
    <row r="645" spans="2:19">
      <c r="B645" s="114"/>
      <c r="C645" s="114"/>
      <c r="D645" s="114"/>
      <c r="E645" s="114"/>
      <c r="F645" s="115"/>
      <c r="G645" s="115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</row>
    <row r="646" spans="2:19">
      <c r="B646" s="114"/>
      <c r="C646" s="114"/>
      <c r="D646" s="114"/>
      <c r="E646" s="114"/>
      <c r="F646" s="115"/>
      <c r="G646" s="115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</row>
    <row r="647" spans="2:19">
      <c r="B647" s="114"/>
      <c r="C647" s="114"/>
      <c r="D647" s="114"/>
      <c r="E647" s="114"/>
      <c r="F647" s="115"/>
      <c r="G647" s="115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</row>
    <row r="648" spans="2:19">
      <c r="B648" s="114"/>
      <c r="C648" s="114"/>
      <c r="D648" s="114"/>
      <c r="E648" s="114"/>
      <c r="F648" s="115"/>
      <c r="G648" s="115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</row>
    <row r="649" spans="2:19">
      <c r="B649" s="114"/>
      <c r="C649" s="114"/>
      <c r="D649" s="114"/>
      <c r="E649" s="114"/>
      <c r="F649" s="115"/>
      <c r="G649" s="115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</row>
    <row r="650" spans="2:19">
      <c r="B650" s="114"/>
      <c r="C650" s="114"/>
      <c r="D650" s="114"/>
      <c r="E650" s="114"/>
      <c r="F650" s="115"/>
      <c r="G650" s="115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</row>
    <row r="651" spans="2:19">
      <c r="B651" s="114"/>
      <c r="C651" s="114"/>
      <c r="D651" s="114"/>
      <c r="E651" s="114"/>
      <c r="F651" s="115"/>
      <c r="G651" s="115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</row>
    <row r="652" spans="2:19">
      <c r="B652" s="114"/>
      <c r="C652" s="114"/>
      <c r="D652" s="114"/>
      <c r="E652" s="114"/>
      <c r="F652" s="115"/>
      <c r="G652" s="115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</row>
    <row r="653" spans="2:19">
      <c r="B653" s="114"/>
      <c r="C653" s="114"/>
      <c r="D653" s="114"/>
      <c r="E653" s="114"/>
      <c r="F653" s="115"/>
      <c r="G653" s="115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</row>
    <row r="654" spans="2:19">
      <c r="B654" s="114"/>
      <c r="C654" s="114"/>
      <c r="D654" s="114"/>
      <c r="E654" s="114"/>
      <c r="F654" s="115"/>
      <c r="G654" s="115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</row>
    <row r="655" spans="2:19">
      <c r="B655" s="114"/>
      <c r="C655" s="114"/>
      <c r="D655" s="114"/>
      <c r="E655" s="114"/>
      <c r="F655" s="115"/>
      <c r="G655" s="115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</row>
    <row r="656" spans="2:19">
      <c r="B656" s="114"/>
      <c r="C656" s="114"/>
      <c r="D656" s="114"/>
      <c r="E656" s="114"/>
      <c r="F656" s="115"/>
      <c r="G656" s="115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</row>
    <row r="657" spans="2:19">
      <c r="B657" s="114"/>
      <c r="C657" s="114"/>
      <c r="D657" s="114"/>
      <c r="E657" s="114"/>
      <c r="F657" s="115"/>
      <c r="G657" s="115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</row>
    <row r="658" spans="2:19">
      <c r="B658" s="114"/>
      <c r="C658" s="114"/>
      <c r="D658" s="114"/>
      <c r="E658" s="114"/>
      <c r="F658" s="115"/>
      <c r="G658" s="115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</row>
    <row r="659" spans="2:19">
      <c r="B659" s="114"/>
      <c r="C659" s="114"/>
      <c r="D659" s="114"/>
      <c r="E659" s="114"/>
      <c r="F659" s="115"/>
      <c r="G659" s="115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</row>
    <row r="660" spans="2:19">
      <c r="B660" s="114"/>
      <c r="C660" s="114"/>
      <c r="D660" s="114"/>
      <c r="E660" s="114"/>
      <c r="F660" s="115"/>
      <c r="G660" s="115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</row>
    <row r="661" spans="2:19">
      <c r="B661" s="114"/>
      <c r="C661" s="114"/>
      <c r="D661" s="114"/>
      <c r="E661" s="114"/>
      <c r="F661" s="115"/>
      <c r="G661" s="115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</row>
    <row r="662" spans="2:19">
      <c r="B662" s="114"/>
      <c r="C662" s="114"/>
      <c r="D662" s="114"/>
      <c r="E662" s="114"/>
      <c r="F662" s="115"/>
      <c r="G662" s="115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</row>
    <row r="663" spans="2:19">
      <c r="B663" s="114"/>
      <c r="C663" s="114"/>
      <c r="D663" s="114"/>
      <c r="E663" s="114"/>
      <c r="F663" s="115"/>
      <c r="G663" s="115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</row>
    <row r="664" spans="2:19">
      <c r="B664" s="114"/>
      <c r="C664" s="114"/>
      <c r="D664" s="114"/>
      <c r="E664" s="114"/>
      <c r="F664" s="115"/>
      <c r="G664" s="115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</row>
    <row r="665" spans="2:19">
      <c r="B665" s="114"/>
      <c r="C665" s="114"/>
      <c r="D665" s="114"/>
      <c r="E665" s="114"/>
      <c r="F665" s="115"/>
      <c r="G665" s="115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</row>
    <row r="666" spans="2:19">
      <c r="B666" s="114"/>
      <c r="C666" s="114"/>
      <c r="D666" s="114"/>
      <c r="E666" s="114"/>
      <c r="F666" s="115"/>
      <c r="G666" s="115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</row>
    <row r="667" spans="2:19">
      <c r="B667" s="114"/>
      <c r="C667" s="114"/>
      <c r="D667" s="114"/>
      <c r="E667" s="114"/>
      <c r="F667" s="115"/>
      <c r="G667" s="115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</row>
    <row r="668" spans="2:19">
      <c r="B668" s="114"/>
      <c r="C668" s="114"/>
      <c r="D668" s="114"/>
      <c r="E668" s="114"/>
      <c r="F668" s="115"/>
      <c r="G668" s="115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</row>
  </sheetData>
  <sheetProtection sheet="1" objects="1" scenarios="1"/>
  <sortState xmlns:xlrd2="http://schemas.microsoft.com/office/spreadsheetml/2017/richdata2" ref="B23:S29">
    <sortCondition ref="B23:B29"/>
  </sortState>
  <mergeCells count="2">
    <mergeCell ref="B6:S6"/>
    <mergeCell ref="B7:S7"/>
  </mergeCells>
  <phoneticPr fontId="3" type="noConversion"/>
  <conditionalFormatting sqref="B12:B37">
    <cfRule type="cellIs" dxfId="6" priority="1" operator="equal">
      <formula>"NR3"</formula>
    </cfRule>
  </conditionalFormatting>
  <dataValidations count="1">
    <dataValidation allowBlank="1" showInputMessage="1" showErrorMessage="1" sqref="C5:C29 A1:B32 D1:XFD29 C30:XFD32 A33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4"/>
  <sheetViews>
    <sheetView rightToLeft="1" zoomScale="85" zoomScaleNormal="85" workbookViewId="0">
      <selection activeCell="E17" sqref="E17"/>
    </sheetView>
  </sheetViews>
  <sheetFormatPr defaultColWidth="9.140625" defaultRowHeight="18"/>
  <cols>
    <col min="1" max="1" width="6.28515625" style="1" customWidth="1"/>
    <col min="2" max="2" width="51.5703125" style="2" bestFit="1" customWidth="1"/>
    <col min="3" max="3" width="45.42578125" style="2" customWidth="1"/>
    <col min="4" max="4" width="5.7109375" style="2" bestFit="1" customWidth="1"/>
    <col min="5" max="5" width="12" style="2" bestFit="1" customWidth="1"/>
    <col min="6" max="6" width="34.7109375" style="1" bestFit="1" customWidth="1"/>
    <col min="7" max="7" width="12.28515625" style="1" bestFit="1" customWidth="1"/>
    <col min="8" max="8" width="13.140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144</v>
      </c>
      <c r="C1" s="67" t="s" vm="1">
        <v>229</v>
      </c>
    </row>
    <row r="2" spans="2:49">
      <c r="B2" s="46" t="s">
        <v>143</v>
      </c>
      <c r="C2" s="67" t="s">
        <v>230</v>
      </c>
    </row>
    <row r="3" spans="2:49">
      <c r="B3" s="46" t="s">
        <v>145</v>
      </c>
      <c r="C3" s="67" t="s">
        <v>231</v>
      </c>
    </row>
    <row r="4" spans="2:49">
      <c r="B4" s="46" t="s">
        <v>146</v>
      </c>
      <c r="C4" s="67">
        <v>12145</v>
      </c>
    </row>
    <row r="6" spans="2:49" ht="26.25" customHeight="1">
      <c r="B6" s="152" t="s">
        <v>173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4"/>
    </row>
    <row r="7" spans="2:49" ht="26.25" customHeight="1">
      <c r="B7" s="152" t="s">
        <v>90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4"/>
    </row>
    <row r="8" spans="2:49" s="3" customFormat="1" ht="63">
      <c r="B8" s="21" t="s">
        <v>114</v>
      </c>
      <c r="C8" s="29" t="s">
        <v>44</v>
      </c>
      <c r="D8" s="29" t="s">
        <v>116</v>
      </c>
      <c r="E8" s="29" t="s">
        <v>115</v>
      </c>
      <c r="F8" s="29" t="s">
        <v>64</v>
      </c>
      <c r="G8" s="29" t="s">
        <v>101</v>
      </c>
      <c r="H8" s="29" t="s">
        <v>205</v>
      </c>
      <c r="I8" s="29" t="s">
        <v>204</v>
      </c>
      <c r="J8" s="29" t="s">
        <v>109</v>
      </c>
      <c r="K8" s="29" t="s">
        <v>57</v>
      </c>
      <c r="L8" s="29" t="s">
        <v>147</v>
      </c>
      <c r="M8" s="30" t="s">
        <v>149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212</v>
      </c>
      <c r="I9" s="31"/>
      <c r="J9" s="31" t="s">
        <v>208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68" t="s">
        <v>28</v>
      </c>
      <c r="C11" s="69"/>
      <c r="D11" s="69"/>
      <c r="E11" s="69"/>
      <c r="F11" s="69"/>
      <c r="G11" s="69"/>
      <c r="H11" s="77"/>
      <c r="I11" s="77"/>
      <c r="J11" s="77">
        <v>70096.588409014017</v>
      </c>
      <c r="K11" s="69"/>
      <c r="L11" s="78">
        <f>IFERROR(J11/$J$11,0)</f>
        <v>1</v>
      </c>
      <c r="M11" s="78">
        <f>J11/'סכום נכסי הקרן'!$C$42</f>
        <v>9.837756800897839E-3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>
      <c r="B12" s="89" t="s">
        <v>197</v>
      </c>
      <c r="C12" s="71"/>
      <c r="D12" s="71"/>
      <c r="E12" s="71"/>
      <c r="F12" s="71"/>
      <c r="G12" s="71"/>
      <c r="H12" s="80"/>
      <c r="I12" s="80"/>
      <c r="J12" s="80">
        <v>14327.681799014004</v>
      </c>
      <c r="K12" s="71"/>
      <c r="L12" s="81">
        <f t="shared" ref="L12:L60" si="0">IFERROR(J12/$J$11,0)</f>
        <v>0.20439913160126844</v>
      </c>
      <c r="M12" s="81">
        <f>J12/'סכום נכסי הקרן'!$C$42</f>
        <v>2.0108289470079912E-3</v>
      </c>
    </row>
    <row r="13" spans="2:49">
      <c r="B13" s="76" t="s">
        <v>2042</v>
      </c>
      <c r="C13" s="73">
        <v>9114</v>
      </c>
      <c r="D13" s="86" t="s">
        <v>26</v>
      </c>
      <c r="E13" s="73" t="s">
        <v>2043</v>
      </c>
      <c r="F13" s="86" t="s">
        <v>1172</v>
      </c>
      <c r="G13" s="86" t="s">
        <v>130</v>
      </c>
      <c r="H13" s="83">
        <v>6786.3700000000008</v>
      </c>
      <c r="I13" s="83">
        <v>824.19640000000004</v>
      </c>
      <c r="J13" s="83">
        <v>206.95217000000005</v>
      </c>
      <c r="K13" s="84">
        <v>8.1583108807684729E-4</v>
      </c>
      <c r="L13" s="84">
        <f t="shared" si="0"/>
        <v>2.9523857679411283E-3</v>
      </c>
      <c r="M13" s="84">
        <f>J13/'סכום נכסי הקרן'!$C$42</f>
        <v>2.9044853167436826E-5</v>
      </c>
    </row>
    <row r="14" spans="2:49">
      <c r="B14" s="76" t="s">
        <v>2044</v>
      </c>
      <c r="C14" s="73">
        <v>8423</v>
      </c>
      <c r="D14" s="86" t="s">
        <v>26</v>
      </c>
      <c r="E14" s="73" t="s">
        <v>2045</v>
      </c>
      <c r="F14" s="86" t="s">
        <v>466</v>
      </c>
      <c r="G14" s="86" t="s">
        <v>130</v>
      </c>
      <c r="H14" s="83">
        <v>5302751.330000001</v>
      </c>
      <c r="I14" s="133">
        <v>0</v>
      </c>
      <c r="J14" s="133">
        <v>0</v>
      </c>
      <c r="K14" s="84">
        <v>1.0787202422191586E-3</v>
      </c>
      <c r="L14" s="84">
        <f t="shared" ref="L14" si="1">IFERROR(J14/$J$11,0)</f>
        <v>0</v>
      </c>
      <c r="M14" s="84">
        <f>J14/'סכום נכסי הקרן'!$C$42</f>
        <v>0</v>
      </c>
    </row>
    <row r="15" spans="2:49">
      <c r="B15" s="76" t="s">
        <v>2046</v>
      </c>
      <c r="C15" s="73">
        <v>8113</v>
      </c>
      <c r="D15" s="86" t="s">
        <v>26</v>
      </c>
      <c r="E15" s="73" t="s">
        <v>2047</v>
      </c>
      <c r="F15" s="86" t="s">
        <v>153</v>
      </c>
      <c r="G15" s="86" t="s">
        <v>130</v>
      </c>
      <c r="H15" s="83">
        <v>69662.000000000015</v>
      </c>
      <c r="I15" s="83">
        <v>222.5001</v>
      </c>
      <c r="J15" s="83">
        <v>573.4926700000002</v>
      </c>
      <c r="K15" s="84">
        <v>8.1365215996354859E-4</v>
      </c>
      <c r="L15" s="84">
        <f t="shared" si="0"/>
        <v>8.18146336386112E-3</v>
      </c>
      <c r="M15" s="84">
        <f>J15/'סכום נכסי הקרן'!$C$42</f>
        <v>8.0487246849121239E-5</v>
      </c>
    </row>
    <row r="16" spans="2:49">
      <c r="B16" s="76" t="s">
        <v>2048</v>
      </c>
      <c r="C16" s="73">
        <v>8460</v>
      </c>
      <c r="D16" s="86" t="s">
        <v>26</v>
      </c>
      <c r="E16" s="73">
        <v>513644005</v>
      </c>
      <c r="F16" s="86" t="s">
        <v>1172</v>
      </c>
      <c r="G16" s="86" t="s">
        <v>130</v>
      </c>
      <c r="H16" s="83">
        <v>25189.130000000005</v>
      </c>
      <c r="I16" s="83">
        <v>322.17919999999998</v>
      </c>
      <c r="J16" s="83">
        <v>300.27032000000008</v>
      </c>
      <c r="K16" s="84">
        <v>2.2034333266201674E-3</v>
      </c>
      <c r="L16" s="84">
        <f t="shared" si="0"/>
        <v>4.2836652512661666E-3</v>
      </c>
      <c r="M16" s="84">
        <f>J16/'סכום נכסי הקרן'!$C$42</f>
        <v>4.214165695841348E-5</v>
      </c>
    </row>
    <row r="17" spans="2:13">
      <c r="B17" s="76" t="s">
        <v>2049</v>
      </c>
      <c r="C17" s="73">
        <v>8525</v>
      </c>
      <c r="D17" s="86" t="s">
        <v>26</v>
      </c>
      <c r="E17" s="73" t="s">
        <v>2050</v>
      </c>
      <c r="F17" s="86" t="s">
        <v>1172</v>
      </c>
      <c r="G17" s="86" t="s">
        <v>130</v>
      </c>
      <c r="H17" s="83">
        <v>9737.6700000000019</v>
      </c>
      <c r="I17" s="83">
        <v>580.20000000000005</v>
      </c>
      <c r="J17" s="83">
        <v>209.04245000000003</v>
      </c>
      <c r="K17" s="84">
        <v>9.7176584066079573E-4</v>
      </c>
      <c r="L17" s="84">
        <f t="shared" si="0"/>
        <v>2.9822057641412741E-3</v>
      </c>
      <c r="M17" s="84">
        <f>J17/'סכום נכסי הקרן'!$C$42</f>
        <v>2.9338215037857556E-5</v>
      </c>
    </row>
    <row r="18" spans="2:13">
      <c r="B18" s="76" t="s">
        <v>2051</v>
      </c>
      <c r="C18" s="73">
        <v>9326</v>
      </c>
      <c r="D18" s="86" t="s">
        <v>26</v>
      </c>
      <c r="E18" s="73" t="s">
        <v>2052</v>
      </c>
      <c r="F18" s="86" t="s">
        <v>1348</v>
      </c>
      <c r="G18" s="86" t="s">
        <v>130</v>
      </c>
      <c r="H18" s="83">
        <v>30941.325635000005</v>
      </c>
      <c r="I18" s="83">
        <v>100</v>
      </c>
      <c r="J18" s="83">
        <v>114.48290484900001</v>
      </c>
      <c r="K18" s="84">
        <v>1.5470662817500002E-5</v>
      </c>
      <c r="L18" s="84">
        <f t="shared" si="0"/>
        <v>1.6332165009371293E-3</v>
      </c>
      <c r="M18" s="84">
        <f>J18/'סכום נכסי הקרן'!$C$42</f>
        <v>1.6067186739432816E-5</v>
      </c>
    </row>
    <row r="19" spans="2:13">
      <c r="B19" s="76" t="s">
        <v>2053</v>
      </c>
      <c r="C19" s="73">
        <v>8561</v>
      </c>
      <c r="D19" s="86" t="s">
        <v>26</v>
      </c>
      <c r="E19" s="73" t="s">
        <v>2054</v>
      </c>
      <c r="F19" s="86" t="s">
        <v>482</v>
      </c>
      <c r="G19" s="86" t="s">
        <v>131</v>
      </c>
      <c r="H19" s="83">
        <v>1675412.6000000003</v>
      </c>
      <c r="I19" s="83">
        <v>101.42910000000001</v>
      </c>
      <c r="J19" s="83">
        <v>1699.3559200000004</v>
      </c>
      <c r="K19" s="84">
        <v>2.5812522363735753E-3</v>
      </c>
      <c r="L19" s="84">
        <f t="shared" si="0"/>
        <v>2.4243061731966872E-2</v>
      </c>
      <c r="M19" s="84">
        <f>J19/'סכום נכסי הקרן'!$C$42</f>
        <v>2.3849734542824325E-4</v>
      </c>
    </row>
    <row r="20" spans="2:13">
      <c r="B20" s="76" t="s">
        <v>2055</v>
      </c>
      <c r="C20" s="73">
        <v>9398</v>
      </c>
      <c r="D20" s="86" t="s">
        <v>26</v>
      </c>
      <c r="E20" s="73" t="s">
        <v>2056</v>
      </c>
      <c r="F20" s="86" t="s">
        <v>1348</v>
      </c>
      <c r="G20" s="86" t="s">
        <v>130</v>
      </c>
      <c r="H20" s="83">
        <v>30941.325635000005</v>
      </c>
      <c r="I20" s="83">
        <v>100</v>
      </c>
      <c r="J20" s="83">
        <v>114.48290484900001</v>
      </c>
      <c r="K20" s="84">
        <v>1.5470662817500002E-5</v>
      </c>
      <c r="L20" s="84">
        <f t="shared" si="0"/>
        <v>1.6332165009371293E-3</v>
      </c>
      <c r="M20" s="84">
        <f>J20/'סכום נכסי הקרן'!$C$42</f>
        <v>1.6067186739432816E-5</v>
      </c>
    </row>
    <row r="21" spans="2:13">
      <c r="B21" s="76" t="s">
        <v>2057</v>
      </c>
      <c r="C21" s="73">
        <v>9113</v>
      </c>
      <c r="D21" s="86" t="s">
        <v>26</v>
      </c>
      <c r="E21" s="73" t="s">
        <v>2058</v>
      </c>
      <c r="F21" s="86" t="s">
        <v>1399</v>
      </c>
      <c r="G21" s="86" t="s">
        <v>131</v>
      </c>
      <c r="H21" s="83">
        <v>78269.911051000017</v>
      </c>
      <c r="I21" s="83">
        <v>2168.9050000000002</v>
      </c>
      <c r="J21" s="83">
        <v>1697.6000140950002</v>
      </c>
      <c r="K21" s="84">
        <v>2.6087929726382212E-3</v>
      </c>
      <c r="L21" s="84">
        <f t="shared" si="0"/>
        <v>2.4218011926479131E-2</v>
      </c>
      <c r="M21" s="84">
        <f>J21/'סכום נכסי הקרן'!$C$42</f>
        <v>2.3825091153394505E-4</v>
      </c>
    </row>
    <row r="22" spans="2:13">
      <c r="B22" s="76" t="s">
        <v>2059</v>
      </c>
      <c r="C22" s="73">
        <v>9266</v>
      </c>
      <c r="D22" s="86" t="s">
        <v>26</v>
      </c>
      <c r="E22" s="73" t="s">
        <v>2058</v>
      </c>
      <c r="F22" s="86" t="s">
        <v>1399</v>
      </c>
      <c r="G22" s="86" t="s">
        <v>131</v>
      </c>
      <c r="H22" s="83">
        <v>1886878.9771240002</v>
      </c>
      <c r="I22" s="83">
        <v>96.629199999999997</v>
      </c>
      <c r="J22" s="83">
        <v>1823.2760608010003</v>
      </c>
      <c r="K22" s="84">
        <v>3.6008449478928269E-3</v>
      </c>
      <c r="L22" s="84">
        <f t="shared" si="0"/>
        <v>2.6010910119650524E-2</v>
      </c>
      <c r="M22" s="84">
        <f>J22/'סכום נכסי הקרן'!$C$42</f>
        <v>2.5588900792713435E-4</v>
      </c>
    </row>
    <row r="23" spans="2:13">
      <c r="B23" s="76" t="s">
        <v>2060</v>
      </c>
      <c r="C23" s="73">
        <v>8652</v>
      </c>
      <c r="D23" s="86" t="s">
        <v>26</v>
      </c>
      <c r="E23" s="73" t="s">
        <v>2061</v>
      </c>
      <c r="F23" s="86" t="s">
        <v>1172</v>
      </c>
      <c r="G23" s="86" t="s">
        <v>130</v>
      </c>
      <c r="H23" s="83">
        <v>28576.500000000004</v>
      </c>
      <c r="I23" s="83">
        <v>704.57380000000001</v>
      </c>
      <c r="J23" s="83">
        <v>744.96737000000007</v>
      </c>
      <c r="K23" s="84">
        <v>1.532972212165718E-4</v>
      </c>
      <c r="L23" s="84">
        <f t="shared" si="0"/>
        <v>1.0627726497231376E-2</v>
      </c>
      <c r="M23" s="84">
        <f>J23/'סכום נכסי הקרן'!$C$42</f>
        <v>1.0455298862622015E-4</v>
      </c>
    </row>
    <row r="24" spans="2:13">
      <c r="B24" s="76" t="s">
        <v>2062</v>
      </c>
      <c r="C24" s="73">
        <v>9152</v>
      </c>
      <c r="D24" s="86" t="s">
        <v>26</v>
      </c>
      <c r="E24" s="73" t="s">
        <v>2063</v>
      </c>
      <c r="F24" s="86" t="s">
        <v>1348</v>
      </c>
      <c r="G24" s="86" t="s">
        <v>130</v>
      </c>
      <c r="H24" s="83">
        <v>30941.325635000005</v>
      </c>
      <c r="I24" s="83">
        <v>100</v>
      </c>
      <c r="J24" s="83">
        <v>114.48290484900001</v>
      </c>
      <c r="K24" s="84">
        <v>1.5470662817500002E-5</v>
      </c>
      <c r="L24" s="84">
        <f t="shared" si="0"/>
        <v>1.6332165009371293E-3</v>
      </c>
      <c r="M24" s="84">
        <f>J24/'סכום נכסי הקרן'!$C$42</f>
        <v>1.6067186739432816E-5</v>
      </c>
    </row>
    <row r="25" spans="2:13">
      <c r="B25" s="76" t="s">
        <v>2064</v>
      </c>
      <c r="C25" s="73">
        <v>9262</v>
      </c>
      <c r="D25" s="86" t="s">
        <v>26</v>
      </c>
      <c r="E25" s="73" t="s">
        <v>2065</v>
      </c>
      <c r="F25" s="86" t="s">
        <v>1348</v>
      </c>
      <c r="G25" s="86" t="s">
        <v>130</v>
      </c>
      <c r="H25" s="83">
        <v>30941.325635000005</v>
      </c>
      <c r="I25" s="83">
        <v>100</v>
      </c>
      <c r="J25" s="83">
        <v>114.48290484900001</v>
      </c>
      <c r="K25" s="84">
        <v>1.5470662817500002E-5</v>
      </c>
      <c r="L25" s="84">
        <f t="shared" si="0"/>
        <v>1.6332165009371293E-3</v>
      </c>
      <c r="M25" s="84">
        <f>J25/'סכום נכסי הקרן'!$C$42</f>
        <v>1.6067186739432816E-5</v>
      </c>
    </row>
    <row r="26" spans="2:13">
      <c r="B26" s="76" t="s">
        <v>2066</v>
      </c>
      <c r="C26" s="73">
        <v>8838</v>
      </c>
      <c r="D26" s="86" t="s">
        <v>26</v>
      </c>
      <c r="E26" s="73" t="s">
        <v>2067</v>
      </c>
      <c r="F26" s="86" t="s">
        <v>395</v>
      </c>
      <c r="G26" s="86" t="s">
        <v>130</v>
      </c>
      <c r="H26" s="83">
        <v>22175.078957000005</v>
      </c>
      <c r="I26" s="83">
        <v>1115.5499</v>
      </c>
      <c r="J26" s="83">
        <v>915.28406376300006</v>
      </c>
      <c r="K26" s="84">
        <v>9.3966825761463574E-4</v>
      </c>
      <c r="L26" s="84">
        <f t="shared" si="0"/>
        <v>1.3057469479431896E-2</v>
      </c>
      <c r="M26" s="84">
        <f>J26/'סכום נכסי הקרן'!$C$42</f>
        <v>1.2845620917379709E-4</v>
      </c>
    </row>
    <row r="27" spans="2:13">
      <c r="B27" s="76" t="s">
        <v>2068</v>
      </c>
      <c r="C27" s="73" t="s">
        <v>2069</v>
      </c>
      <c r="D27" s="86" t="s">
        <v>26</v>
      </c>
      <c r="E27" s="73" t="s">
        <v>2070</v>
      </c>
      <c r="F27" s="86" t="s">
        <v>1215</v>
      </c>
      <c r="G27" s="86" t="s">
        <v>131</v>
      </c>
      <c r="H27" s="83">
        <v>490191.00000000006</v>
      </c>
      <c r="I27" s="83">
        <v>183</v>
      </c>
      <c r="J27" s="83">
        <v>897.04953000000012</v>
      </c>
      <c r="K27" s="84">
        <v>8.4959904399089224E-4</v>
      </c>
      <c r="L27" s="84">
        <f t="shared" si="0"/>
        <v>1.2797335082353947E-2</v>
      </c>
      <c r="M27" s="84">
        <f>J27/'סכום נכסי הקרן'!$C$42</f>
        <v>1.2589707023979605E-4</v>
      </c>
    </row>
    <row r="28" spans="2:13">
      <c r="B28" s="76" t="s">
        <v>2071</v>
      </c>
      <c r="C28" s="73">
        <v>8726</v>
      </c>
      <c r="D28" s="86" t="s">
        <v>26</v>
      </c>
      <c r="E28" s="73" t="s">
        <v>2072</v>
      </c>
      <c r="F28" s="86" t="s">
        <v>724</v>
      </c>
      <c r="G28" s="86" t="s">
        <v>130</v>
      </c>
      <c r="H28" s="83">
        <v>33785.920000000006</v>
      </c>
      <c r="I28" s="83">
        <v>334.45</v>
      </c>
      <c r="J28" s="83">
        <v>418.08894000000004</v>
      </c>
      <c r="K28" s="84">
        <v>1.1299698582351698E-5</v>
      </c>
      <c r="L28" s="84">
        <f t="shared" si="0"/>
        <v>5.9644691630418379E-3</v>
      </c>
      <c r="M28" s="84">
        <f>J28/'סכום נכסי הקרן'!$C$42</f>
        <v>5.8676997072460287E-5</v>
      </c>
    </row>
    <row r="29" spans="2:13">
      <c r="B29" s="76" t="s">
        <v>2073</v>
      </c>
      <c r="C29" s="73">
        <v>8631</v>
      </c>
      <c r="D29" s="86" t="s">
        <v>26</v>
      </c>
      <c r="E29" s="73" t="s">
        <v>2074</v>
      </c>
      <c r="F29" s="86" t="s">
        <v>1172</v>
      </c>
      <c r="G29" s="86" t="s">
        <v>130</v>
      </c>
      <c r="H29" s="83">
        <v>22766.87</v>
      </c>
      <c r="I29" s="83">
        <v>369.08190000000002</v>
      </c>
      <c r="J29" s="83">
        <v>310.90508000000005</v>
      </c>
      <c r="K29" s="84">
        <v>4.4768275875638056E-4</v>
      </c>
      <c r="L29" s="84">
        <f t="shared" si="0"/>
        <v>4.4353810514410064E-3</v>
      </c>
      <c r="M29" s="84">
        <f>J29/'סכום נכסי הקרן'!$C$42</f>
        <v>4.3634200103387171E-5</v>
      </c>
    </row>
    <row r="30" spans="2:13">
      <c r="B30" s="76" t="s">
        <v>2075</v>
      </c>
      <c r="C30" s="73">
        <v>8603</v>
      </c>
      <c r="D30" s="86" t="s">
        <v>26</v>
      </c>
      <c r="E30" s="73" t="s">
        <v>2076</v>
      </c>
      <c r="F30" s="86" t="s">
        <v>1172</v>
      </c>
      <c r="G30" s="86" t="s">
        <v>130</v>
      </c>
      <c r="H30" s="83">
        <v>151.28000000000003</v>
      </c>
      <c r="I30" s="83">
        <v>15266.785099999999</v>
      </c>
      <c r="J30" s="83">
        <v>85.453679999999991</v>
      </c>
      <c r="K30" s="84">
        <v>1.8849260613829515E-3</v>
      </c>
      <c r="L30" s="84">
        <f t="shared" si="0"/>
        <v>1.2190847220891444E-3</v>
      </c>
      <c r="M30" s="84">
        <f>J30/'סכום נכסי הקרן'!$C$42</f>
        <v>1.1993059015603133E-5</v>
      </c>
    </row>
    <row r="31" spans="2:13">
      <c r="B31" s="76" t="s">
        <v>2077</v>
      </c>
      <c r="C31" s="73">
        <v>9151</v>
      </c>
      <c r="D31" s="86" t="s">
        <v>26</v>
      </c>
      <c r="E31" s="73" t="s">
        <v>2078</v>
      </c>
      <c r="F31" s="86" t="s">
        <v>1403</v>
      </c>
      <c r="G31" s="86" t="s">
        <v>130</v>
      </c>
      <c r="H31" s="83">
        <v>90397.000000000015</v>
      </c>
      <c r="I31" s="83">
        <v>100</v>
      </c>
      <c r="J31" s="83">
        <v>334.46890000000008</v>
      </c>
      <c r="K31" s="84">
        <v>1.1299625000000001E-5</v>
      </c>
      <c r="L31" s="84">
        <f t="shared" si="0"/>
        <v>4.7715432033349761E-3</v>
      </c>
      <c r="M31" s="84">
        <f>J31/'סכום נכסי הקרן'!$C$42</f>
        <v>4.6941281599386519E-5</v>
      </c>
    </row>
    <row r="32" spans="2:13">
      <c r="B32" s="76" t="s">
        <v>2079</v>
      </c>
      <c r="C32" s="73">
        <v>8824</v>
      </c>
      <c r="D32" s="86" t="s">
        <v>26</v>
      </c>
      <c r="E32" s="73" t="s">
        <v>2080</v>
      </c>
      <c r="F32" s="86" t="s">
        <v>1348</v>
      </c>
      <c r="G32" s="86" t="s">
        <v>131</v>
      </c>
      <c r="H32" s="83">
        <v>3094.4620020000007</v>
      </c>
      <c r="I32" s="83">
        <v>3904.375</v>
      </c>
      <c r="J32" s="83">
        <v>120.819400923</v>
      </c>
      <c r="K32" s="84">
        <v>3.0944620020000005E-3</v>
      </c>
      <c r="L32" s="84">
        <f t="shared" si="0"/>
        <v>1.7236131410278924E-3</v>
      </c>
      <c r="M32" s="84">
        <f>J32/'סכום נכסי הקרן'!$C$42</f>
        <v>1.6956486900264036E-5</v>
      </c>
    </row>
    <row r="33" spans="2:13">
      <c r="B33" s="76" t="s">
        <v>2081</v>
      </c>
      <c r="C33" s="73">
        <v>9068</v>
      </c>
      <c r="D33" s="86" t="s">
        <v>26</v>
      </c>
      <c r="E33" s="73" t="s">
        <v>2082</v>
      </c>
      <c r="F33" s="86" t="s">
        <v>523</v>
      </c>
      <c r="G33" s="86" t="s">
        <v>131</v>
      </c>
      <c r="H33" s="83">
        <v>2615196.3400000003</v>
      </c>
      <c r="I33" s="83">
        <v>100</v>
      </c>
      <c r="J33" s="83">
        <v>2615.1963400000004</v>
      </c>
      <c r="K33" s="84">
        <v>5.7151542443673077E-3</v>
      </c>
      <c r="L33" s="84">
        <f t="shared" si="0"/>
        <v>3.7308468205903458E-2</v>
      </c>
      <c r="M33" s="84">
        <f>J33/'סכום נכסי הקרן'!$C$42</f>
        <v>3.6703163682370757E-4</v>
      </c>
    </row>
    <row r="34" spans="2:13">
      <c r="B34" s="76" t="s">
        <v>2083</v>
      </c>
      <c r="C34" s="73">
        <v>8803</v>
      </c>
      <c r="D34" s="86" t="s">
        <v>26</v>
      </c>
      <c r="E34" s="73" t="s">
        <v>2084</v>
      </c>
      <c r="F34" s="86" t="s">
        <v>523</v>
      </c>
      <c r="G34" s="86" t="s">
        <v>132</v>
      </c>
      <c r="H34" s="83">
        <v>81825.770000000019</v>
      </c>
      <c r="I34" s="83">
        <v>144.71680000000001</v>
      </c>
      <c r="J34" s="83">
        <v>475.85325000000006</v>
      </c>
      <c r="K34" s="84">
        <v>5.4131535751841759E-3</v>
      </c>
      <c r="L34" s="84">
        <f t="shared" si="0"/>
        <v>6.7885365151210139E-3</v>
      </c>
      <c r="M34" s="84">
        <f>J34/'סכום נכסי הקרן'!$C$42</f>
        <v>6.6783971269775071E-5</v>
      </c>
    </row>
    <row r="35" spans="2:13">
      <c r="B35" s="76" t="s">
        <v>2085</v>
      </c>
      <c r="C35" s="73">
        <v>9552</v>
      </c>
      <c r="D35" s="86" t="s">
        <v>26</v>
      </c>
      <c r="E35" s="73" t="s">
        <v>2086</v>
      </c>
      <c r="F35" s="86" t="s">
        <v>523</v>
      </c>
      <c r="G35" s="86" t="s">
        <v>131</v>
      </c>
      <c r="H35" s="83">
        <v>441674.02003600006</v>
      </c>
      <c r="I35" s="83">
        <v>100</v>
      </c>
      <c r="J35" s="83">
        <v>441.67402003600006</v>
      </c>
      <c r="K35" s="84">
        <v>1.1698392944777655E-3</v>
      </c>
      <c r="L35" s="84">
        <f t="shared" si="0"/>
        <v>6.3009346112371332E-3</v>
      </c>
      <c r="M35" s="84">
        <f>J35/'סכום נכסי הקרן'!$C$42</f>
        <v>6.1987062323710687E-5</v>
      </c>
    </row>
    <row r="36" spans="2:13">
      <c r="B36" s="72"/>
      <c r="C36" s="73"/>
      <c r="D36" s="73"/>
      <c r="E36" s="73"/>
      <c r="F36" s="73"/>
      <c r="G36" s="73"/>
      <c r="H36" s="83"/>
      <c r="I36" s="83"/>
      <c r="J36" s="73"/>
      <c r="K36" s="73"/>
      <c r="L36" s="84"/>
      <c r="M36" s="73"/>
    </row>
    <row r="37" spans="2:13">
      <c r="B37" s="70" t="s">
        <v>196</v>
      </c>
      <c r="C37" s="71"/>
      <c r="D37" s="71"/>
      <c r="E37" s="71"/>
      <c r="F37" s="71"/>
      <c r="G37" s="71"/>
      <c r="H37" s="80"/>
      <c r="I37" s="80"/>
      <c r="J37" s="80">
        <v>55768.906610000005</v>
      </c>
      <c r="K37" s="71"/>
      <c r="L37" s="81">
        <f t="shared" si="0"/>
        <v>0.79560086839873145</v>
      </c>
      <c r="M37" s="81">
        <f>J37/'סכום נכסי הקרן'!$C$42</f>
        <v>7.8269278538898469E-3</v>
      </c>
    </row>
    <row r="38" spans="2:13">
      <c r="B38" s="89" t="s">
        <v>62</v>
      </c>
      <c r="C38" s="71"/>
      <c r="D38" s="71"/>
      <c r="E38" s="71"/>
      <c r="F38" s="71"/>
      <c r="G38" s="71"/>
      <c r="H38" s="80"/>
      <c r="I38" s="80"/>
      <c r="J38" s="80">
        <v>55768.906610000005</v>
      </c>
      <c r="K38" s="71"/>
      <c r="L38" s="81">
        <f t="shared" si="0"/>
        <v>0.79560086839873145</v>
      </c>
      <c r="M38" s="81">
        <f>J38/'סכום נכסי הקרן'!$C$42</f>
        <v>7.8269278538898469E-3</v>
      </c>
    </row>
    <row r="39" spans="2:13">
      <c r="B39" s="76" t="s">
        <v>2087</v>
      </c>
      <c r="C39" s="73">
        <v>6824</v>
      </c>
      <c r="D39" s="86" t="s">
        <v>26</v>
      </c>
      <c r="E39" s="73"/>
      <c r="F39" s="86" t="s">
        <v>712</v>
      </c>
      <c r="G39" s="86" t="s">
        <v>130</v>
      </c>
      <c r="H39" s="83">
        <v>11588.39</v>
      </c>
      <c r="I39" s="83">
        <v>11242.39</v>
      </c>
      <c r="J39" s="83">
        <v>4820.4044000000013</v>
      </c>
      <c r="K39" s="84">
        <v>7.0394760201315677E-3</v>
      </c>
      <c r="L39" s="84">
        <f t="shared" si="0"/>
        <v>6.8768031503515015E-2</v>
      </c>
      <c r="M39" s="84">
        <f>J39/'סכום נכסי הקרן'!$C$42</f>
        <v>6.765231696080617E-4</v>
      </c>
    </row>
    <row r="40" spans="2:13">
      <c r="B40" s="76" t="s">
        <v>2088</v>
      </c>
      <c r="C40" s="73">
        <v>6900</v>
      </c>
      <c r="D40" s="86" t="s">
        <v>26</v>
      </c>
      <c r="E40" s="73"/>
      <c r="F40" s="86" t="s">
        <v>712</v>
      </c>
      <c r="G40" s="86" t="s">
        <v>130</v>
      </c>
      <c r="H40" s="83">
        <v>11687.47</v>
      </c>
      <c r="I40" s="83">
        <v>7958.1319999999996</v>
      </c>
      <c r="J40" s="83">
        <v>3441.3860200000004</v>
      </c>
      <c r="K40" s="84">
        <v>3.2163212788778989E-3</v>
      </c>
      <c r="L40" s="84">
        <f t="shared" si="0"/>
        <v>4.9094914575863409E-2</v>
      </c>
      <c r="M40" s="84">
        <f>J40/'סכום נכסי הקרן'!$C$42</f>
        <v>4.8298382975819871E-4</v>
      </c>
    </row>
    <row r="41" spans="2:13">
      <c r="B41" s="76" t="s">
        <v>2089</v>
      </c>
      <c r="C41" s="73">
        <v>7019</v>
      </c>
      <c r="D41" s="86" t="s">
        <v>26</v>
      </c>
      <c r="E41" s="73"/>
      <c r="F41" s="86" t="s">
        <v>712</v>
      </c>
      <c r="G41" s="86" t="s">
        <v>130</v>
      </c>
      <c r="H41" s="83">
        <v>8195.35</v>
      </c>
      <c r="I41" s="83">
        <v>11369.545599999999</v>
      </c>
      <c r="J41" s="83">
        <v>3447.5640200000007</v>
      </c>
      <c r="K41" s="84">
        <v>5.5824187815745269E-3</v>
      </c>
      <c r="L41" s="84">
        <f t="shared" si="0"/>
        <v>4.9183050106282544E-2</v>
      </c>
      <c r="M41" s="84">
        <f>J41/'סכום נכסי הקרן'!$C$42</f>
        <v>4.8385088567198028E-4</v>
      </c>
    </row>
    <row r="42" spans="2:13">
      <c r="B42" s="76" t="s">
        <v>2090</v>
      </c>
      <c r="C42" s="73">
        <v>7983</v>
      </c>
      <c r="D42" s="86" t="s">
        <v>26</v>
      </c>
      <c r="E42" s="73"/>
      <c r="F42" s="86" t="s">
        <v>679</v>
      </c>
      <c r="G42" s="86" t="s">
        <v>130</v>
      </c>
      <c r="H42" s="83">
        <v>8415.43</v>
      </c>
      <c r="I42" s="83">
        <v>2258.1482999999998</v>
      </c>
      <c r="J42" s="83">
        <v>703.12173000000007</v>
      </c>
      <c r="K42" s="84">
        <v>4.1689145822221155E-6</v>
      </c>
      <c r="L42" s="84">
        <f t="shared" si="0"/>
        <v>1.0030755361406187E-2</v>
      </c>
      <c r="M42" s="84">
        <f>J42/'סכום נכסי הקרן'!$C$42</f>
        <v>9.8680131774816167E-5</v>
      </c>
    </row>
    <row r="43" spans="2:13">
      <c r="B43" s="76" t="s">
        <v>2091</v>
      </c>
      <c r="C43" s="73">
        <v>9035</v>
      </c>
      <c r="D43" s="86" t="s">
        <v>26</v>
      </c>
      <c r="E43" s="73"/>
      <c r="F43" s="86" t="s">
        <v>663</v>
      </c>
      <c r="G43" s="86" t="s">
        <v>132</v>
      </c>
      <c r="H43" s="83">
        <v>189233.00000000003</v>
      </c>
      <c r="I43" s="83">
        <v>100</v>
      </c>
      <c r="J43" s="83">
        <v>760.43281000000013</v>
      </c>
      <c r="K43" s="84">
        <v>2.5809335288633655E-3</v>
      </c>
      <c r="L43" s="84">
        <f t="shared" si="0"/>
        <v>1.0848356920922743E-2</v>
      </c>
      <c r="M43" s="84">
        <f>J43/'סכום נכסי הקרן'!$C$42</f>
        <v>1.0672349707737485E-4</v>
      </c>
    </row>
    <row r="44" spans="2:13">
      <c r="B44" s="76" t="s">
        <v>2092</v>
      </c>
      <c r="C44" s="73">
        <v>8459</v>
      </c>
      <c r="D44" s="86" t="s">
        <v>26</v>
      </c>
      <c r="E44" s="73"/>
      <c r="F44" s="86" t="s">
        <v>663</v>
      </c>
      <c r="G44" s="86" t="s">
        <v>130</v>
      </c>
      <c r="H44" s="83">
        <v>1031360.3200000002</v>
      </c>
      <c r="I44" s="83">
        <v>218.5812</v>
      </c>
      <c r="J44" s="83">
        <v>8341.1311100000021</v>
      </c>
      <c r="K44" s="84">
        <v>2.209450047055406E-3</v>
      </c>
      <c r="L44" s="84">
        <f t="shared" si="0"/>
        <v>0.118994822705628</v>
      </c>
      <c r="M44" s="84">
        <f>J44/'סכום נכסי הקרן'!$C$42</f>
        <v>1.1706421263439244E-3</v>
      </c>
    </row>
    <row r="45" spans="2:13">
      <c r="B45" s="76" t="s">
        <v>2093</v>
      </c>
      <c r="C45" s="73">
        <v>8564</v>
      </c>
      <c r="D45" s="86" t="s">
        <v>26</v>
      </c>
      <c r="E45" s="73"/>
      <c r="F45" s="86" t="s">
        <v>729</v>
      </c>
      <c r="G45" s="86" t="s">
        <v>130</v>
      </c>
      <c r="H45" s="83">
        <v>1146.8599999999999</v>
      </c>
      <c r="I45" s="83">
        <v>14777.717699999999</v>
      </c>
      <c r="J45" s="83">
        <v>627.07500000000016</v>
      </c>
      <c r="K45" s="84">
        <v>1.8033050978853019E-4</v>
      </c>
      <c r="L45" s="84">
        <f t="shared" si="0"/>
        <v>8.945870465778074E-3</v>
      </c>
      <c r="M45" s="84">
        <f>J45/'סכום נכסי הקרן'!$C$42</f>
        <v>8.8007298014659363E-5</v>
      </c>
    </row>
    <row r="46" spans="2:13">
      <c r="B46" s="76" t="s">
        <v>2094</v>
      </c>
      <c r="C46" s="73">
        <v>8568</v>
      </c>
      <c r="D46" s="86" t="s">
        <v>26</v>
      </c>
      <c r="E46" s="73"/>
      <c r="F46" s="86" t="s">
        <v>663</v>
      </c>
      <c r="G46" s="86" t="s">
        <v>130</v>
      </c>
      <c r="H46" s="83">
        <v>895094.43000000017</v>
      </c>
      <c r="I46" s="83">
        <v>114.9161</v>
      </c>
      <c r="J46" s="83">
        <v>3805.8481600000005</v>
      </c>
      <c r="K46" s="84">
        <v>6.654764793716442E-3</v>
      </c>
      <c r="L46" s="84">
        <f t="shared" si="0"/>
        <v>5.4294342226655218E-2</v>
      </c>
      <c r="M46" s="84">
        <f>J46/'סכום נכסי הקרן'!$C$42</f>
        <v>5.341345344905521E-4</v>
      </c>
    </row>
    <row r="47" spans="2:13">
      <c r="B47" s="76" t="s">
        <v>2095</v>
      </c>
      <c r="C47" s="73">
        <v>8932</v>
      </c>
      <c r="D47" s="86" t="s">
        <v>26</v>
      </c>
      <c r="E47" s="73"/>
      <c r="F47" s="86" t="s">
        <v>663</v>
      </c>
      <c r="G47" s="86" t="s">
        <v>130</v>
      </c>
      <c r="H47" s="83">
        <v>95042.15</v>
      </c>
      <c r="I47" s="83">
        <v>100</v>
      </c>
      <c r="J47" s="83">
        <v>351.65596000000011</v>
      </c>
      <c r="K47" s="84">
        <v>4.574710131619115E-3</v>
      </c>
      <c r="L47" s="84">
        <f t="shared" si="0"/>
        <v>5.0167343087809844E-3</v>
      </c>
      <c r="M47" s="84">
        <f>J47/'סכום נכסי הקרן'!$C$42</f>
        <v>4.9353412064507651E-5</v>
      </c>
    </row>
    <row r="48" spans="2:13">
      <c r="B48" s="76" t="s">
        <v>2096</v>
      </c>
      <c r="C48" s="73">
        <v>8783</v>
      </c>
      <c r="D48" s="86" t="s">
        <v>26</v>
      </c>
      <c r="E48" s="73"/>
      <c r="F48" s="86" t="s">
        <v>712</v>
      </c>
      <c r="G48" s="86" t="s">
        <v>130</v>
      </c>
      <c r="H48" s="83">
        <v>1287538.0900000003</v>
      </c>
      <c r="I48" s="83">
        <v>131.72819999999999</v>
      </c>
      <c r="J48" s="83">
        <v>6275.3877800000009</v>
      </c>
      <c r="K48" s="84">
        <v>4.4050544109543177E-3</v>
      </c>
      <c r="L48" s="84">
        <f t="shared" si="0"/>
        <v>8.9524867364201455E-2</v>
      </c>
      <c r="M48" s="84">
        <f>J48/'סכום נכסי הקרן'!$C$42</f>
        <v>8.8072387276164987E-4</v>
      </c>
    </row>
    <row r="49" spans="2:13">
      <c r="B49" s="76" t="s">
        <v>2097</v>
      </c>
      <c r="C49" s="73">
        <v>9116</v>
      </c>
      <c r="D49" s="86" t="s">
        <v>26</v>
      </c>
      <c r="E49" s="73"/>
      <c r="F49" s="86" t="s">
        <v>663</v>
      </c>
      <c r="G49" s="86" t="s">
        <v>132</v>
      </c>
      <c r="H49" s="83">
        <v>439543.83000000007</v>
      </c>
      <c r="I49" s="83">
        <v>97.623999999999995</v>
      </c>
      <c r="J49" s="83">
        <v>1724.3394300000004</v>
      </c>
      <c r="K49" s="84">
        <v>6.5219093479714834E-3</v>
      </c>
      <c r="L49" s="84">
        <f t="shared" si="0"/>
        <v>2.4599477223320333E-2</v>
      </c>
      <c r="M49" s="84">
        <f>J49/'סכום נכסי הקרן'!$C$42</f>
        <v>2.4200367435225112E-4</v>
      </c>
    </row>
    <row r="50" spans="2:13">
      <c r="B50" s="76" t="s">
        <v>2098</v>
      </c>
      <c r="C50" s="73">
        <v>9291</v>
      </c>
      <c r="D50" s="86" t="s">
        <v>26</v>
      </c>
      <c r="E50" s="73"/>
      <c r="F50" s="86" t="s">
        <v>663</v>
      </c>
      <c r="G50" s="86" t="s">
        <v>132</v>
      </c>
      <c r="H50" s="83">
        <v>172592.74</v>
      </c>
      <c r="I50" s="83">
        <v>95.15</v>
      </c>
      <c r="J50" s="83">
        <v>659.9260700000001</v>
      </c>
      <c r="K50" s="84">
        <v>6.3296213748854123E-3</v>
      </c>
      <c r="L50" s="84">
        <f t="shared" si="0"/>
        <v>9.4145248003986663E-3</v>
      </c>
      <c r="M50" s="84">
        <f>J50/'סכום נכסי הקרן'!$C$42</f>
        <v>9.2617805382343347E-5</v>
      </c>
    </row>
    <row r="51" spans="2:13">
      <c r="B51" s="76" t="s">
        <v>2099</v>
      </c>
      <c r="C51" s="73">
        <v>9300</v>
      </c>
      <c r="D51" s="86" t="s">
        <v>26</v>
      </c>
      <c r="E51" s="73"/>
      <c r="F51" s="86" t="s">
        <v>663</v>
      </c>
      <c r="G51" s="86" t="s">
        <v>132</v>
      </c>
      <c r="H51" s="83">
        <v>61111.670000000013</v>
      </c>
      <c r="I51" s="83">
        <v>100</v>
      </c>
      <c r="J51" s="83">
        <v>245.57725000000002</v>
      </c>
      <c r="K51" s="84">
        <v>7.3658199398067585E-3</v>
      </c>
      <c r="L51" s="84">
        <f t="shared" si="0"/>
        <v>3.5034122997121527E-3</v>
      </c>
      <c r="M51" s="84">
        <f>J51/'סכום נכסי הקרן'!$C$42</f>
        <v>3.4465718177842367E-5</v>
      </c>
    </row>
    <row r="52" spans="2:13">
      <c r="B52" s="76" t="s">
        <v>2100</v>
      </c>
      <c r="C52" s="73">
        <v>8215</v>
      </c>
      <c r="D52" s="86" t="s">
        <v>26</v>
      </c>
      <c r="E52" s="73"/>
      <c r="F52" s="86" t="s">
        <v>663</v>
      </c>
      <c r="G52" s="86" t="s">
        <v>130</v>
      </c>
      <c r="H52" s="83">
        <v>1803330.2400000002</v>
      </c>
      <c r="I52" s="83">
        <v>142.9796</v>
      </c>
      <c r="J52" s="83">
        <v>9540.059140000003</v>
      </c>
      <c r="K52" s="84">
        <v>1.8173441937972372E-3</v>
      </c>
      <c r="L52" s="84">
        <f t="shared" si="0"/>
        <v>0.1360987653826132</v>
      </c>
      <c r="M52" s="84">
        <f>J52/'סכום נכסי הקרן'!$C$42</f>
        <v>1.3389065547366025E-3</v>
      </c>
    </row>
    <row r="53" spans="2:13">
      <c r="B53" s="76" t="s">
        <v>2101</v>
      </c>
      <c r="C53" s="73">
        <v>8255</v>
      </c>
      <c r="D53" s="86" t="s">
        <v>26</v>
      </c>
      <c r="E53" s="73"/>
      <c r="F53" s="86" t="s">
        <v>729</v>
      </c>
      <c r="G53" s="86" t="s">
        <v>130</v>
      </c>
      <c r="H53" s="83">
        <v>276468.78000000009</v>
      </c>
      <c r="I53" s="83">
        <v>94.301699999999997</v>
      </c>
      <c r="J53" s="83">
        <v>964.64461000000006</v>
      </c>
      <c r="K53" s="84">
        <v>2.7675089349555893E-4</v>
      </c>
      <c r="L53" s="84">
        <f t="shared" si="0"/>
        <v>1.3761648489528376E-2</v>
      </c>
      <c r="M53" s="84">
        <f>J53/'סכום נכסי הקרן'!$C$42</f>
        <v>1.3538375101942326E-4</v>
      </c>
    </row>
    <row r="54" spans="2:13">
      <c r="B54" s="76" t="s">
        <v>2102</v>
      </c>
      <c r="C54" s="73">
        <v>8735</v>
      </c>
      <c r="D54" s="86" t="s">
        <v>26</v>
      </c>
      <c r="E54" s="73"/>
      <c r="F54" s="86" t="s">
        <v>712</v>
      </c>
      <c r="G54" s="86" t="s">
        <v>132</v>
      </c>
      <c r="H54" s="83">
        <v>166708.99000000002</v>
      </c>
      <c r="I54" s="83">
        <v>97.475800000000007</v>
      </c>
      <c r="J54" s="83">
        <v>653.00995000000012</v>
      </c>
      <c r="K54" s="84">
        <v>6.4312554889175066E-3</v>
      </c>
      <c r="L54" s="84">
        <f t="shared" si="0"/>
        <v>9.3158592282649062E-3</v>
      </c>
      <c r="M54" s="84">
        <f>J54/'סכום נכסי הקרן'!$C$42</f>
        <v>9.1647157479069985E-5</v>
      </c>
    </row>
    <row r="55" spans="2:13">
      <c r="B55" s="76" t="s">
        <v>2103</v>
      </c>
      <c r="C55" s="73">
        <v>8773</v>
      </c>
      <c r="D55" s="86" t="s">
        <v>26</v>
      </c>
      <c r="E55" s="73"/>
      <c r="F55" s="86" t="s">
        <v>679</v>
      </c>
      <c r="G55" s="86" t="s">
        <v>130</v>
      </c>
      <c r="H55" s="83">
        <v>9845.510000000002</v>
      </c>
      <c r="I55" s="83">
        <v>2467.1547</v>
      </c>
      <c r="J55" s="83">
        <v>898.74466000000018</v>
      </c>
      <c r="K55" s="84">
        <v>4.877361015231981E-6</v>
      </c>
      <c r="L55" s="84">
        <f t="shared" si="0"/>
        <v>1.2821517856986415E-2</v>
      </c>
      <c r="M55" s="84">
        <f>J55/'סכום נכסי הקרן'!$C$42</f>
        <v>1.261349744954012E-4</v>
      </c>
    </row>
    <row r="56" spans="2:13">
      <c r="B56" s="76" t="s">
        <v>2104</v>
      </c>
      <c r="C56" s="73">
        <v>8432</v>
      </c>
      <c r="D56" s="86" t="s">
        <v>26</v>
      </c>
      <c r="E56" s="73"/>
      <c r="F56" s="86" t="s">
        <v>770</v>
      </c>
      <c r="G56" s="86" t="s">
        <v>130</v>
      </c>
      <c r="H56" s="83">
        <v>11983.680000000002</v>
      </c>
      <c r="I56" s="83">
        <v>3362.7687999999998</v>
      </c>
      <c r="J56" s="83">
        <v>1491.0387700000003</v>
      </c>
      <c r="K56" s="84">
        <v>2.9235828914387767E-4</v>
      </c>
      <c r="L56" s="84">
        <f t="shared" si="0"/>
        <v>2.1271203119041689E-2</v>
      </c>
      <c r="M56" s="84">
        <f>J56/'סכום נכסי הקרן'!$C$42</f>
        <v>2.0926092314763167E-4</v>
      </c>
    </row>
    <row r="57" spans="2:13">
      <c r="B57" s="76" t="s">
        <v>2105</v>
      </c>
      <c r="C57" s="73">
        <v>6629</v>
      </c>
      <c r="D57" s="86" t="s">
        <v>26</v>
      </c>
      <c r="E57" s="73"/>
      <c r="F57" s="86" t="s">
        <v>712</v>
      </c>
      <c r="G57" s="86" t="s">
        <v>133</v>
      </c>
      <c r="H57" s="83">
        <v>3608.5400000000004</v>
      </c>
      <c r="I57" s="83">
        <v>9236.6561000000002</v>
      </c>
      <c r="J57" s="83">
        <v>1556.7857900000004</v>
      </c>
      <c r="K57" s="84">
        <v>5.3223303834808262E-3</v>
      </c>
      <c r="L57" s="84">
        <f t="shared" si="0"/>
        <v>2.2209152047688054E-2</v>
      </c>
      <c r="M57" s="84">
        <f>J57/'סכום נכסי הקרן'!$C$42</f>
        <v>2.1848823659931731E-4</v>
      </c>
    </row>
    <row r="58" spans="2:13">
      <c r="B58" s="76" t="s">
        <v>2106</v>
      </c>
      <c r="C58" s="73">
        <v>7943</v>
      </c>
      <c r="D58" s="86" t="s">
        <v>26</v>
      </c>
      <c r="E58" s="73"/>
      <c r="F58" s="86" t="s">
        <v>712</v>
      </c>
      <c r="G58" s="86" t="s">
        <v>130</v>
      </c>
      <c r="H58" s="83">
        <v>1098413.29</v>
      </c>
      <c r="I58" s="83">
        <v>66.805000000000007</v>
      </c>
      <c r="J58" s="83">
        <v>2715.0415000000003</v>
      </c>
      <c r="K58" s="84">
        <v>1.4946193372445248E-2</v>
      </c>
      <c r="L58" s="84">
        <f t="shared" si="0"/>
        <v>3.8732862206612921E-2</v>
      </c>
      <c r="M58" s="84">
        <f>J58/'סכום נכסי הקרן'!$C$42</f>
        <v>3.8104447859134514E-4</v>
      </c>
    </row>
    <row r="59" spans="2:13">
      <c r="B59" s="76" t="s">
        <v>2107</v>
      </c>
      <c r="C59" s="73">
        <v>8372</v>
      </c>
      <c r="D59" s="86" t="s">
        <v>26</v>
      </c>
      <c r="E59" s="73"/>
      <c r="F59" s="86" t="s">
        <v>770</v>
      </c>
      <c r="G59" s="86" t="s">
        <v>130</v>
      </c>
      <c r="H59" s="83">
        <v>4302.3200000000006</v>
      </c>
      <c r="I59" s="83">
        <v>4245.3095000000003</v>
      </c>
      <c r="J59" s="83">
        <v>675.79316000000017</v>
      </c>
      <c r="K59" s="84">
        <v>2.2781791144767369E-4</v>
      </c>
      <c r="L59" s="84">
        <f t="shared" si="0"/>
        <v>9.6408851748496366E-3</v>
      </c>
      <c r="M59" s="84">
        <f>J59/'סכום נכסי הקרן'!$C$42</f>
        <v>9.4844683695552174E-5</v>
      </c>
    </row>
    <row r="60" spans="2:13">
      <c r="B60" s="76" t="s">
        <v>2108</v>
      </c>
      <c r="C60" s="73">
        <v>7425</v>
      </c>
      <c r="D60" s="86" t="s">
        <v>26</v>
      </c>
      <c r="E60" s="73"/>
      <c r="F60" s="86" t="s">
        <v>712</v>
      </c>
      <c r="G60" s="86" t="s">
        <v>130</v>
      </c>
      <c r="H60" s="83">
        <v>501113.89000000007</v>
      </c>
      <c r="I60" s="83">
        <v>111.6399</v>
      </c>
      <c r="J60" s="83">
        <v>2069.9392900000003</v>
      </c>
      <c r="K60" s="84">
        <v>5.0661061517464495E-3</v>
      </c>
      <c r="L60" s="84">
        <f t="shared" si="0"/>
        <v>2.9529815030681549E-2</v>
      </c>
      <c r="M60" s="84">
        <f>J60/'סכום נכסי הקרן'!$C$42</f>
        <v>2.9050713864734265E-4</v>
      </c>
    </row>
    <row r="61" spans="2:13">
      <c r="B61" s="114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</row>
    <row r="62" spans="2:13">
      <c r="B62" s="114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</row>
    <row r="63" spans="2:13">
      <c r="B63" s="114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</row>
    <row r="64" spans="2:13">
      <c r="B64" s="129" t="s">
        <v>220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</row>
    <row r="65" spans="2:13">
      <c r="B65" s="129" t="s">
        <v>110</v>
      </c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</row>
    <row r="66" spans="2:13">
      <c r="B66" s="129" t="s">
        <v>203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</row>
    <row r="67" spans="2:13">
      <c r="B67" s="129" t="s">
        <v>211</v>
      </c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</row>
    <row r="68" spans="2:13">
      <c r="B68" s="114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</row>
    <row r="69" spans="2:13">
      <c r="B69" s="114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</row>
    <row r="70" spans="2:13">
      <c r="B70" s="114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</row>
    <row r="71" spans="2:13">
      <c r="B71" s="114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</row>
    <row r="72" spans="2:13">
      <c r="B72" s="114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</row>
    <row r="73" spans="2:13">
      <c r="B73" s="114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</row>
    <row r="74" spans="2:13">
      <c r="B74" s="114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</row>
    <row r="75" spans="2:13">
      <c r="B75" s="11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</row>
    <row r="76" spans="2:13">
      <c r="B76" s="114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</row>
    <row r="77" spans="2:13">
      <c r="B77" s="114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</row>
    <row r="78" spans="2:13">
      <c r="B78" s="114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</row>
    <row r="79" spans="2:13">
      <c r="B79" s="114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</row>
    <row r="80" spans="2:13">
      <c r="B80" s="114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</row>
    <row r="81" spans="2:13">
      <c r="B81" s="114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</row>
    <row r="82" spans="2:13">
      <c r="B82" s="114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</row>
    <row r="83" spans="2:13">
      <c r="B83" s="114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</row>
    <row r="84" spans="2:13">
      <c r="B84" s="114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</row>
    <row r="85" spans="2:13">
      <c r="B85" s="114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</row>
    <row r="86" spans="2:13">
      <c r="B86" s="114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</row>
    <row r="87" spans="2:13">
      <c r="B87" s="114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</row>
    <row r="88" spans="2:13">
      <c r="B88" s="114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</row>
    <row r="89" spans="2:13">
      <c r="B89" s="114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</row>
    <row r="90" spans="2:13">
      <c r="B90" s="114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</row>
    <row r="91" spans="2:13">
      <c r="B91" s="114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</row>
    <row r="92" spans="2:13">
      <c r="B92" s="114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</row>
    <row r="93" spans="2:13">
      <c r="B93" s="114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</row>
    <row r="94" spans="2:13">
      <c r="B94" s="114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</row>
    <row r="95" spans="2:13">
      <c r="B95" s="114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</row>
    <row r="96" spans="2:13">
      <c r="B96" s="114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</row>
    <row r="97" spans="2:13">
      <c r="B97" s="114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</row>
    <row r="98" spans="2:13">
      <c r="B98" s="114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</row>
    <row r="99" spans="2:13">
      <c r="B99" s="114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</row>
    <row r="100" spans="2:13">
      <c r="B100" s="114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</row>
    <row r="101" spans="2:13">
      <c r="B101" s="114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</row>
    <row r="102" spans="2:13">
      <c r="B102" s="114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</row>
    <row r="103" spans="2:13">
      <c r="B103" s="114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</row>
    <row r="104" spans="2:13">
      <c r="B104" s="114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</row>
    <row r="105" spans="2:13">
      <c r="B105" s="114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</row>
    <row r="106" spans="2:13">
      <c r="B106" s="114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</row>
    <row r="107" spans="2:13">
      <c r="B107" s="114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</row>
    <row r="108" spans="2:13">
      <c r="B108" s="114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</row>
    <row r="109" spans="2:13">
      <c r="B109" s="114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</row>
    <row r="110" spans="2:13">
      <c r="B110" s="114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</row>
    <row r="111" spans="2:13">
      <c r="B111" s="114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</row>
    <row r="112" spans="2:13">
      <c r="B112" s="114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</row>
    <row r="113" spans="2:13">
      <c r="B113" s="114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</row>
    <row r="114" spans="2:13">
      <c r="B114" s="114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</row>
    <row r="115" spans="2:13">
      <c r="B115" s="114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</row>
    <row r="116" spans="2:13">
      <c r="B116" s="114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</row>
    <row r="117" spans="2:13">
      <c r="B117" s="114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</row>
    <row r="118" spans="2:13">
      <c r="B118" s="114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</row>
    <row r="119" spans="2:13">
      <c r="B119" s="114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</row>
    <row r="120" spans="2:13">
      <c r="B120" s="114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</row>
    <row r="121" spans="2:13">
      <c r="B121" s="114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</row>
    <row r="122" spans="2:13">
      <c r="B122" s="114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</row>
    <row r="123" spans="2:13">
      <c r="B123" s="114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</row>
    <row r="124" spans="2:13">
      <c r="B124" s="114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</row>
    <row r="125" spans="2:13">
      <c r="B125" s="114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</row>
    <row r="126" spans="2:13">
      <c r="B126" s="114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</row>
    <row r="127" spans="2:13">
      <c r="B127" s="114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</row>
    <row r="128" spans="2:13">
      <c r="B128" s="114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</row>
    <row r="129" spans="2:13">
      <c r="B129" s="114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</row>
    <row r="130" spans="2:13">
      <c r="B130" s="114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</row>
    <row r="131" spans="2:13">
      <c r="B131" s="114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</row>
    <row r="132" spans="2:13">
      <c r="B132" s="114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</row>
    <row r="133" spans="2:13">
      <c r="B133" s="114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</row>
    <row r="134" spans="2:13">
      <c r="B134" s="114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</row>
    <row r="135" spans="2:13">
      <c r="B135" s="114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2:13">
      <c r="B136" s="114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  <row r="137" spans="2:13">
      <c r="B137" s="114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</row>
    <row r="138" spans="2:13">
      <c r="B138" s="114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</row>
    <row r="139" spans="2:13">
      <c r="B139" s="114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</row>
    <row r="140" spans="2:13">
      <c r="B140" s="114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</row>
    <row r="141" spans="2:13">
      <c r="B141" s="114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</row>
    <row r="142" spans="2:13">
      <c r="B142" s="114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</row>
    <row r="143" spans="2:13">
      <c r="B143" s="114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</row>
    <row r="144" spans="2:13">
      <c r="B144" s="114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</row>
    <row r="145" spans="2:13">
      <c r="B145" s="114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</row>
    <row r="146" spans="2:13">
      <c r="B146" s="114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</row>
    <row r="147" spans="2:13">
      <c r="B147" s="114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</row>
    <row r="148" spans="2:13">
      <c r="B148" s="114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</row>
    <row r="149" spans="2:13">
      <c r="B149" s="114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</row>
    <row r="150" spans="2:13">
      <c r="B150" s="114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</row>
    <row r="151" spans="2:13">
      <c r="B151" s="114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</row>
    <row r="152" spans="2:13">
      <c r="B152" s="114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</row>
    <row r="153" spans="2:13">
      <c r="B153" s="114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</row>
    <row r="154" spans="2:13">
      <c r="B154" s="114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</row>
    <row r="155" spans="2:13">
      <c r="B155" s="114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</row>
    <row r="156" spans="2:13">
      <c r="B156" s="114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</row>
    <row r="157" spans="2:13">
      <c r="B157" s="114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</row>
    <row r="158" spans="2:13">
      <c r="B158" s="114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</row>
    <row r="159" spans="2:13">
      <c r="B159" s="114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</row>
    <row r="160" spans="2:13">
      <c r="B160" s="114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</row>
    <row r="161" spans="2:13">
      <c r="B161" s="114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</row>
    <row r="162" spans="2:13">
      <c r="B162" s="114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</row>
    <row r="163" spans="2:13">
      <c r="B163" s="114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</row>
    <row r="164" spans="2:13">
      <c r="B164" s="114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</row>
    <row r="165" spans="2:13">
      <c r="B165" s="114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</row>
    <row r="166" spans="2:13">
      <c r="B166" s="114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</row>
    <row r="167" spans="2:13">
      <c r="B167" s="114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</row>
    <row r="168" spans="2:13">
      <c r="B168" s="114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</row>
    <row r="169" spans="2:13">
      <c r="B169" s="114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</row>
    <row r="170" spans="2:13">
      <c r="B170" s="114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</row>
    <row r="171" spans="2:13">
      <c r="B171" s="114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</row>
    <row r="172" spans="2:13">
      <c r="B172" s="114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</row>
    <row r="173" spans="2:13">
      <c r="B173" s="114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</row>
    <row r="174" spans="2:13">
      <c r="B174" s="114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</row>
    <row r="175" spans="2:13">
      <c r="B175" s="114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</row>
    <row r="176" spans="2:13">
      <c r="B176" s="114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</row>
    <row r="177" spans="2:13">
      <c r="B177" s="114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</row>
    <row r="178" spans="2:13">
      <c r="B178" s="114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</row>
    <row r="179" spans="2:13">
      <c r="B179" s="114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</row>
    <row r="180" spans="2:13">
      <c r="B180" s="114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</row>
    <row r="181" spans="2:13">
      <c r="B181" s="114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</row>
    <row r="182" spans="2:13">
      <c r="B182" s="114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</row>
    <row r="183" spans="2:13">
      <c r="B183" s="114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</row>
    <row r="184" spans="2:13">
      <c r="B184" s="114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</row>
    <row r="185" spans="2:13">
      <c r="B185" s="114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</row>
    <row r="186" spans="2:13">
      <c r="B186" s="114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</row>
    <row r="187" spans="2:13">
      <c r="B187" s="114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</row>
    <row r="188" spans="2:13">
      <c r="B188" s="114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</row>
    <row r="189" spans="2:13">
      <c r="B189" s="114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</row>
    <row r="190" spans="2:13">
      <c r="B190" s="114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</row>
    <row r="191" spans="2:13">
      <c r="B191" s="114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</row>
    <row r="192" spans="2:13">
      <c r="B192" s="114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</row>
    <row r="193" spans="2:13">
      <c r="B193" s="114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</row>
    <row r="194" spans="2:13">
      <c r="B194" s="114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</row>
    <row r="195" spans="2:13">
      <c r="B195" s="114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</row>
    <row r="196" spans="2:13">
      <c r="B196" s="114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</row>
    <row r="197" spans="2:13">
      <c r="B197" s="114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</row>
    <row r="198" spans="2:13">
      <c r="B198" s="114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</row>
    <row r="199" spans="2:13">
      <c r="B199" s="114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</row>
    <row r="200" spans="2:13">
      <c r="B200" s="114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</row>
    <row r="201" spans="2:13">
      <c r="B201" s="114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</row>
    <row r="202" spans="2:13">
      <c r="B202" s="114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</row>
    <row r="203" spans="2:13">
      <c r="B203" s="114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</row>
    <row r="204" spans="2:13">
      <c r="B204" s="114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</row>
    <row r="205" spans="2:13">
      <c r="B205" s="114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</row>
    <row r="206" spans="2:13">
      <c r="B206" s="114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</row>
    <row r="207" spans="2:13">
      <c r="B207" s="114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</row>
    <row r="208" spans="2:13">
      <c r="B208" s="114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</row>
    <row r="209" spans="2:13">
      <c r="B209" s="114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</row>
    <row r="210" spans="2:13">
      <c r="B210" s="114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</row>
    <row r="211" spans="2:13">
      <c r="B211" s="114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</row>
    <row r="212" spans="2:13">
      <c r="B212" s="114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</row>
    <row r="213" spans="2:13">
      <c r="B213" s="114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</row>
    <row r="214" spans="2:13">
      <c r="B214" s="114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</row>
    <row r="215" spans="2:13">
      <c r="B215" s="114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</row>
    <row r="216" spans="2:13">
      <c r="B216" s="114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</row>
    <row r="217" spans="2:13">
      <c r="B217" s="114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</row>
    <row r="218" spans="2:13">
      <c r="B218" s="114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</row>
    <row r="219" spans="2:13">
      <c r="B219" s="114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</row>
    <row r="220" spans="2:13">
      <c r="B220" s="114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</row>
    <row r="221" spans="2:13">
      <c r="B221" s="114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</row>
    <row r="222" spans="2:13">
      <c r="B222" s="114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</row>
    <row r="223" spans="2:13">
      <c r="B223" s="114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</row>
    <row r="224" spans="2:13">
      <c r="B224" s="114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</row>
    <row r="225" spans="2:13">
      <c r="B225" s="114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</row>
    <row r="226" spans="2:13">
      <c r="B226" s="114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</row>
    <row r="227" spans="2:13">
      <c r="B227" s="114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</row>
    <row r="228" spans="2:13">
      <c r="B228" s="114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</row>
    <row r="229" spans="2:13">
      <c r="B229" s="114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</row>
    <row r="230" spans="2:13">
      <c r="B230" s="114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</row>
    <row r="231" spans="2:13">
      <c r="B231" s="114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</row>
    <row r="232" spans="2:13">
      <c r="B232" s="114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</row>
    <row r="233" spans="2:13">
      <c r="B233" s="114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</row>
    <row r="234" spans="2:13">
      <c r="B234" s="114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</row>
    <row r="235" spans="2:13">
      <c r="B235" s="114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</row>
    <row r="236" spans="2:13">
      <c r="B236" s="114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</row>
    <row r="237" spans="2:13">
      <c r="B237" s="114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</row>
    <row r="238" spans="2:13">
      <c r="B238" s="114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</row>
    <row r="239" spans="2:13">
      <c r="B239" s="114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</row>
    <row r="240" spans="2:13">
      <c r="B240" s="114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</row>
    <row r="241" spans="2:13">
      <c r="B241" s="114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</row>
    <row r="242" spans="2:13">
      <c r="B242" s="114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</row>
    <row r="243" spans="2:13">
      <c r="B243" s="114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</row>
    <row r="244" spans="2:13">
      <c r="B244" s="114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</row>
    <row r="245" spans="2:13">
      <c r="B245" s="114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</row>
    <row r="246" spans="2:13">
      <c r="B246" s="114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</row>
    <row r="247" spans="2:13">
      <c r="B247" s="114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</row>
    <row r="248" spans="2:13">
      <c r="B248" s="114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</row>
    <row r="249" spans="2:13">
      <c r="B249" s="114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</row>
    <row r="250" spans="2:13">
      <c r="B250" s="114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</row>
    <row r="251" spans="2:13">
      <c r="B251" s="114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</row>
    <row r="252" spans="2:13">
      <c r="B252" s="114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</row>
    <row r="253" spans="2:13">
      <c r="B253" s="114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</row>
    <row r="254" spans="2:13">
      <c r="B254" s="114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</row>
    <row r="255" spans="2:13">
      <c r="B255" s="114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</row>
    <row r="256" spans="2:13">
      <c r="B256" s="114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</row>
    <row r="257" spans="2:13">
      <c r="B257" s="114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</row>
    <row r="258" spans="2:13">
      <c r="B258" s="114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</row>
    <row r="259" spans="2:13">
      <c r="B259" s="114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</row>
    <row r="260" spans="2:13">
      <c r="B260" s="114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</row>
    <row r="261" spans="2:13">
      <c r="B261" s="114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</row>
    <row r="262" spans="2:13">
      <c r="B262" s="114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</row>
    <row r="263" spans="2:13">
      <c r="B263" s="114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</row>
    <row r="264" spans="2:13">
      <c r="B264" s="114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</row>
    <row r="265" spans="2:13">
      <c r="B265" s="114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</row>
    <row r="266" spans="2:13">
      <c r="B266" s="114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</row>
    <row r="267" spans="2:13">
      <c r="B267" s="114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</row>
    <row r="268" spans="2:13">
      <c r="B268" s="114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</row>
    <row r="269" spans="2:13">
      <c r="B269" s="114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</row>
    <row r="270" spans="2:13">
      <c r="B270" s="114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</row>
    <row r="271" spans="2:13">
      <c r="B271" s="114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</row>
    <row r="272" spans="2:13">
      <c r="B272" s="114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</row>
    <row r="273" spans="2:13">
      <c r="B273" s="114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</row>
    <row r="274" spans="2:13">
      <c r="B274" s="114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</row>
    <row r="275" spans="2:13">
      <c r="B275" s="114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</row>
    <row r="276" spans="2:13">
      <c r="B276" s="114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</row>
    <row r="277" spans="2:13">
      <c r="B277" s="114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</row>
    <row r="278" spans="2:13">
      <c r="B278" s="114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</row>
    <row r="279" spans="2:13">
      <c r="B279" s="114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</row>
    <row r="280" spans="2:13">
      <c r="B280" s="114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</row>
    <row r="281" spans="2:13">
      <c r="B281" s="114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</row>
    <row r="282" spans="2:13">
      <c r="B282" s="114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</row>
    <row r="283" spans="2:13">
      <c r="B283" s="114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</row>
    <row r="284" spans="2:13">
      <c r="B284" s="114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</row>
    <row r="285" spans="2:13">
      <c r="B285" s="114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</row>
    <row r="286" spans="2:13">
      <c r="B286" s="114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</row>
    <row r="287" spans="2:13">
      <c r="B287" s="114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</row>
    <row r="288" spans="2:13">
      <c r="B288" s="114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</row>
    <row r="289" spans="2:13">
      <c r="B289" s="114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</row>
    <row r="290" spans="2:13">
      <c r="B290" s="114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</row>
    <row r="291" spans="2:13">
      <c r="B291" s="114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</row>
    <row r="292" spans="2:13">
      <c r="B292" s="114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</row>
    <row r="293" spans="2:13">
      <c r="B293" s="114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</row>
    <row r="294" spans="2:13">
      <c r="B294" s="114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</row>
    <row r="295" spans="2:13">
      <c r="B295" s="114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</row>
    <row r="296" spans="2:13">
      <c r="B296" s="114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</row>
    <row r="297" spans="2:13">
      <c r="B297" s="114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</row>
    <row r="298" spans="2:13">
      <c r="B298" s="114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</row>
    <row r="299" spans="2:13">
      <c r="B299" s="114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</row>
    <row r="300" spans="2:13">
      <c r="B300" s="114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</row>
    <row r="301" spans="2:13">
      <c r="B301" s="114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</row>
    <row r="302" spans="2:13">
      <c r="B302" s="114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43.85546875" style="2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10.7109375" style="1" bestFit="1" customWidth="1"/>
    <col min="8" max="8" width="11.28515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1">
      <c r="B1" s="46" t="s">
        <v>144</v>
      </c>
      <c r="C1" s="67" t="s" vm="1">
        <v>229</v>
      </c>
    </row>
    <row r="2" spans="2:11">
      <c r="B2" s="46" t="s">
        <v>143</v>
      </c>
      <c r="C2" s="67" t="s">
        <v>230</v>
      </c>
    </row>
    <row r="3" spans="2:11">
      <c r="B3" s="46" t="s">
        <v>145</v>
      </c>
      <c r="C3" s="67" t="s">
        <v>231</v>
      </c>
    </row>
    <row r="4" spans="2:11">
      <c r="B4" s="46" t="s">
        <v>146</v>
      </c>
      <c r="C4" s="67">
        <v>12145</v>
      </c>
    </row>
    <row r="6" spans="2:11" ht="26.25" customHeight="1">
      <c r="B6" s="152" t="s">
        <v>173</v>
      </c>
      <c r="C6" s="153"/>
      <c r="D6" s="153"/>
      <c r="E6" s="153"/>
      <c r="F6" s="153"/>
      <c r="G6" s="153"/>
      <c r="H6" s="153"/>
      <c r="I6" s="153"/>
      <c r="J6" s="153"/>
      <c r="K6" s="154"/>
    </row>
    <row r="7" spans="2:11" ht="26.25" customHeight="1">
      <c r="B7" s="152" t="s">
        <v>96</v>
      </c>
      <c r="C7" s="153"/>
      <c r="D7" s="153"/>
      <c r="E7" s="153"/>
      <c r="F7" s="153"/>
      <c r="G7" s="153"/>
      <c r="H7" s="153"/>
      <c r="I7" s="153"/>
      <c r="J7" s="153"/>
      <c r="K7" s="154"/>
    </row>
    <row r="8" spans="2:11" s="3" customFormat="1" ht="78.75">
      <c r="B8" s="21" t="s">
        <v>114</v>
      </c>
      <c r="C8" s="29" t="s">
        <v>44</v>
      </c>
      <c r="D8" s="29" t="s">
        <v>101</v>
      </c>
      <c r="E8" s="29" t="s">
        <v>102</v>
      </c>
      <c r="F8" s="29" t="s">
        <v>205</v>
      </c>
      <c r="G8" s="29" t="s">
        <v>204</v>
      </c>
      <c r="H8" s="29" t="s">
        <v>109</v>
      </c>
      <c r="I8" s="29" t="s">
        <v>57</v>
      </c>
      <c r="J8" s="29" t="s">
        <v>147</v>
      </c>
      <c r="K8" s="30" t="s">
        <v>149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212</v>
      </c>
      <c r="G9" s="31"/>
      <c r="H9" s="31" t="s">
        <v>208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68" t="s">
        <v>2109</v>
      </c>
      <c r="C11" s="69"/>
      <c r="D11" s="69"/>
      <c r="E11" s="69"/>
      <c r="F11" s="77"/>
      <c r="G11" s="79"/>
      <c r="H11" s="77">
        <v>354038.14590699616</v>
      </c>
      <c r="I11" s="69"/>
      <c r="J11" s="78">
        <f>IFERROR(H11/$H$11,0)</f>
        <v>1</v>
      </c>
      <c r="K11" s="78">
        <f>H11/'סכום נכסי הקרן'!$C$42</f>
        <v>4.9687741682246073E-2</v>
      </c>
    </row>
    <row r="12" spans="2:11" ht="21" customHeight="1">
      <c r="B12" s="70" t="s">
        <v>2110</v>
      </c>
      <c r="C12" s="71"/>
      <c r="D12" s="71"/>
      <c r="E12" s="71"/>
      <c r="F12" s="80"/>
      <c r="G12" s="82"/>
      <c r="H12" s="80">
        <v>26739.159756613004</v>
      </c>
      <c r="I12" s="71"/>
      <c r="J12" s="81">
        <f t="shared" ref="J12:J17" si="0">IFERROR(H12/$H$11,0)</f>
        <v>7.5526211132167759E-2</v>
      </c>
      <c r="K12" s="81">
        <f>H12/'סכום נכסי הקרן'!$C$42</f>
        <v>3.7527268689739293E-3</v>
      </c>
    </row>
    <row r="13" spans="2:11">
      <c r="B13" s="89" t="s">
        <v>192</v>
      </c>
      <c r="C13" s="71"/>
      <c r="D13" s="71"/>
      <c r="E13" s="71"/>
      <c r="F13" s="80"/>
      <c r="G13" s="82"/>
      <c r="H13" s="80">
        <v>2049.9646579570003</v>
      </c>
      <c r="I13" s="71"/>
      <c r="J13" s="81">
        <f t="shared" si="0"/>
        <v>5.7902366783253766E-3</v>
      </c>
      <c r="K13" s="81">
        <f>H13/'סכום נכסי הקרן'!$C$42</f>
        <v>2.8770378435169784E-4</v>
      </c>
    </row>
    <row r="14" spans="2:11">
      <c r="B14" s="76" t="s">
        <v>2111</v>
      </c>
      <c r="C14" s="73">
        <v>7034</v>
      </c>
      <c r="D14" s="86" t="s">
        <v>130</v>
      </c>
      <c r="E14" s="94">
        <v>43850</v>
      </c>
      <c r="F14" s="83">
        <v>317699.11000000004</v>
      </c>
      <c r="G14" s="85">
        <v>67.338499999999996</v>
      </c>
      <c r="H14" s="83">
        <v>791.55510000000004</v>
      </c>
      <c r="I14" s="84">
        <v>4.5214831428571425E-3</v>
      </c>
      <c r="J14" s="84">
        <f t="shared" si="0"/>
        <v>2.2357904343108192E-3</v>
      </c>
      <c r="K14" s="84">
        <f>H14/'סכום נכסי הקרן'!$C$42</f>
        <v>1.1109137755567273E-4</v>
      </c>
    </row>
    <row r="15" spans="2:11">
      <c r="B15" s="76" t="s">
        <v>2112</v>
      </c>
      <c r="C15" s="73">
        <v>91381</v>
      </c>
      <c r="D15" s="86" t="s">
        <v>130</v>
      </c>
      <c r="E15" s="94">
        <v>44742</v>
      </c>
      <c r="F15" s="83">
        <v>103020.52000000002</v>
      </c>
      <c r="G15" s="85">
        <v>100</v>
      </c>
      <c r="H15" s="83">
        <v>381.17594000000008</v>
      </c>
      <c r="I15" s="84">
        <v>8.0453736999999996E-4</v>
      </c>
      <c r="J15" s="84">
        <f t="shared" si="0"/>
        <v>1.076652175497871E-3</v>
      </c>
      <c r="K15" s="84">
        <f>H15/'סכום נכסי הקרן'!$C$42</f>
        <v>5.3496415177766479E-5</v>
      </c>
    </row>
    <row r="16" spans="2:11">
      <c r="B16" s="76" t="s">
        <v>2113</v>
      </c>
      <c r="C16" s="73">
        <v>8401</v>
      </c>
      <c r="D16" s="86" t="s">
        <v>130</v>
      </c>
      <c r="E16" s="94">
        <v>44621</v>
      </c>
      <c r="F16" s="83">
        <v>58902.966332000011</v>
      </c>
      <c r="G16" s="85">
        <v>75.303200000000004</v>
      </c>
      <c r="H16" s="83">
        <v>164.11652861300004</v>
      </c>
      <c r="I16" s="84">
        <v>2.6179096291438996E-3</v>
      </c>
      <c r="J16" s="84">
        <f t="shared" si="0"/>
        <v>4.6355606171350963E-4</v>
      </c>
      <c r="K16" s="84">
        <f>H16/'סכום נכסי הקרן'!$C$42</f>
        <v>2.3033053849660185E-5</v>
      </c>
    </row>
    <row r="17" spans="2:11">
      <c r="B17" s="76" t="s">
        <v>2114</v>
      </c>
      <c r="C17" s="73">
        <v>8507</v>
      </c>
      <c r="D17" s="86" t="s">
        <v>130</v>
      </c>
      <c r="E17" s="94">
        <v>44621</v>
      </c>
      <c r="F17" s="83">
        <v>51834.626974000006</v>
      </c>
      <c r="G17" s="85">
        <v>92.704099999999997</v>
      </c>
      <c r="H17" s="83">
        <v>177.795450547</v>
      </c>
      <c r="I17" s="84">
        <v>1.5707457083127998E-3</v>
      </c>
      <c r="J17" s="84">
        <f t="shared" si="0"/>
        <v>5.0219292074167024E-4</v>
      </c>
      <c r="K17" s="84">
        <f>H17/'סכום נכסי הקרן'!$C$42</f>
        <v>2.4952832120464789E-5</v>
      </c>
    </row>
    <row r="18" spans="2:11">
      <c r="B18" s="76" t="s">
        <v>2116</v>
      </c>
      <c r="C18" s="73">
        <v>85741</v>
      </c>
      <c r="D18" s="86" t="s">
        <v>130</v>
      </c>
      <c r="E18" s="94">
        <v>44404</v>
      </c>
      <c r="F18" s="83">
        <v>56608.130000000012</v>
      </c>
      <c r="G18" s="85">
        <v>100</v>
      </c>
      <c r="H18" s="83">
        <v>209.45009000000002</v>
      </c>
      <c r="I18" s="84">
        <v>3.2768915000000004E-4</v>
      </c>
      <c r="J18" s="84">
        <f>IFERROR(H18/$H$11,0)</f>
        <v>5.9160317163964977E-4</v>
      </c>
      <c r="K18" s="84">
        <f>H18/'סכום נכסי הקרן'!$C$42</f>
        <v>2.9395425570828407E-5</v>
      </c>
    </row>
    <row r="19" spans="2:11">
      <c r="B19" s="76" t="s">
        <v>2117</v>
      </c>
      <c r="C19" s="73">
        <v>8402</v>
      </c>
      <c r="D19" s="86" t="s">
        <v>130</v>
      </c>
      <c r="E19" s="94">
        <v>44560</v>
      </c>
      <c r="F19" s="83">
        <v>42821.829708000005</v>
      </c>
      <c r="G19" s="85">
        <v>105.0513</v>
      </c>
      <c r="H19" s="83">
        <v>166.44408879700003</v>
      </c>
      <c r="I19" s="84">
        <v>1.5521428682006E-3</v>
      </c>
      <c r="J19" s="84">
        <f>IFERROR(H19/$H$11,0)</f>
        <v>4.7013038205415288E-4</v>
      </c>
      <c r="K19" s="84">
        <f>H19/'סכום נכסי הקרן'!$C$42</f>
        <v>2.3359716980482405E-5</v>
      </c>
    </row>
    <row r="20" spans="2:11">
      <c r="B20" s="76" t="s">
        <v>2118</v>
      </c>
      <c r="C20" s="73">
        <v>8291</v>
      </c>
      <c r="D20" s="86" t="s">
        <v>130</v>
      </c>
      <c r="E20" s="94">
        <v>44279</v>
      </c>
      <c r="F20" s="83">
        <v>42373.910000000011</v>
      </c>
      <c r="G20" s="85">
        <v>101.68640000000001</v>
      </c>
      <c r="H20" s="83">
        <v>159.42745000000005</v>
      </c>
      <c r="I20" s="84">
        <v>5.3637864611997795E-3</v>
      </c>
      <c r="J20" s="84">
        <f>IFERROR(H20/$H$11,0)</f>
        <v>4.503115041221596E-4</v>
      </c>
      <c r="K20" s="84">
        <f>H20/'סכום נכסי הקרן'!$C$42</f>
        <v>2.2374961693365556E-5</v>
      </c>
    </row>
    <row r="21" spans="2:11">
      <c r="B21" s="72"/>
      <c r="C21" s="73"/>
      <c r="D21" s="73"/>
      <c r="E21" s="73"/>
      <c r="F21" s="83"/>
      <c r="G21" s="85"/>
      <c r="H21" s="73"/>
      <c r="I21" s="73"/>
      <c r="J21" s="84"/>
      <c r="K21" s="73"/>
    </row>
    <row r="22" spans="2:11" ht="16.5" customHeight="1">
      <c r="B22" s="89" t="s">
        <v>194</v>
      </c>
      <c r="C22" s="73"/>
      <c r="D22" s="73"/>
      <c r="E22" s="73"/>
      <c r="F22" s="83"/>
      <c r="G22" s="85"/>
      <c r="H22" s="83">
        <v>5554.9123000000009</v>
      </c>
      <c r="I22" s="73"/>
      <c r="J22" s="84">
        <f>IFERROR(H22/$H$11,0)</f>
        <v>1.5690151934812258E-2</v>
      </c>
      <c r="K22" s="84">
        <f>H22/'סכום נכסי הקרן'!$C$42</f>
        <v>7.79608216292145E-4</v>
      </c>
    </row>
    <row r="23" spans="2:11" ht="16.5" customHeight="1">
      <c r="B23" s="76" t="s">
        <v>2119</v>
      </c>
      <c r="C23" s="73">
        <v>8510</v>
      </c>
      <c r="D23" s="86" t="s">
        <v>131</v>
      </c>
      <c r="E23" s="94">
        <v>44655</v>
      </c>
      <c r="F23" s="83">
        <v>1510051.2100000002</v>
      </c>
      <c r="G23" s="85">
        <v>87.710019000000003</v>
      </c>
      <c r="H23" s="83">
        <v>1324.4659200000001</v>
      </c>
      <c r="I23" s="84">
        <v>2.0782427952380951E-3</v>
      </c>
      <c r="J23" s="84">
        <f>IFERROR(H23/$H$11,0)</f>
        <v>3.7410260315506507E-3</v>
      </c>
      <c r="K23" s="84">
        <f>H23/'סכום נכסי הקרן'!$C$42</f>
        <v>1.858831350822469E-4</v>
      </c>
    </row>
    <row r="24" spans="2:11" ht="16.5" customHeight="1">
      <c r="B24" s="76" t="s">
        <v>2120</v>
      </c>
      <c r="C24" s="73">
        <v>7004</v>
      </c>
      <c r="D24" s="86" t="s">
        <v>131</v>
      </c>
      <c r="E24" s="94">
        <v>43614</v>
      </c>
      <c r="F24" s="83">
        <v>4484863.7300000014</v>
      </c>
      <c r="G24" s="85">
        <v>94.327214999999995</v>
      </c>
      <c r="H24" s="83">
        <v>4230.4463800000012</v>
      </c>
      <c r="I24" s="84">
        <v>3.8664227533333332E-3</v>
      </c>
      <c r="J24" s="84">
        <f>IFERROR(H24/$H$11,0)</f>
        <v>1.1949125903261611E-2</v>
      </c>
      <c r="K24" s="84">
        <f>H24/'סכום נכסי הקרן'!$C$42</f>
        <v>5.9372508120989821E-4</v>
      </c>
    </row>
    <row r="25" spans="2:11">
      <c r="B25" s="72"/>
      <c r="C25" s="73"/>
      <c r="D25" s="73"/>
      <c r="E25" s="73"/>
      <c r="F25" s="83"/>
      <c r="G25" s="85"/>
      <c r="H25" s="73"/>
      <c r="I25" s="73"/>
      <c r="J25" s="84"/>
      <c r="K25" s="73"/>
    </row>
    <row r="26" spans="2:11">
      <c r="B26" s="89" t="s">
        <v>195</v>
      </c>
      <c r="C26" s="71"/>
      <c r="D26" s="71"/>
      <c r="E26" s="71"/>
      <c r="F26" s="80"/>
      <c r="G26" s="82"/>
      <c r="H26" s="80">
        <v>19134.282798656001</v>
      </c>
      <c r="I26" s="71"/>
      <c r="J26" s="81">
        <f t="shared" ref="J26:J39" si="1">IFERROR(H26/$H$11,0)</f>
        <v>5.4045822519030111E-2</v>
      </c>
      <c r="K26" s="81">
        <f>H26/'סכום נכסי הקרן'!$C$42</f>
        <v>2.6854148683300859E-3</v>
      </c>
    </row>
    <row r="27" spans="2:11">
      <c r="B27" s="76" t="s">
        <v>2121</v>
      </c>
      <c r="C27" s="73">
        <v>83021</v>
      </c>
      <c r="D27" s="86" t="s">
        <v>130</v>
      </c>
      <c r="E27" s="94">
        <v>44255</v>
      </c>
      <c r="F27" s="83">
        <v>115049.26000000002</v>
      </c>
      <c r="G27" s="85">
        <v>100</v>
      </c>
      <c r="H27" s="83">
        <v>425.68228000000011</v>
      </c>
      <c r="I27" s="84">
        <v>2.6478864E-4</v>
      </c>
      <c r="J27" s="84">
        <f t="shared" si="1"/>
        <v>1.202362753622104E-3</v>
      </c>
      <c r="K27" s="84">
        <f>H27/'סכום נכסי הקרן'!$C$42</f>
        <v>5.9742689910329181E-5</v>
      </c>
    </row>
    <row r="28" spans="2:11">
      <c r="B28" s="76" t="s">
        <v>2122</v>
      </c>
      <c r="C28" s="73">
        <v>8292</v>
      </c>
      <c r="D28" s="86" t="s">
        <v>130</v>
      </c>
      <c r="E28" s="94">
        <v>44317</v>
      </c>
      <c r="F28" s="83">
        <v>193173.79000000004</v>
      </c>
      <c r="G28" s="85">
        <v>116.078</v>
      </c>
      <c r="H28" s="83">
        <v>829.65940000000012</v>
      </c>
      <c r="I28" s="84">
        <v>6.1325006399999993E-4</v>
      </c>
      <c r="J28" s="84">
        <f t="shared" si="1"/>
        <v>2.3434181022345176E-3</v>
      </c>
      <c r="K28" s="84">
        <f>H28/'סכום נכסי הקרן'!$C$42</f>
        <v>1.1643915331732803E-4</v>
      </c>
    </row>
    <row r="29" spans="2:11">
      <c r="B29" s="76" t="s">
        <v>2123</v>
      </c>
      <c r="C29" s="73">
        <v>7038</v>
      </c>
      <c r="D29" s="86" t="s">
        <v>130</v>
      </c>
      <c r="E29" s="94">
        <v>43556</v>
      </c>
      <c r="F29" s="83">
        <v>521213.74000000005</v>
      </c>
      <c r="G29" s="85">
        <v>118.4211</v>
      </c>
      <c r="H29" s="83">
        <v>2283.7400900000002</v>
      </c>
      <c r="I29" s="84">
        <v>9.2179246153846147E-4</v>
      </c>
      <c r="J29" s="84">
        <f t="shared" si="1"/>
        <v>6.4505481016724287E-3</v>
      </c>
      <c r="K29" s="84">
        <f>H29/'סכום נכסי הקרן'!$C$42</f>
        <v>3.2051316778480241E-4</v>
      </c>
    </row>
    <row r="30" spans="2:11">
      <c r="B30" s="76" t="s">
        <v>2124</v>
      </c>
      <c r="C30" s="73">
        <v>83791</v>
      </c>
      <c r="D30" s="86" t="s">
        <v>131</v>
      </c>
      <c r="E30" s="94">
        <v>44308</v>
      </c>
      <c r="F30" s="83">
        <v>1301299.4500000002</v>
      </c>
      <c r="G30" s="85">
        <v>100</v>
      </c>
      <c r="H30" s="83">
        <v>1301.2994500000002</v>
      </c>
      <c r="I30" s="84">
        <v>5.5729877999999994E-4</v>
      </c>
      <c r="J30" s="84">
        <f t="shared" si="1"/>
        <v>3.6755910769622107E-3</v>
      </c>
      <c r="K30" s="84">
        <f>H30/'סכום נכסי הקרן'!$C$42</f>
        <v>1.8263181996166697E-4</v>
      </c>
    </row>
    <row r="31" spans="2:11">
      <c r="B31" s="76" t="s">
        <v>2125</v>
      </c>
      <c r="C31" s="73">
        <v>7079</v>
      </c>
      <c r="D31" s="86" t="s">
        <v>131</v>
      </c>
      <c r="E31" s="94">
        <v>44166</v>
      </c>
      <c r="F31" s="83">
        <v>2205333.3400000003</v>
      </c>
      <c r="G31" s="85">
        <v>54.359994999999998</v>
      </c>
      <c r="H31" s="83">
        <v>1198.8192000000001</v>
      </c>
      <c r="I31" s="84">
        <v>5.7517697491638797E-3</v>
      </c>
      <c r="J31" s="84">
        <f t="shared" si="1"/>
        <v>3.3861300367190469E-3</v>
      </c>
      <c r="K31" s="84">
        <f>H31/'סכום נכסי הקרן'!$C$42</f>
        <v>1.682491545669904E-4</v>
      </c>
    </row>
    <row r="32" spans="2:11">
      <c r="B32" s="76" t="s">
        <v>2126</v>
      </c>
      <c r="C32" s="73">
        <v>8279</v>
      </c>
      <c r="D32" s="86" t="s">
        <v>131</v>
      </c>
      <c r="E32" s="94">
        <v>44308</v>
      </c>
      <c r="F32" s="83">
        <v>289969.52000000008</v>
      </c>
      <c r="G32" s="85">
        <v>100.329408</v>
      </c>
      <c r="H32" s="83">
        <v>290.92468000000002</v>
      </c>
      <c r="I32" s="84">
        <v>4.5307737500000006E-3</v>
      </c>
      <c r="J32" s="84">
        <f t="shared" si="1"/>
        <v>8.2173258267041174E-4</v>
      </c>
      <c r="K32" s="84">
        <f>H32/'סכום נכסי הקרן'!$C$42</f>
        <v>4.0830036299612337E-5</v>
      </c>
    </row>
    <row r="33" spans="2:11">
      <c r="B33" s="76" t="s">
        <v>2127</v>
      </c>
      <c r="C33" s="73">
        <v>7992</v>
      </c>
      <c r="D33" s="86" t="s">
        <v>130</v>
      </c>
      <c r="E33" s="94">
        <v>44196</v>
      </c>
      <c r="F33" s="83">
        <v>354682.66</v>
      </c>
      <c r="G33" s="85">
        <v>110.896</v>
      </c>
      <c r="H33" s="83">
        <v>1455.3168600000004</v>
      </c>
      <c r="I33" s="84">
        <v>5.6040222222222226E-3</v>
      </c>
      <c r="J33" s="84">
        <f t="shared" si="1"/>
        <v>4.1106216288408198E-3</v>
      </c>
      <c r="K33" s="84">
        <f>H33/'סכום נכסי הקרן'!$C$42</f>
        <v>2.0424750564729626E-4</v>
      </c>
    </row>
    <row r="34" spans="2:11">
      <c r="B34" s="76" t="s">
        <v>2128</v>
      </c>
      <c r="C34" s="73">
        <v>6662</v>
      </c>
      <c r="D34" s="86" t="s">
        <v>130</v>
      </c>
      <c r="E34" s="94">
        <v>43556</v>
      </c>
      <c r="F34" s="83">
        <v>354276.05000000005</v>
      </c>
      <c r="G34" s="85">
        <v>140.39859999999999</v>
      </c>
      <c r="H34" s="83">
        <v>1840.3748600000004</v>
      </c>
      <c r="I34" s="84">
        <v>2.5215800573913042E-3</v>
      </c>
      <c r="J34" s="84">
        <f t="shared" si="1"/>
        <v>5.1982388939621682E-3</v>
      </c>
      <c r="K34" s="84">
        <f>H34/'סכום נכסי הקרן'!$C$42</f>
        <v>2.5828875136579675E-4</v>
      </c>
    </row>
    <row r="35" spans="2:11">
      <c r="B35" s="76" t="s">
        <v>2129</v>
      </c>
      <c r="C35" s="73">
        <v>8283</v>
      </c>
      <c r="D35" s="86" t="s">
        <v>131</v>
      </c>
      <c r="E35" s="94">
        <v>44317</v>
      </c>
      <c r="F35" s="83">
        <v>1669238.7400000002</v>
      </c>
      <c r="G35" s="85">
        <v>112.24363</v>
      </c>
      <c r="H35" s="83">
        <v>1873.6136500000005</v>
      </c>
      <c r="I35" s="84">
        <v>1.4666376681818183E-3</v>
      </c>
      <c r="J35" s="84">
        <f t="shared" si="1"/>
        <v>5.2921236642454574E-3</v>
      </c>
      <c r="K35" s="84">
        <f>H35/'סכום נכסי הקרן'!$C$42</f>
        <v>2.6295367357952984E-4</v>
      </c>
    </row>
    <row r="36" spans="2:11">
      <c r="B36" s="76" t="s">
        <v>2130</v>
      </c>
      <c r="C36" s="73">
        <v>7067</v>
      </c>
      <c r="D36" s="86" t="s">
        <v>131</v>
      </c>
      <c r="E36" s="94">
        <v>44048</v>
      </c>
      <c r="F36" s="83">
        <v>1730645.5300000003</v>
      </c>
      <c r="G36" s="85">
        <v>139.687434</v>
      </c>
      <c r="H36" s="83">
        <v>2417.4937400000008</v>
      </c>
      <c r="I36" s="84">
        <v>5.6779215364238409E-3</v>
      </c>
      <c r="J36" s="84">
        <f t="shared" si="1"/>
        <v>6.828342561242152E-3</v>
      </c>
      <c r="K36" s="84">
        <f>H36/'סכום נכסי הקרן'!$C$42</f>
        <v>3.3928492130088657E-4</v>
      </c>
    </row>
    <row r="37" spans="2:11">
      <c r="B37" s="76" t="s">
        <v>2131</v>
      </c>
      <c r="C37" s="73">
        <v>8405</v>
      </c>
      <c r="D37" s="86" t="s">
        <v>130</v>
      </c>
      <c r="E37" s="94">
        <v>44581</v>
      </c>
      <c r="F37" s="83">
        <v>24375.417063000001</v>
      </c>
      <c r="G37" s="85">
        <v>131.99100000000001</v>
      </c>
      <c r="H37" s="83">
        <v>119.041418656</v>
      </c>
      <c r="I37" s="84">
        <v>2.2173468557529427E-3</v>
      </c>
      <c r="J37" s="84">
        <f t="shared" si="1"/>
        <v>3.362389619091258E-4</v>
      </c>
      <c r="K37" s="84">
        <f>H37/'סכום נכסי הקרן'!$C$42</f>
        <v>1.670695468284722E-5</v>
      </c>
    </row>
    <row r="38" spans="2:11">
      <c r="B38" s="76" t="s">
        <v>2132</v>
      </c>
      <c r="C38" s="73">
        <v>7029</v>
      </c>
      <c r="D38" s="86" t="s">
        <v>131</v>
      </c>
      <c r="E38" s="94">
        <v>43739</v>
      </c>
      <c r="F38" s="83">
        <v>3264374.8500000006</v>
      </c>
      <c r="G38" s="85">
        <v>104.348609</v>
      </c>
      <c r="H38" s="83">
        <v>3406.3294500000006</v>
      </c>
      <c r="I38" s="84">
        <v>2.7046753488372093E-3</v>
      </c>
      <c r="J38" s="84">
        <f t="shared" si="1"/>
        <v>9.6213628090087901E-3</v>
      </c>
      <c r="K38" s="84">
        <f>H38/'סכום נכסי הקרן'!$C$42</f>
        <v>4.780637898851983E-4</v>
      </c>
    </row>
    <row r="39" spans="2:11">
      <c r="B39" s="76" t="s">
        <v>2133</v>
      </c>
      <c r="C39" s="73">
        <v>7076</v>
      </c>
      <c r="D39" s="86" t="s">
        <v>131</v>
      </c>
      <c r="E39" s="94">
        <v>44104</v>
      </c>
      <c r="F39" s="83">
        <v>2504033.1500000004</v>
      </c>
      <c r="G39" s="85">
        <v>67.570455999999993</v>
      </c>
      <c r="H39" s="83">
        <v>1691.9877200000003</v>
      </c>
      <c r="I39" s="84">
        <v>4.9098687757100877E-3</v>
      </c>
      <c r="J39" s="84">
        <f t="shared" si="1"/>
        <v>4.7791113459408861E-3</v>
      </c>
      <c r="K39" s="84">
        <f>H39/'סכום נכסי הקרן'!$C$42</f>
        <v>2.3746325002780213E-4</v>
      </c>
    </row>
    <row r="40" spans="2:11">
      <c r="B40" s="72"/>
      <c r="C40" s="73"/>
      <c r="D40" s="73"/>
      <c r="E40" s="73"/>
      <c r="F40" s="83"/>
      <c r="G40" s="85"/>
      <c r="H40" s="73"/>
      <c r="I40" s="73"/>
      <c r="J40" s="84"/>
      <c r="K40" s="73"/>
    </row>
    <row r="41" spans="2:11">
      <c r="B41" s="70" t="s">
        <v>2134</v>
      </c>
      <c r="C41" s="71"/>
      <c r="D41" s="71"/>
      <c r="E41" s="71"/>
      <c r="F41" s="80"/>
      <c r="G41" s="82"/>
      <c r="H41" s="80">
        <v>327298.98615038313</v>
      </c>
      <c r="I41" s="71"/>
      <c r="J41" s="81">
        <f t="shared" ref="J41:J59" si="2">IFERROR(H41/$H$11,0)</f>
        <v>0.92447378886783216</v>
      </c>
      <c r="K41" s="81">
        <f>H41/'סכום נכסי הקרן'!$C$42</f>
        <v>4.593501481327214E-2</v>
      </c>
    </row>
    <row r="42" spans="2:11">
      <c r="B42" s="89" t="s">
        <v>192</v>
      </c>
      <c r="C42" s="71"/>
      <c r="D42" s="71"/>
      <c r="E42" s="71"/>
      <c r="F42" s="80"/>
      <c r="G42" s="82"/>
      <c r="H42" s="80">
        <v>8683.7321273250018</v>
      </c>
      <c r="I42" s="71"/>
      <c r="J42" s="81">
        <f t="shared" si="2"/>
        <v>2.4527673720238525E-2</v>
      </c>
      <c r="K42" s="81">
        <f>H42/'סכום נכסי הקרן'!$C$42</f>
        <v>1.2187247158776274E-3</v>
      </c>
    </row>
    <row r="43" spans="2:11">
      <c r="B43" s="76" t="s">
        <v>2135</v>
      </c>
      <c r="C43" s="73">
        <v>87255</v>
      </c>
      <c r="D43" s="86" t="s">
        <v>130</v>
      </c>
      <c r="E43" s="94">
        <v>44469</v>
      </c>
      <c r="F43" s="83">
        <v>9576.0000000000018</v>
      </c>
      <c r="G43" s="85">
        <v>100</v>
      </c>
      <c r="H43" s="83">
        <v>35.431199999999997</v>
      </c>
      <c r="I43" s="84">
        <v>1.6183219999999999E-5</v>
      </c>
      <c r="J43" s="84">
        <f t="shared" si="2"/>
        <v>1.0007735157811943E-4</v>
      </c>
      <c r="K43" s="84">
        <f>H43/'סכום נכסי הקרן'!$C$42</f>
        <v>4.9726175934569194E-6</v>
      </c>
    </row>
    <row r="44" spans="2:11">
      <c r="B44" s="76" t="s">
        <v>2136</v>
      </c>
      <c r="C44" s="73">
        <v>87254</v>
      </c>
      <c r="D44" s="86" t="s">
        <v>130</v>
      </c>
      <c r="E44" s="94">
        <v>44469</v>
      </c>
      <c r="F44" s="83">
        <v>33620.269999999997</v>
      </c>
      <c r="G44" s="85">
        <v>100</v>
      </c>
      <c r="H44" s="83">
        <v>124.39500000000001</v>
      </c>
      <c r="I44" s="84">
        <v>1.6186690000000001E-5</v>
      </c>
      <c r="J44" s="84">
        <f t="shared" si="2"/>
        <v>3.5136044360789835E-4</v>
      </c>
      <c r="K44" s="84">
        <f>H44/'סכום נכסי הקרן'!$C$42</f>
        <v>1.7458306959348644E-5</v>
      </c>
    </row>
    <row r="45" spans="2:11">
      <c r="B45" s="76" t="s">
        <v>2137</v>
      </c>
      <c r="C45" s="73">
        <v>9239</v>
      </c>
      <c r="D45" s="86" t="s">
        <v>130</v>
      </c>
      <c r="E45" s="94">
        <v>44742</v>
      </c>
      <c r="F45" s="83">
        <v>18751.566540000003</v>
      </c>
      <c r="G45" s="85">
        <v>100</v>
      </c>
      <c r="H45" s="83">
        <v>69.380796458000006</v>
      </c>
      <c r="I45" s="84">
        <v>4.808093799284038E-4</v>
      </c>
      <c r="J45" s="84">
        <f t="shared" si="2"/>
        <v>1.9596983336430068E-4</v>
      </c>
      <c r="K45" s="84">
        <f>H45/'סכום נכסי הקרן'!$C$42</f>
        <v>9.7372984577181803E-6</v>
      </c>
    </row>
    <row r="46" spans="2:11">
      <c r="B46" s="76" t="s">
        <v>2138</v>
      </c>
      <c r="C46" s="73">
        <v>87253</v>
      </c>
      <c r="D46" s="86" t="s">
        <v>130</v>
      </c>
      <c r="E46" s="94">
        <v>44469</v>
      </c>
      <c r="F46" s="83">
        <v>7822.8300000000008</v>
      </c>
      <c r="G46" s="85">
        <v>100</v>
      </c>
      <c r="H46" s="83">
        <v>28.944480000000002</v>
      </c>
      <c r="I46" s="84">
        <v>7.1819969999999998E-5</v>
      </c>
      <c r="J46" s="84">
        <f t="shared" si="2"/>
        <v>8.1755258111659967E-5</v>
      </c>
      <c r="K46" s="84">
        <f>H46/'סכום נכסי הקרן'!$C$42</f>
        <v>4.0622341462175136E-6</v>
      </c>
    </row>
    <row r="47" spans="2:11">
      <c r="B47" s="76" t="s">
        <v>2139</v>
      </c>
      <c r="C47" s="73">
        <v>87259</v>
      </c>
      <c r="D47" s="86" t="s">
        <v>130</v>
      </c>
      <c r="E47" s="94">
        <v>44469</v>
      </c>
      <c r="F47" s="83">
        <v>8657.02</v>
      </c>
      <c r="G47" s="85">
        <v>100</v>
      </c>
      <c r="H47" s="83">
        <v>32.030960000000007</v>
      </c>
      <c r="I47" s="84">
        <v>4.0200729999999998E-5</v>
      </c>
      <c r="J47" s="84">
        <f t="shared" si="2"/>
        <v>9.0473188751853773E-5</v>
      </c>
      <c r="K47" s="84">
        <f>H47/'סכום נכסי הקרן'!$C$42</f>
        <v>4.4954084318712013E-6</v>
      </c>
    </row>
    <row r="48" spans="2:11">
      <c r="B48" s="76" t="s">
        <v>2140</v>
      </c>
      <c r="C48" s="73">
        <v>87252</v>
      </c>
      <c r="D48" s="86" t="s">
        <v>130</v>
      </c>
      <c r="E48" s="94">
        <v>44469</v>
      </c>
      <c r="F48" s="83">
        <v>24566.01</v>
      </c>
      <c r="G48" s="85">
        <v>100</v>
      </c>
      <c r="H48" s="83">
        <v>90.894229999999993</v>
      </c>
      <c r="I48" s="84">
        <v>4.2472459999999994E-5</v>
      </c>
      <c r="J48" s="84">
        <f t="shared" si="2"/>
        <v>2.5673569656496111E-4</v>
      </c>
      <c r="K48" s="84">
        <f>H48/'סכום נכסי הקרן'!$C$42</f>
        <v>1.2756616971531298E-5</v>
      </c>
    </row>
    <row r="49" spans="2:11">
      <c r="B49" s="76" t="s">
        <v>2141</v>
      </c>
      <c r="C49" s="73">
        <v>87251</v>
      </c>
      <c r="D49" s="86" t="s">
        <v>130</v>
      </c>
      <c r="E49" s="94">
        <v>44469</v>
      </c>
      <c r="F49" s="83">
        <v>77856.24000000002</v>
      </c>
      <c r="G49" s="85">
        <v>100</v>
      </c>
      <c r="H49" s="83">
        <v>288.06809999999996</v>
      </c>
      <c r="I49" s="84">
        <v>2.4581099999999997E-5</v>
      </c>
      <c r="J49" s="84">
        <f t="shared" si="2"/>
        <v>8.1366401708496644E-4</v>
      </c>
      <c r="K49" s="84">
        <f>H49/'סכום נכסי הקרן'!$C$42</f>
        <v>4.0429127497056466E-5</v>
      </c>
    </row>
    <row r="50" spans="2:11">
      <c r="B50" s="76" t="s">
        <v>2142</v>
      </c>
      <c r="C50" s="73">
        <v>9457</v>
      </c>
      <c r="D50" s="86" t="s">
        <v>130</v>
      </c>
      <c r="E50" s="94">
        <v>44893</v>
      </c>
      <c r="F50" s="83">
        <v>15805.808632000002</v>
      </c>
      <c r="G50" s="85">
        <v>100</v>
      </c>
      <c r="H50" s="83">
        <v>58.481491937000008</v>
      </c>
      <c r="I50" s="84">
        <v>7.6550692247175341E-3</v>
      </c>
      <c r="J50" s="84">
        <f t="shared" si="2"/>
        <v>1.6518415490844528E-4</v>
      </c>
      <c r="K50" s="84">
        <f>H50/'סכום נכסי הקרן'!$C$42</f>
        <v>8.2076276190909496E-6</v>
      </c>
    </row>
    <row r="51" spans="2:11">
      <c r="B51" s="76" t="s">
        <v>2143</v>
      </c>
      <c r="C51" s="73">
        <v>8338</v>
      </c>
      <c r="D51" s="86" t="s">
        <v>130</v>
      </c>
      <c r="E51" s="94">
        <v>44561</v>
      </c>
      <c r="F51" s="83">
        <v>78081.711491000009</v>
      </c>
      <c r="G51" s="85">
        <v>72.008200000000002</v>
      </c>
      <c r="H51" s="83">
        <v>208.03336893000002</v>
      </c>
      <c r="I51" s="84">
        <v>2.602723536403962E-3</v>
      </c>
      <c r="J51" s="84">
        <f t="shared" si="2"/>
        <v>5.8760156591897085E-4</v>
      </c>
      <c r="K51" s="84">
        <f>H51/'סכום נכסי הקרן'!$C$42</f>
        <v>2.9196594819465113E-5</v>
      </c>
    </row>
    <row r="52" spans="2:11">
      <c r="B52" s="76" t="s">
        <v>2144</v>
      </c>
      <c r="C52" s="73">
        <v>87257</v>
      </c>
      <c r="D52" s="86" t="s">
        <v>130</v>
      </c>
      <c r="E52" s="94">
        <v>44469</v>
      </c>
      <c r="F52" s="83">
        <v>3604.7400000000007</v>
      </c>
      <c r="G52" s="85">
        <v>100</v>
      </c>
      <c r="H52" s="83">
        <v>13.337560000000003</v>
      </c>
      <c r="I52" s="84">
        <v>1.3367476999999998E-4</v>
      </c>
      <c r="J52" s="84">
        <f t="shared" si="2"/>
        <v>3.7672663678178076E-5</v>
      </c>
      <c r="K52" s="84">
        <f>H52/'סכום נכסי הקרן'!$C$42</f>
        <v>1.8718695813234464E-6</v>
      </c>
    </row>
    <row r="53" spans="2:11">
      <c r="B53" s="76" t="s">
        <v>2145</v>
      </c>
      <c r="C53" s="73">
        <v>872510</v>
      </c>
      <c r="D53" s="86" t="s">
        <v>130</v>
      </c>
      <c r="E53" s="94">
        <v>44469</v>
      </c>
      <c r="F53" s="83">
        <v>997.72000000000014</v>
      </c>
      <c r="G53" s="85">
        <v>100</v>
      </c>
      <c r="H53" s="83">
        <v>3.6915500000000008</v>
      </c>
      <c r="I53" s="84">
        <v>1.2744706999999998E-4</v>
      </c>
      <c r="J53" s="84">
        <f t="shared" si="2"/>
        <v>1.0426983766234473E-5</v>
      </c>
      <c r="K53" s="84">
        <f>H53/'סכום נכסי הקרן'!$C$42</f>
        <v>5.1809327590163176E-7</v>
      </c>
    </row>
    <row r="54" spans="2:11">
      <c r="B54" s="76" t="s">
        <v>2146</v>
      </c>
      <c r="C54" s="73">
        <v>87256</v>
      </c>
      <c r="D54" s="86" t="s">
        <v>130</v>
      </c>
      <c r="E54" s="94">
        <v>44469</v>
      </c>
      <c r="F54" s="83">
        <v>13390.220000000003</v>
      </c>
      <c r="G54" s="85">
        <v>100</v>
      </c>
      <c r="H54" s="83">
        <v>49.543800000000012</v>
      </c>
      <c r="I54" s="84">
        <v>6.5782549999999999E-5</v>
      </c>
      <c r="J54" s="84">
        <f t="shared" si="2"/>
        <v>1.3993915789236704E-4</v>
      </c>
      <c r="K54" s="84">
        <f>H54/'סכום נכסי הקרן'!$C$42</f>
        <v>6.9532607285869801E-6</v>
      </c>
    </row>
    <row r="55" spans="2:11">
      <c r="B55" s="76" t="s">
        <v>2147</v>
      </c>
      <c r="C55" s="73">
        <v>87258</v>
      </c>
      <c r="D55" s="86" t="s">
        <v>130</v>
      </c>
      <c r="E55" s="94">
        <v>44469</v>
      </c>
      <c r="F55" s="83">
        <v>13705.13</v>
      </c>
      <c r="G55" s="85">
        <v>100</v>
      </c>
      <c r="H55" s="83">
        <v>50.708990000000014</v>
      </c>
      <c r="I55" s="84">
        <v>6.4798979999999999E-5</v>
      </c>
      <c r="J55" s="84">
        <f t="shared" si="2"/>
        <v>1.4323030042452258E-4</v>
      </c>
      <c r="K55" s="84">
        <f>H55/'סכום נכסי הקרן'!$C$42</f>
        <v>7.1167901685641774E-6</v>
      </c>
    </row>
    <row r="56" spans="2:11">
      <c r="B56" s="76" t="s">
        <v>2148</v>
      </c>
      <c r="C56" s="73">
        <v>7068</v>
      </c>
      <c r="D56" s="86" t="s">
        <v>130</v>
      </c>
      <c r="E56" s="94">
        <v>43885</v>
      </c>
      <c r="F56" s="83">
        <v>627097.09000000008</v>
      </c>
      <c r="G56" s="85">
        <v>108.1541</v>
      </c>
      <c r="H56" s="83">
        <v>2509.4554800000005</v>
      </c>
      <c r="I56" s="84">
        <v>8.8566299999999997E-4</v>
      </c>
      <c r="J56" s="84">
        <f t="shared" si="2"/>
        <v>7.0880934978662458E-3</v>
      </c>
      <c r="K56" s="84">
        <f>H56/'סכום נכסי הקרן'!$C$42</f>
        <v>3.5219135874158604E-4</v>
      </c>
    </row>
    <row r="57" spans="2:11">
      <c r="B57" s="76" t="s">
        <v>2149</v>
      </c>
      <c r="C57" s="73">
        <v>8322</v>
      </c>
      <c r="D57" s="86" t="s">
        <v>130</v>
      </c>
      <c r="E57" s="94">
        <v>44197</v>
      </c>
      <c r="F57" s="83">
        <v>677615.09</v>
      </c>
      <c r="G57" s="85">
        <v>102.2908</v>
      </c>
      <c r="H57" s="83">
        <v>2564.6102300000002</v>
      </c>
      <c r="I57" s="84">
        <v>3.4758175946666666E-3</v>
      </c>
      <c r="J57" s="84">
        <f t="shared" si="2"/>
        <v>7.2438810892250828E-3</v>
      </c>
      <c r="K57" s="84">
        <f>H57/'סכום נכסי הקרן'!$C$42</f>
        <v>3.5993209233832328E-4</v>
      </c>
    </row>
    <row r="58" spans="2:11">
      <c r="B58" s="76" t="s">
        <v>2150</v>
      </c>
      <c r="C58" s="73">
        <v>9273</v>
      </c>
      <c r="D58" s="86" t="s">
        <v>130</v>
      </c>
      <c r="E58" s="94">
        <v>44852</v>
      </c>
      <c r="F58" s="83">
        <v>78196.130000000019</v>
      </c>
      <c r="G58" s="85">
        <v>82.215999999999994</v>
      </c>
      <c r="H58" s="83">
        <v>237.87200000000004</v>
      </c>
      <c r="I58" s="84">
        <v>3.8903522388059704E-3</v>
      </c>
      <c r="J58" s="84">
        <f t="shared" si="2"/>
        <v>6.7188240236261908E-4</v>
      </c>
      <c r="K58" s="84">
        <f>H58/'סכום נכסי הקרן'!$C$42</f>
        <v>3.3384319249440737E-5</v>
      </c>
    </row>
    <row r="59" spans="2:11">
      <c r="B59" s="76" t="s">
        <v>2151</v>
      </c>
      <c r="C59" s="73">
        <v>8316</v>
      </c>
      <c r="D59" s="86" t="s">
        <v>130</v>
      </c>
      <c r="E59" s="94">
        <v>44378</v>
      </c>
      <c r="F59" s="83">
        <v>570456.31999999995</v>
      </c>
      <c r="G59" s="85">
        <v>109.86239999999999</v>
      </c>
      <c r="H59" s="83">
        <v>2318.8529000000003</v>
      </c>
      <c r="I59" s="84">
        <v>3.6988577096774191E-3</v>
      </c>
      <c r="J59" s="84">
        <f t="shared" si="2"/>
        <v>6.5497261433776401E-3</v>
      </c>
      <c r="K59" s="84">
        <f>H59/'סכום נכסי הקרן'!$C$42</f>
        <v>3.2544110070160199E-4</v>
      </c>
    </row>
    <row r="60" spans="2:11">
      <c r="B60" s="72"/>
      <c r="C60" s="73"/>
      <c r="D60" s="73"/>
      <c r="E60" s="73"/>
      <c r="F60" s="83"/>
      <c r="G60" s="85"/>
      <c r="H60" s="73"/>
      <c r="I60" s="73"/>
      <c r="J60" s="84"/>
      <c r="K60" s="73"/>
    </row>
    <row r="61" spans="2:11">
      <c r="B61" s="89" t="s">
        <v>2152</v>
      </c>
      <c r="C61" s="73"/>
      <c r="D61" s="73"/>
      <c r="E61" s="73"/>
      <c r="F61" s="83"/>
      <c r="G61" s="85"/>
      <c r="H61" s="83">
        <v>462.59421882100008</v>
      </c>
      <c r="I61" s="73"/>
      <c r="J61" s="84">
        <f>IFERROR(H61/$H$11,0)</f>
        <v>1.3066225325406629E-3</v>
      </c>
      <c r="K61" s="84">
        <f>H61/'סכום נכסי הקרן'!$C$42</f>
        <v>6.4923122873082628E-5</v>
      </c>
    </row>
    <row r="62" spans="2:11">
      <c r="B62" s="76" t="s">
        <v>2153</v>
      </c>
      <c r="C62" s="73" t="s">
        <v>2154</v>
      </c>
      <c r="D62" s="86" t="s">
        <v>130</v>
      </c>
      <c r="E62" s="94">
        <v>44616</v>
      </c>
      <c r="F62" s="83">
        <v>123.29418000000001</v>
      </c>
      <c r="G62" s="85">
        <v>101404.19</v>
      </c>
      <c r="H62" s="83">
        <v>462.59421882100008</v>
      </c>
      <c r="I62" s="84">
        <v>1.6404050312801422E-4</v>
      </c>
      <c r="J62" s="84">
        <f>IFERROR(H62/$H$11,0)</f>
        <v>1.3066225325406629E-3</v>
      </c>
      <c r="K62" s="84">
        <f>H62/'סכום נכסי הקרן'!$C$42</f>
        <v>6.4923122873082628E-5</v>
      </c>
    </row>
    <row r="63" spans="2:11">
      <c r="B63" s="72"/>
      <c r="C63" s="73"/>
      <c r="D63" s="73"/>
      <c r="E63" s="73"/>
      <c r="F63" s="83"/>
      <c r="G63" s="85"/>
      <c r="H63" s="73"/>
      <c r="I63" s="73"/>
      <c r="J63" s="84"/>
      <c r="K63" s="73"/>
    </row>
    <row r="64" spans="2:11">
      <c r="B64" s="89" t="s">
        <v>194</v>
      </c>
      <c r="C64" s="71"/>
      <c r="D64" s="71"/>
      <c r="E64" s="71"/>
      <c r="F64" s="80"/>
      <c r="G64" s="82"/>
      <c r="H64" s="80">
        <v>11548.472220000003</v>
      </c>
      <c r="I64" s="71"/>
      <c r="J64" s="81">
        <f>IFERROR(H64/$H$11,0)</f>
        <v>3.2619287931288973E-2</v>
      </c>
      <c r="K64" s="81">
        <f>H64/'סכום נכסי הקרן'!$C$42</f>
        <v>1.6207787525886932E-3</v>
      </c>
    </row>
    <row r="65" spans="2:11">
      <c r="B65" s="76" t="s">
        <v>2155</v>
      </c>
      <c r="C65" s="73">
        <v>7064</v>
      </c>
      <c r="D65" s="86" t="s">
        <v>130</v>
      </c>
      <c r="E65" s="94">
        <v>43466</v>
      </c>
      <c r="F65" s="83">
        <v>636515.14000000013</v>
      </c>
      <c r="G65" s="85">
        <v>117.9457</v>
      </c>
      <c r="H65" s="83">
        <v>2777.7462500000006</v>
      </c>
      <c r="I65" s="84">
        <v>3.5250316111111106E-5</v>
      </c>
      <c r="J65" s="84">
        <f>IFERROR(H65/$H$11,0)</f>
        <v>7.8458953706352849E-3</v>
      </c>
      <c r="K65" s="84">
        <f>H65/'סכום נכסי הקרן'!$C$42</f>
        <v>3.8984482244205633E-4</v>
      </c>
    </row>
    <row r="66" spans="2:11">
      <c r="B66" s="76" t="s">
        <v>2156</v>
      </c>
      <c r="C66" s="73">
        <v>7989</v>
      </c>
      <c r="D66" s="86" t="s">
        <v>130</v>
      </c>
      <c r="E66" s="94">
        <v>43830</v>
      </c>
      <c r="F66" s="83">
        <v>830253.4600000002</v>
      </c>
      <c r="G66" s="85">
        <v>135.7697</v>
      </c>
      <c r="H66" s="83">
        <v>4170.7607300000009</v>
      </c>
      <c r="I66" s="84">
        <v>1.037816875E-3</v>
      </c>
      <c r="J66" s="84">
        <f>IFERROR(H66/$H$11,0)</f>
        <v>1.1780540538407509E-2</v>
      </c>
      <c r="K66" s="84">
        <f>H66/'סכום נכסי הקרן'!$C$42</f>
        <v>5.8534845514962043E-4</v>
      </c>
    </row>
    <row r="67" spans="2:11">
      <c r="B67" s="76" t="s">
        <v>2157</v>
      </c>
      <c r="C67" s="73">
        <v>8404</v>
      </c>
      <c r="D67" s="86" t="s">
        <v>130</v>
      </c>
      <c r="E67" s="94">
        <v>44469</v>
      </c>
      <c r="F67" s="83">
        <v>873891.2200000002</v>
      </c>
      <c r="G67" s="85">
        <v>102.2801</v>
      </c>
      <c r="H67" s="83">
        <v>3307.1221900000005</v>
      </c>
      <c r="I67" s="84">
        <v>2.596781634142857E-3</v>
      </c>
      <c r="J67" s="84">
        <f>IFERROR(H67/$H$11,0)</f>
        <v>9.3411465070454957E-3</v>
      </c>
      <c r="K67" s="84">
        <f>H67/'סכום נכסי הקרן'!$C$42</f>
        <v>4.6414047465809179E-4</v>
      </c>
    </row>
    <row r="68" spans="2:11">
      <c r="B68" s="76" t="s">
        <v>2158</v>
      </c>
      <c r="C68" s="73">
        <v>9489</v>
      </c>
      <c r="D68" s="86" t="s">
        <v>130</v>
      </c>
      <c r="E68" s="94">
        <v>44665</v>
      </c>
      <c r="F68" s="83">
        <v>349417.04</v>
      </c>
      <c r="G68" s="85">
        <v>100</v>
      </c>
      <c r="H68" s="83">
        <v>1292.8430500000002</v>
      </c>
      <c r="I68" s="84">
        <v>1.11767536432E-3</v>
      </c>
      <c r="J68" s="84">
        <f>IFERROR(H68/$H$11,0)</f>
        <v>3.651705515200678E-3</v>
      </c>
      <c r="K68" s="84">
        <f>H68/'סכום נכסי הקרן'!$C$42</f>
        <v>1.814450003389246E-4</v>
      </c>
    </row>
    <row r="69" spans="2:11">
      <c r="B69" s="72"/>
      <c r="C69" s="73"/>
      <c r="D69" s="73"/>
      <c r="E69" s="73"/>
      <c r="F69" s="83"/>
      <c r="G69" s="85"/>
      <c r="H69" s="73"/>
      <c r="I69" s="73"/>
      <c r="J69" s="84"/>
      <c r="K69" s="73"/>
    </row>
    <row r="70" spans="2:11">
      <c r="B70" s="89" t="s">
        <v>195</v>
      </c>
      <c r="C70" s="71"/>
      <c r="D70" s="71"/>
      <c r="E70" s="71"/>
      <c r="F70" s="80"/>
      <c r="G70" s="82"/>
      <c r="H70" s="80">
        <v>306604.18758423708</v>
      </c>
      <c r="I70" s="71"/>
      <c r="J70" s="81">
        <f>IFERROR(H70/$H$11,0)</f>
        <v>0.86602020468376395</v>
      </c>
      <c r="K70" s="81">
        <f>H70/'סכום נכסי הקרן'!$C$42</f>
        <v>4.3030588221932731E-2</v>
      </c>
    </row>
    <row r="71" spans="2:11">
      <c r="B71" s="76" t="s">
        <v>2159</v>
      </c>
      <c r="C71" s="73">
        <v>7055</v>
      </c>
      <c r="D71" s="86" t="s">
        <v>130</v>
      </c>
      <c r="E71" s="94">
        <v>43914</v>
      </c>
      <c r="F71" s="83">
        <v>633562.16000000015</v>
      </c>
      <c r="G71" s="85">
        <v>110.7286</v>
      </c>
      <c r="H71" s="83">
        <v>2595.6776900000004</v>
      </c>
      <c r="I71" s="84">
        <v>3.1163700500000001E-3</v>
      </c>
      <c r="J71" s="84">
        <f>IFERROR(H71/$H$11,0)</f>
        <v>7.3316328198201287E-3</v>
      </c>
      <c r="K71" s="84">
        <f>H71/'סכום נכסי הקרן'!$C$42</f>
        <v>3.6429227766029992E-4</v>
      </c>
    </row>
    <row r="72" spans="2:11">
      <c r="B72" s="76" t="s">
        <v>2160</v>
      </c>
      <c r="C72" s="73">
        <v>7070</v>
      </c>
      <c r="D72" s="86" t="s">
        <v>132</v>
      </c>
      <c r="E72" s="94">
        <v>44075</v>
      </c>
      <c r="F72" s="83">
        <v>2273319.9000000004</v>
      </c>
      <c r="G72" s="85">
        <v>102.39149999999999</v>
      </c>
      <c r="H72" s="83">
        <v>9353.8076000000019</v>
      </c>
      <c r="I72" s="84">
        <v>3.1124621525555556E-4</v>
      </c>
      <c r="J72" s="84">
        <f>IFERROR(H72/$H$11,0)</f>
        <v>2.6420338339635287E-2</v>
      </c>
      <c r="K72" s="84">
        <f>H72/'סכום נכסי הקרן'!$C$42</f>
        <v>1.3127669465773403E-3</v>
      </c>
    </row>
    <row r="73" spans="2:11">
      <c r="B73" s="76" t="s">
        <v>2161</v>
      </c>
      <c r="C73" s="73">
        <v>5339</v>
      </c>
      <c r="D73" s="86" t="s">
        <v>130</v>
      </c>
      <c r="E73" s="94">
        <v>42916</v>
      </c>
      <c r="F73" s="83">
        <v>621529.56999999995</v>
      </c>
      <c r="G73" s="85">
        <v>77.409400000000005</v>
      </c>
      <c r="H73" s="83">
        <v>1780.1525500000002</v>
      </c>
      <c r="I73" s="84">
        <v>4.2320813333333331E-4</v>
      </c>
      <c r="J73" s="84">
        <f>IFERROR(H73/$H$11,0)</f>
        <v>5.0281377037479924E-3</v>
      </c>
      <c r="K73" s="84">
        <f>H73/'סכום נכסי הקרן'!$C$42</f>
        <v>2.4983680736659217E-4</v>
      </c>
    </row>
    <row r="74" spans="2:11">
      <c r="B74" s="76" t="s">
        <v>2162</v>
      </c>
      <c r="C74" s="73">
        <v>7006</v>
      </c>
      <c r="D74" s="86" t="s">
        <v>132</v>
      </c>
      <c r="E74" s="94">
        <v>43617</v>
      </c>
      <c r="F74" s="83">
        <v>619040.93000000017</v>
      </c>
      <c r="G74" s="85">
        <v>143.95820000000001</v>
      </c>
      <c r="H74" s="83">
        <v>3581.1271800000004</v>
      </c>
      <c r="I74" s="84">
        <v>3.8526114285714285E-5</v>
      </c>
      <c r="J74" s="84">
        <f t="shared" ref="J74:J137" si="3">IFERROR(H74/$H$11,0)</f>
        <v>1.0115088505013079E-2</v>
      </c>
      <c r="K74" s="84">
        <f>H74/'סכום נכסי הקרן'!$C$42</f>
        <v>5.0259590473014659E-4</v>
      </c>
    </row>
    <row r="75" spans="2:11">
      <c r="B75" s="76" t="s">
        <v>2163</v>
      </c>
      <c r="C75" s="73">
        <v>8417</v>
      </c>
      <c r="D75" s="86" t="s">
        <v>132</v>
      </c>
      <c r="E75" s="94">
        <v>44713</v>
      </c>
      <c r="F75" s="83">
        <v>163967.82000000004</v>
      </c>
      <c r="G75" s="85">
        <v>104.3445</v>
      </c>
      <c r="H75" s="83">
        <v>687.53080000000011</v>
      </c>
      <c r="I75" s="84">
        <v>3.1686519999999997E-5</v>
      </c>
      <c r="J75" s="84">
        <f t="shared" si="3"/>
        <v>1.9419681408585012E-3</v>
      </c>
      <c r="K75" s="84">
        <f>H75/'סכום נכסי הקרן'!$C$42</f>
        <v>9.6492011338128865E-5</v>
      </c>
    </row>
    <row r="76" spans="2:11">
      <c r="B76" s="76" t="s">
        <v>2164</v>
      </c>
      <c r="C76" s="73">
        <v>9282</v>
      </c>
      <c r="D76" s="86" t="s">
        <v>130</v>
      </c>
      <c r="E76" s="94">
        <v>44848</v>
      </c>
      <c r="F76" s="83">
        <v>200247.93000000005</v>
      </c>
      <c r="G76" s="85">
        <v>105.18510000000001</v>
      </c>
      <c r="H76" s="83">
        <v>779.3346600000001</v>
      </c>
      <c r="I76" s="84">
        <v>2.2097542999999996E-3</v>
      </c>
      <c r="J76" s="84">
        <f t="shared" si="3"/>
        <v>2.2012731368351674E-3</v>
      </c>
      <c r="K76" s="84">
        <f>H76/'סכום נכסי הקרן'!$C$42</f>
        <v>1.0937629099513331E-4</v>
      </c>
    </row>
    <row r="77" spans="2:11">
      <c r="B77" s="76" t="s">
        <v>2165</v>
      </c>
      <c r="C77" s="73">
        <v>8400</v>
      </c>
      <c r="D77" s="86" t="s">
        <v>130</v>
      </c>
      <c r="E77" s="94">
        <v>44544</v>
      </c>
      <c r="F77" s="83">
        <v>219541.97998500004</v>
      </c>
      <c r="G77" s="85">
        <v>111.9472</v>
      </c>
      <c r="H77" s="83">
        <v>909.35306756300008</v>
      </c>
      <c r="I77" s="84">
        <v>6.1329291875173288E-4</v>
      </c>
      <c r="J77" s="84">
        <f t="shared" si="3"/>
        <v>2.5685172009738242E-3</v>
      </c>
      <c r="K77" s="84">
        <f>H77/'סכום נכסי הקרן'!$C$42</f>
        <v>1.2762381918839309E-4</v>
      </c>
    </row>
    <row r="78" spans="2:11">
      <c r="B78" s="76" t="s">
        <v>2166</v>
      </c>
      <c r="C78" s="73">
        <v>8843</v>
      </c>
      <c r="D78" s="86" t="s">
        <v>130</v>
      </c>
      <c r="E78" s="94">
        <v>44562</v>
      </c>
      <c r="F78" s="83">
        <v>157032.45296600004</v>
      </c>
      <c r="G78" s="85">
        <v>100.0896</v>
      </c>
      <c r="H78" s="83">
        <v>581.54066979599997</v>
      </c>
      <c r="I78" s="84">
        <v>3.3260204625788921E-4</v>
      </c>
      <c r="J78" s="84">
        <f t="shared" si="3"/>
        <v>1.6425932530693104E-3</v>
      </c>
      <c r="K78" s="84">
        <f>H78/'סכום נכסי הקרן'!$C$42</f>
        <v>8.1616749247508151E-5</v>
      </c>
    </row>
    <row r="79" spans="2:11">
      <c r="B79" s="76" t="s">
        <v>2167</v>
      </c>
      <c r="C79" s="73">
        <v>7025</v>
      </c>
      <c r="D79" s="86" t="s">
        <v>130</v>
      </c>
      <c r="E79" s="94">
        <v>43556</v>
      </c>
      <c r="F79" s="83">
        <v>677852.22</v>
      </c>
      <c r="G79" s="85">
        <v>111.3689</v>
      </c>
      <c r="H79" s="83">
        <v>2793.1912700000003</v>
      </c>
      <c r="I79" s="84">
        <v>2.9559039108148147E-4</v>
      </c>
      <c r="J79" s="84">
        <f t="shared" si="3"/>
        <v>7.8895206697126817E-3</v>
      </c>
      <c r="K79" s="84">
        <f>H79/'סכום נכסי הקרן'!$C$42</f>
        <v>3.9201246503342476E-4</v>
      </c>
    </row>
    <row r="80" spans="2:11">
      <c r="B80" s="76" t="s">
        <v>2168</v>
      </c>
      <c r="C80" s="73">
        <v>9386</v>
      </c>
      <c r="D80" s="86" t="s">
        <v>130</v>
      </c>
      <c r="E80" s="94">
        <v>44896</v>
      </c>
      <c r="F80" s="83">
        <v>20446.140000000003</v>
      </c>
      <c r="G80" s="85">
        <v>120.539</v>
      </c>
      <c r="H80" s="83">
        <v>91.188610000000011</v>
      </c>
      <c r="I80" s="84">
        <v>6.1216398113146143E-4</v>
      </c>
      <c r="J80" s="84">
        <f t="shared" si="3"/>
        <v>2.5756718888691376E-4</v>
      </c>
      <c r="K80" s="84">
        <f>H80/'סכום נכסי הקרן'!$C$42</f>
        <v>1.2797931947235252E-5</v>
      </c>
    </row>
    <row r="81" spans="2:11">
      <c r="B81" s="76" t="s">
        <v>2169</v>
      </c>
      <c r="C81" s="73">
        <v>7045</v>
      </c>
      <c r="D81" s="86" t="s">
        <v>132</v>
      </c>
      <c r="E81" s="94">
        <v>43909</v>
      </c>
      <c r="F81" s="83">
        <v>1636553.63</v>
      </c>
      <c r="G81" s="85">
        <v>96.738699999999994</v>
      </c>
      <c r="H81" s="83">
        <v>6362.0116800000014</v>
      </c>
      <c r="I81" s="84">
        <v>5.8840097749999999E-4</v>
      </c>
      <c r="J81" s="84">
        <f t="shared" si="3"/>
        <v>1.7969848033469439E-2</v>
      </c>
      <c r="K81" s="84">
        <f>H81/'סכום נכסי הקרן'!$C$42</f>
        <v>8.9288116715624717E-4</v>
      </c>
    </row>
    <row r="82" spans="2:11">
      <c r="B82" s="76" t="s">
        <v>2170</v>
      </c>
      <c r="C82" s="73">
        <v>7086</v>
      </c>
      <c r="D82" s="86" t="s">
        <v>130</v>
      </c>
      <c r="E82" s="94">
        <v>44160</v>
      </c>
      <c r="F82" s="83">
        <v>1063873.31</v>
      </c>
      <c r="G82" s="85">
        <v>96.479900000000001</v>
      </c>
      <c r="H82" s="83">
        <v>3797.7684700000009</v>
      </c>
      <c r="I82" s="84">
        <v>4.2018239000000002E-4</v>
      </c>
      <c r="J82" s="84">
        <f t="shared" si="3"/>
        <v>1.0727003612197352E-2</v>
      </c>
      <c r="K82" s="84">
        <f>H82/'סכום נכסי הקרן'!$C$42</f>
        <v>5.3300058450738254E-4</v>
      </c>
    </row>
    <row r="83" spans="2:11">
      <c r="B83" s="76" t="s">
        <v>2171</v>
      </c>
      <c r="C83" s="73">
        <v>87952</v>
      </c>
      <c r="D83" s="86" t="s">
        <v>132</v>
      </c>
      <c r="E83" s="94">
        <v>44819</v>
      </c>
      <c r="F83" s="83">
        <v>25667.470000000005</v>
      </c>
      <c r="G83" s="85">
        <v>100</v>
      </c>
      <c r="H83" s="83">
        <v>103.14473000000002</v>
      </c>
      <c r="I83" s="84">
        <v>6.2559290000000002E-5</v>
      </c>
      <c r="J83" s="84">
        <f t="shared" si="3"/>
        <v>2.9133790014564017E-4</v>
      </c>
      <c r="K83" s="84">
        <f>H83/'סכום נכסי הקרן'!$C$42</f>
        <v>1.4475922324684569E-5</v>
      </c>
    </row>
    <row r="84" spans="2:11">
      <c r="B84" s="76" t="s">
        <v>2172</v>
      </c>
      <c r="C84" s="73">
        <v>8318</v>
      </c>
      <c r="D84" s="86" t="s">
        <v>132</v>
      </c>
      <c r="E84" s="94">
        <v>44256</v>
      </c>
      <c r="F84" s="83">
        <v>184919.50000000003</v>
      </c>
      <c r="G84" s="85">
        <v>104.997</v>
      </c>
      <c r="H84" s="83">
        <v>780.23168000000021</v>
      </c>
      <c r="I84" s="84">
        <v>5.0000000000000001E-4</v>
      </c>
      <c r="J84" s="84">
        <f t="shared" si="3"/>
        <v>2.2038068186159879E-3</v>
      </c>
      <c r="K84" s="84">
        <f>H84/'סכום נכסי הקרן'!$C$42</f>
        <v>1.0950218392096374E-4</v>
      </c>
    </row>
    <row r="85" spans="2:11">
      <c r="B85" s="76" t="s">
        <v>2173</v>
      </c>
      <c r="C85" s="73">
        <v>6650</v>
      </c>
      <c r="D85" s="86" t="s">
        <v>132</v>
      </c>
      <c r="E85" s="94">
        <v>43466</v>
      </c>
      <c r="F85" s="83">
        <v>782172.33</v>
      </c>
      <c r="G85" s="85">
        <v>139.07859999999999</v>
      </c>
      <c r="H85" s="83">
        <v>4371.4622500000005</v>
      </c>
      <c r="I85" s="84">
        <v>2.2113454000000001E-4</v>
      </c>
      <c r="J85" s="84">
        <f t="shared" si="3"/>
        <v>1.234743289822888E-2</v>
      </c>
      <c r="K85" s="84">
        <f>H85/'סכום נכסי הקרן'!$C$42</f>
        <v>6.1351605628606352E-4</v>
      </c>
    </row>
    <row r="86" spans="2:11">
      <c r="B86" s="76" t="s">
        <v>2174</v>
      </c>
      <c r="C86" s="73">
        <v>7035</v>
      </c>
      <c r="D86" s="86" t="s">
        <v>132</v>
      </c>
      <c r="E86" s="94">
        <v>43847</v>
      </c>
      <c r="F86" s="83">
        <v>213017.52000000005</v>
      </c>
      <c r="G86" s="85">
        <v>139.12549999999999</v>
      </c>
      <c r="H86" s="83">
        <v>1190.9294900000002</v>
      </c>
      <c r="I86" s="84">
        <v>5.3254382499999997E-4</v>
      </c>
      <c r="J86" s="84">
        <f t="shared" si="3"/>
        <v>3.3638451216859858E-3</v>
      </c>
      <c r="K86" s="84">
        <f>H86/'סכום נכסי הקרן'!$C$42</f>
        <v>1.6714186746541687E-4</v>
      </c>
    </row>
    <row r="87" spans="2:11">
      <c r="B87" s="76" t="s">
        <v>2175</v>
      </c>
      <c r="C87" s="73">
        <v>7040</v>
      </c>
      <c r="D87" s="86" t="s">
        <v>132</v>
      </c>
      <c r="E87" s="94">
        <v>43891</v>
      </c>
      <c r="F87" s="83">
        <v>64898.460000000006</v>
      </c>
      <c r="G87" s="85">
        <v>139.18879999999999</v>
      </c>
      <c r="H87" s="83">
        <v>362.99669000000006</v>
      </c>
      <c r="I87" s="84">
        <v>2.0280768749999999E-4</v>
      </c>
      <c r="J87" s="84">
        <f t="shared" si="3"/>
        <v>1.0253038950649043E-3</v>
      </c>
      <c r="K87" s="84">
        <f>H87/'סכום נכסי הקרן'!$C$42</f>
        <v>5.0945035083785697E-5</v>
      </c>
    </row>
    <row r="88" spans="2:11">
      <c r="B88" s="76" t="s">
        <v>2176</v>
      </c>
      <c r="C88" s="73">
        <v>9391</v>
      </c>
      <c r="D88" s="86" t="s">
        <v>132</v>
      </c>
      <c r="E88" s="94">
        <v>44608</v>
      </c>
      <c r="F88" s="83">
        <v>463534.14042900014</v>
      </c>
      <c r="G88" s="85">
        <v>95.853200000000001</v>
      </c>
      <c r="H88" s="83">
        <v>1785.4690043180003</v>
      </c>
      <c r="I88" s="84">
        <v>1.5651565128860077E-4</v>
      </c>
      <c r="J88" s="84">
        <f t="shared" si="3"/>
        <v>5.0431543181424102E-3</v>
      </c>
      <c r="K88" s="84">
        <f>H88/'סכום נכסי הקרן'!$C$42</f>
        <v>2.505829490235639E-4</v>
      </c>
    </row>
    <row r="89" spans="2:11">
      <c r="B89" s="76" t="s">
        <v>2177</v>
      </c>
      <c r="C89" s="73">
        <v>84032</v>
      </c>
      <c r="D89" s="86" t="s">
        <v>130</v>
      </c>
      <c r="E89" s="94">
        <v>44314</v>
      </c>
      <c r="F89" s="83">
        <v>172123.65000000002</v>
      </c>
      <c r="G89" s="85">
        <v>100</v>
      </c>
      <c r="H89" s="83">
        <v>636.85750000000007</v>
      </c>
      <c r="I89" s="84">
        <v>2.6257795200000001E-3</v>
      </c>
      <c r="J89" s="84">
        <f t="shared" si="3"/>
        <v>1.7988386487802334E-3</v>
      </c>
      <c r="K89" s="84">
        <f>H89/'סכום נכסי הקרן'!$C$42</f>
        <v>8.9380230108632806E-5</v>
      </c>
    </row>
    <row r="90" spans="2:11">
      <c r="B90" s="76" t="s">
        <v>2178</v>
      </c>
      <c r="C90" s="73">
        <v>8314</v>
      </c>
      <c r="D90" s="86" t="s">
        <v>130</v>
      </c>
      <c r="E90" s="94">
        <v>44264</v>
      </c>
      <c r="F90" s="83">
        <v>191612.35000000003</v>
      </c>
      <c r="G90" s="85">
        <v>101.2647</v>
      </c>
      <c r="H90" s="83">
        <v>717.93198000000007</v>
      </c>
      <c r="I90" s="84">
        <v>5.1022543319999996E-4</v>
      </c>
      <c r="J90" s="84">
        <f t="shared" si="3"/>
        <v>2.0278379273531637E-3</v>
      </c>
      <c r="K90" s="84">
        <f>H90/'סכום נכסי הקרן'!$C$42</f>
        <v>1.0075868710778529E-4</v>
      </c>
    </row>
    <row r="91" spans="2:11">
      <c r="B91" s="76" t="s">
        <v>2179</v>
      </c>
      <c r="C91" s="73">
        <v>84035</v>
      </c>
      <c r="D91" s="86" t="s">
        <v>130</v>
      </c>
      <c r="E91" s="94">
        <v>44314</v>
      </c>
      <c r="F91" s="83">
        <v>82407.360000000015</v>
      </c>
      <c r="G91" s="85">
        <v>100</v>
      </c>
      <c r="H91" s="83">
        <v>304.90721000000008</v>
      </c>
      <c r="I91" s="84">
        <v>1.31288976E-3</v>
      </c>
      <c r="J91" s="84">
        <f t="shared" si="3"/>
        <v>8.6122699919487635E-4</v>
      </c>
      <c r="K91" s="84">
        <f>H91/'סכום נכסי הקרן'!$C$42</f>
        <v>4.2792424665770959E-5</v>
      </c>
    </row>
    <row r="92" spans="2:11">
      <c r="B92" s="76" t="s">
        <v>2180</v>
      </c>
      <c r="C92" s="73">
        <v>7032</v>
      </c>
      <c r="D92" s="86" t="s">
        <v>130</v>
      </c>
      <c r="E92" s="94">
        <v>43853</v>
      </c>
      <c r="F92" s="83">
        <v>102025.56000000001</v>
      </c>
      <c r="G92" s="85">
        <v>79.964699999999993</v>
      </c>
      <c r="H92" s="83">
        <v>301.86239000000006</v>
      </c>
      <c r="I92" s="84">
        <v>1.8686000000000001E-4</v>
      </c>
      <c r="J92" s="84">
        <f t="shared" si="3"/>
        <v>8.5262673949065826E-4</v>
      </c>
      <c r="K92" s="84">
        <f>H92/'סכום נכסי הקרן'!$C$42</f>
        <v>4.2365097183187542E-5</v>
      </c>
    </row>
    <row r="93" spans="2:11">
      <c r="B93" s="76" t="s">
        <v>2181</v>
      </c>
      <c r="C93" s="73">
        <v>8337</v>
      </c>
      <c r="D93" s="86" t="s">
        <v>130</v>
      </c>
      <c r="E93" s="94">
        <v>44470</v>
      </c>
      <c r="F93" s="83">
        <v>356415.91750800004</v>
      </c>
      <c r="G93" s="85">
        <v>140.2731</v>
      </c>
      <c r="H93" s="83">
        <v>1849.8359280860004</v>
      </c>
      <c r="I93" s="84">
        <v>6.9223198336936854E-4</v>
      </c>
      <c r="J93" s="84">
        <f t="shared" si="3"/>
        <v>5.2249621953786357E-3</v>
      </c>
      <c r="K93" s="84">
        <f>H93/'סכום נכסי הקרן'!$C$42</f>
        <v>2.5961657186347498E-4</v>
      </c>
    </row>
    <row r="94" spans="2:11">
      <c r="B94" s="76" t="s">
        <v>2182</v>
      </c>
      <c r="C94" s="73">
        <v>8111</v>
      </c>
      <c r="D94" s="86" t="s">
        <v>130</v>
      </c>
      <c r="E94" s="94">
        <v>44377</v>
      </c>
      <c r="F94" s="83">
        <v>187973.00000000003</v>
      </c>
      <c r="G94" s="85">
        <v>105.7394</v>
      </c>
      <c r="H94" s="83">
        <v>735.41763000000014</v>
      </c>
      <c r="I94" s="84">
        <v>1.8338829268292682E-4</v>
      </c>
      <c r="J94" s="84">
        <f t="shared" si="3"/>
        <v>2.0772270968597555E-3</v>
      </c>
      <c r="K94" s="84">
        <f>H94/'סכום נכסי הקרן'!$C$42</f>
        <v>1.0321272340412947E-4</v>
      </c>
    </row>
    <row r="95" spans="2:11">
      <c r="B95" s="76" t="s">
        <v>2183</v>
      </c>
      <c r="C95" s="73">
        <v>9237</v>
      </c>
      <c r="D95" s="86" t="s">
        <v>130</v>
      </c>
      <c r="E95" s="94">
        <v>44712</v>
      </c>
      <c r="F95" s="83">
        <v>263495.45</v>
      </c>
      <c r="G95" s="85">
        <v>134.3717</v>
      </c>
      <c r="H95" s="83">
        <v>1310.0342900000001</v>
      </c>
      <c r="I95" s="84">
        <v>1.9366792207792209E-4</v>
      </c>
      <c r="J95" s="84">
        <f t="shared" si="3"/>
        <v>3.7002631076486847E-3</v>
      </c>
      <c r="K95" s="84">
        <f>H95/'סכום נכסי הקרן'!$C$42</f>
        <v>1.8385771744919294E-4</v>
      </c>
    </row>
    <row r="96" spans="2:11">
      <c r="B96" s="76" t="s">
        <v>2184</v>
      </c>
      <c r="C96" s="73">
        <v>6648</v>
      </c>
      <c r="D96" s="86" t="s">
        <v>130</v>
      </c>
      <c r="E96" s="94">
        <v>43466</v>
      </c>
      <c r="F96" s="83">
        <v>737671.88000000012</v>
      </c>
      <c r="G96" s="85">
        <v>130.65180000000001</v>
      </c>
      <c r="H96" s="83">
        <v>3565.9918500000003</v>
      </c>
      <c r="I96" s="84">
        <v>1.1267069285714285E-4</v>
      </c>
      <c r="J96" s="84">
        <f t="shared" si="3"/>
        <v>1.0072337942185379E-2</v>
      </c>
      <c r="K96" s="84">
        <f>H96/'סכום נכסי הקרן'!$C$42</f>
        <v>5.0047172580759312E-4</v>
      </c>
    </row>
    <row r="97" spans="2:11">
      <c r="B97" s="76" t="s">
        <v>2185</v>
      </c>
      <c r="C97" s="73">
        <v>6665</v>
      </c>
      <c r="D97" s="86" t="s">
        <v>130</v>
      </c>
      <c r="E97" s="94">
        <v>43586</v>
      </c>
      <c r="F97" s="83">
        <v>98050.62</v>
      </c>
      <c r="G97" s="85">
        <v>236.54920000000001</v>
      </c>
      <c r="H97" s="83">
        <v>858.17042000000015</v>
      </c>
      <c r="I97" s="84">
        <v>2.4942910815939281E-4</v>
      </c>
      <c r="J97" s="84">
        <f t="shared" si="3"/>
        <v>2.4239490289993688E-3</v>
      </c>
      <c r="K97" s="84">
        <f>H97/'סכום נכסי הקרן'!$C$42</f>
        <v>1.2044055320385183E-4</v>
      </c>
    </row>
    <row r="98" spans="2:11">
      <c r="B98" s="76" t="s">
        <v>2186</v>
      </c>
      <c r="C98" s="73">
        <v>7016</v>
      </c>
      <c r="D98" s="86" t="s">
        <v>130</v>
      </c>
      <c r="E98" s="94">
        <v>43627</v>
      </c>
      <c r="F98" s="83">
        <v>104989.60000000002</v>
      </c>
      <c r="G98" s="85">
        <v>74.216099999999997</v>
      </c>
      <c r="H98" s="83">
        <v>288.30096999999995</v>
      </c>
      <c r="I98" s="84">
        <v>4.7583398190045249E-4</v>
      </c>
      <c r="J98" s="84">
        <f t="shared" si="3"/>
        <v>8.1432177106625968E-4</v>
      </c>
      <c r="K98" s="84">
        <f>H98/'סכום נכסי הקרן'!$C$42</f>
        <v>4.0461809806969431E-5</v>
      </c>
    </row>
    <row r="99" spans="2:11">
      <c r="B99" s="76" t="s">
        <v>2187</v>
      </c>
      <c r="C99" s="73">
        <v>7042</v>
      </c>
      <c r="D99" s="86" t="s">
        <v>130</v>
      </c>
      <c r="E99" s="94">
        <v>43558</v>
      </c>
      <c r="F99" s="83">
        <v>446354.18000000005</v>
      </c>
      <c r="G99" s="85">
        <v>100.4409</v>
      </c>
      <c r="H99" s="83">
        <v>1658.7919900000002</v>
      </c>
      <c r="I99" s="84">
        <v>1.0241822558255649E-3</v>
      </c>
      <c r="J99" s="84">
        <f t="shared" si="3"/>
        <v>4.6853482009697215E-3</v>
      </c>
      <c r="K99" s="84">
        <f>H99/'סכום נכסי הקרן'!$C$42</f>
        <v>2.328043711011599E-4</v>
      </c>
    </row>
    <row r="100" spans="2:11">
      <c r="B100" s="76" t="s">
        <v>2188</v>
      </c>
      <c r="C100" s="73">
        <v>7057</v>
      </c>
      <c r="D100" s="86" t="s">
        <v>130</v>
      </c>
      <c r="E100" s="94">
        <v>43917</v>
      </c>
      <c r="F100" s="83">
        <v>48639.55000000001</v>
      </c>
      <c r="G100" s="85">
        <v>117.3138</v>
      </c>
      <c r="H100" s="83">
        <v>211.12532999999999</v>
      </c>
      <c r="I100" s="84">
        <v>5.7068662352941172E-3</v>
      </c>
      <c r="J100" s="84">
        <f t="shared" si="3"/>
        <v>5.9633497813950658E-4</v>
      </c>
      <c r="K100" s="84">
        <f>H100/'סכום נכסי הקרן'!$C$42</f>
        <v>2.9630538349883663E-5</v>
      </c>
    </row>
    <row r="101" spans="2:11">
      <c r="B101" s="76" t="s">
        <v>2189</v>
      </c>
      <c r="C101" s="73">
        <v>87954</v>
      </c>
      <c r="D101" s="86" t="s">
        <v>132</v>
      </c>
      <c r="E101" s="94">
        <v>44837</v>
      </c>
      <c r="F101" s="83">
        <v>53652.740000000013</v>
      </c>
      <c r="G101" s="85">
        <v>100</v>
      </c>
      <c r="H101" s="83">
        <v>215.60353000000003</v>
      </c>
      <c r="I101" s="84">
        <v>1.4086922E-4</v>
      </c>
      <c r="J101" s="84">
        <f t="shared" si="3"/>
        <v>6.0898389761830315E-4</v>
      </c>
      <c r="K101" s="84">
        <f>H101/'סכום נכסי הקרן'!$C$42</f>
        <v>3.0259034593505641E-5</v>
      </c>
    </row>
    <row r="102" spans="2:11">
      <c r="B102" s="76" t="s">
        <v>2190</v>
      </c>
      <c r="C102" s="73">
        <v>87953</v>
      </c>
      <c r="D102" s="86" t="s">
        <v>132</v>
      </c>
      <c r="E102" s="94">
        <v>44792</v>
      </c>
      <c r="F102" s="83">
        <v>72538.500000000015</v>
      </c>
      <c r="G102" s="85">
        <v>100</v>
      </c>
      <c r="H102" s="83">
        <v>291.49597</v>
      </c>
      <c r="I102" s="84">
        <v>2.1605613999999999E-4</v>
      </c>
      <c r="J102" s="84">
        <f t="shared" si="3"/>
        <v>8.2334622234908649E-4</v>
      </c>
      <c r="K102" s="84">
        <f>H102/'סכום נכסי הקרן'!$C$42</f>
        <v>4.0910214411134551E-5</v>
      </c>
    </row>
    <row r="103" spans="2:11">
      <c r="B103" s="76" t="s">
        <v>2191</v>
      </c>
      <c r="C103" s="73">
        <v>87343</v>
      </c>
      <c r="D103" s="86" t="s">
        <v>130</v>
      </c>
      <c r="E103" s="94">
        <v>44421</v>
      </c>
      <c r="F103" s="83">
        <v>73638.44</v>
      </c>
      <c r="G103" s="85">
        <v>100</v>
      </c>
      <c r="H103" s="83">
        <v>272.46221000000008</v>
      </c>
      <c r="I103" s="84">
        <v>1.1302992E-4</v>
      </c>
      <c r="J103" s="84">
        <f t="shared" si="3"/>
        <v>7.6958433194250877E-4</v>
      </c>
      <c r="K103" s="84">
        <f>H103/'סכום נכסי הקרן'!$C$42</f>
        <v>3.8238907488263296E-5</v>
      </c>
    </row>
    <row r="104" spans="2:11">
      <c r="B104" s="76" t="s">
        <v>2192</v>
      </c>
      <c r="C104" s="73">
        <v>87342</v>
      </c>
      <c r="D104" s="86" t="s">
        <v>130</v>
      </c>
      <c r="E104" s="94">
        <v>44421</v>
      </c>
      <c r="F104" s="83">
        <v>39962.240000000005</v>
      </c>
      <c r="G104" s="85">
        <v>100</v>
      </c>
      <c r="H104" s="83">
        <v>147.86028000000002</v>
      </c>
      <c r="I104" s="84">
        <v>1.3045536999999998E-4</v>
      </c>
      <c r="J104" s="84">
        <f t="shared" si="3"/>
        <v>4.1763940329424867E-4</v>
      </c>
      <c r="K104" s="84">
        <f>H104/'סכום נכסי הקרן'!$C$42</f>
        <v>2.0751558787212019E-5</v>
      </c>
    </row>
    <row r="105" spans="2:11">
      <c r="B105" s="76" t="s">
        <v>2193</v>
      </c>
      <c r="C105" s="73">
        <v>9011</v>
      </c>
      <c r="D105" s="86" t="s">
        <v>133</v>
      </c>
      <c r="E105" s="94">
        <v>44644</v>
      </c>
      <c r="F105" s="83">
        <v>925938.19265200023</v>
      </c>
      <c r="G105" s="85">
        <v>103.40689999999999</v>
      </c>
      <c r="H105" s="83">
        <v>4472.1204295669995</v>
      </c>
      <c r="I105" s="84">
        <v>1.2291759036637841E-3</v>
      </c>
      <c r="J105" s="84">
        <f t="shared" si="3"/>
        <v>1.2631747401427756E-2</v>
      </c>
      <c r="K105" s="84">
        <f>H105/'סכום נכסי הקרן'!$C$42</f>
        <v>6.2764300187752547E-4</v>
      </c>
    </row>
    <row r="106" spans="2:11">
      <c r="B106" s="76" t="s">
        <v>2194</v>
      </c>
      <c r="C106" s="73">
        <v>8329</v>
      </c>
      <c r="D106" s="86" t="s">
        <v>130</v>
      </c>
      <c r="E106" s="94">
        <v>43810</v>
      </c>
      <c r="F106" s="83">
        <v>831323.37000000011</v>
      </c>
      <c r="G106" s="85">
        <v>109.4639</v>
      </c>
      <c r="H106" s="83">
        <v>3366.9962300000007</v>
      </c>
      <c r="I106" s="84">
        <v>8.9100924450000001E-5</v>
      </c>
      <c r="J106" s="84">
        <f t="shared" si="3"/>
        <v>9.510263989701527E-3</v>
      </c>
      <c r="K106" s="84">
        <f>H106/'סכום נכסי הקרן'!$C$42</f>
        <v>4.7254354045025645E-4</v>
      </c>
    </row>
    <row r="107" spans="2:11">
      <c r="B107" s="76" t="s">
        <v>2195</v>
      </c>
      <c r="C107" s="73">
        <v>8278</v>
      </c>
      <c r="D107" s="86" t="s">
        <v>130</v>
      </c>
      <c r="E107" s="94">
        <v>44256</v>
      </c>
      <c r="F107" s="83">
        <v>153349.20000000004</v>
      </c>
      <c r="G107" s="85">
        <v>121.0505</v>
      </c>
      <c r="H107" s="83">
        <v>686.83089000000018</v>
      </c>
      <c r="I107" s="84">
        <v>6.1339684320000005E-4</v>
      </c>
      <c r="J107" s="84">
        <f t="shared" si="3"/>
        <v>1.9399912069939119E-3</v>
      </c>
      <c r="K107" s="84">
        <f>H107/'סכום נכסי הקרן'!$C$42</f>
        <v>9.6393781958942269E-5</v>
      </c>
    </row>
    <row r="108" spans="2:11">
      <c r="B108" s="76" t="s">
        <v>2196</v>
      </c>
      <c r="C108" s="73">
        <v>8413</v>
      </c>
      <c r="D108" s="86" t="s">
        <v>132</v>
      </c>
      <c r="E108" s="94">
        <v>44661</v>
      </c>
      <c r="F108" s="83">
        <v>56643.630000000012</v>
      </c>
      <c r="G108" s="85">
        <v>96.896000000000001</v>
      </c>
      <c r="H108" s="83">
        <v>220.55702000000005</v>
      </c>
      <c r="I108" s="84">
        <v>3.0853033333333332E-4</v>
      </c>
      <c r="J108" s="84">
        <f t="shared" si="3"/>
        <v>6.2297529955413096E-4</v>
      </c>
      <c r="K108" s="84">
        <f>H108/'סכום נכסי הקרן'!$C$42</f>
        <v>3.0954235758665529E-5</v>
      </c>
    </row>
    <row r="109" spans="2:11">
      <c r="B109" s="76" t="s">
        <v>2197</v>
      </c>
      <c r="C109" s="73">
        <v>8281</v>
      </c>
      <c r="D109" s="86" t="s">
        <v>132</v>
      </c>
      <c r="E109" s="94">
        <v>44302</v>
      </c>
      <c r="F109" s="83">
        <v>958112.4800000001</v>
      </c>
      <c r="G109" s="85">
        <v>135.31280000000001</v>
      </c>
      <c r="H109" s="83">
        <v>5209.7795800000013</v>
      </c>
      <c r="I109" s="84">
        <v>3.4148156142857147E-4</v>
      </c>
      <c r="J109" s="84">
        <f t="shared" si="3"/>
        <v>1.4715305794671575E-2</v>
      </c>
      <c r="K109" s="84">
        <f>H109/'סכום נכסי הקרן'!$C$42</f>
        <v>7.3117031310090009E-4</v>
      </c>
    </row>
    <row r="110" spans="2:11">
      <c r="B110" s="76" t="s">
        <v>2198</v>
      </c>
      <c r="C110" s="73">
        <v>8323</v>
      </c>
      <c r="D110" s="86" t="s">
        <v>130</v>
      </c>
      <c r="E110" s="94">
        <v>44406</v>
      </c>
      <c r="F110" s="83">
        <v>1214768.3200000003</v>
      </c>
      <c r="G110" s="85">
        <v>87.685599999999994</v>
      </c>
      <c r="H110" s="83">
        <v>3941.1544900000008</v>
      </c>
      <c r="I110" s="84">
        <v>6.8617942170731702E-5</v>
      </c>
      <c r="J110" s="84">
        <f t="shared" si="3"/>
        <v>1.1132005224757109E-2</v>
      </c>
      <c r="K110" s="84">
        <f>H110/'סכום נכסי הקרן'!$C$42</f>
        <v>5.5312420001314483E-4</v>
      </c>
    </row>
    <row r="111" spans="2:11">
      <c r="B111" s="76" t="s">
        <v>2199</v>
      </c>
      <c r="C111" s="73">
        <v>7060</v>
      </c>
      <c r="D111" s="86" t="s">
        <v>132</v>
      </c>
      <c r="E111" s="94">
        <v>44197</v>
      </c>
      <c r="F111" s="83">
        <v>852108.32</v>
      </c>
      <c r="G111" s="85">
        <v>113.1347</v>
      </c>
      <c r="H111" s="83">
        <v>3873.9553200000009</v>
      </c>
      <c r="I111" s="84">
        <v>7.0678795945945943E-5</v>
      </c>
      <c r="J111" s="84">
        <f t="shared" si="3"/>
        <v>1.094219751398672E-2</v>
      </c>
      <c r="K111" s="84">
        <f>H111/'סכום נכסי הקרן'!$C$42</f>
        <v>5.436930835110873E-4</v>
      </c>
    </row>
    <row r="112" spans="2:11">
      <c r="B112" s="76" t="s">
        <v>2200</v>
      </c>
      <c r="C112" s="73">
        <v>9317</v>
      </c>
      <c r="D112" s="86" t="s">
        <v>132</v>
      </c>
      <c r="E112" s="94">
        <v>44545</v>
      </c>
      <c r="F112" s="83">
        <v>911332.05010500015</v>
      </c>
      <c r="G112" s="85">
        <v>103.5138</v>
      </c>
      <c r="H112" s="83">
        <v>3790.8698000780005</v>
      </c>
      <c r="I112" s="84">
        <v>2.3559243821856624E-4</v>
      </c>
      <c r="J112" s="84">
        <f t="shared" si="3"/>
        <v>1.0707517943769371E-2</v>
      </c>
      <c r="K112" s="84">
        <f>H112/'סכום נכסי הקרן'!$C$42</f>
        <v>5.3203238564802718E-4</v>
      </c>
    </row>
    <row r="113" spans="2:11">
      <c r="B113" s="76" t="s">
        <v>2201</v>
      </c>
      <c r="C113" s="73">
        <v>8313</v>
      </c>
      <c r="D113" s="86" t="s">
        <v>130</v>
      </c>
      <c r="E113" s="94">
        <v>44357</v>
      </c>
      <c r="F113" s="83">
        <v>34786.560000000005</v>
      </c>
      <c r="G113" s="85">
        <v>99.419300000000007</v>
      </c>
      <c r="H113" s="83">
        <v>127.96284000000003</v>
      </c>
      <c r="I113" s="84">
        <v>2.489459575163399E-3</v>
      </c>
      <c r="J113" s="84">
        <f t="shared" si="3"/>
        <v>3.6143800175028357E-4</v>
      </c>
      <c r="K113" s="84">
        <f>H113/'סכום נכסי הקרן'!$C$42</f>
        <v>1.7959038065115295E-5</v>
      </c>
    </row>
    <row r="114" spans="2:11">
      <c r="B114" s="76" t="s">
        <v>2202</v>
      </c>
      <c r="C114" s="73">
        <v>6657</v>
      </c>
      <c r="D114" s="86" t="s">
        <v>130</v>
      </c>
      <c r="E114" s="94">
        <v>42916</v>
      </c>
      <c r="F114" s="83">
        <v>57974.970000000008</v>
      </c>
      <c r="G114" s="134">
        <v>0</v>
      </c>
      <c r="H114" s="134">
        <v>0</v>
      </c>
      <c r="I114" s="84">
        <v>2.4884639682936456E-3</v>
      </c>
      <c r="J114" s="84">
        <f t="shared" ref="J114" si="4">IFERROR(H114/$H$11,0)</f>
        <v>0</v>
      </c>
      <c r="K114" s="84">
        <f>H114/'סכום נכסי הקרן'!$C$42</f>
        <v>0</v>
      </c>
    </row>
    <row r="115" spans="2:11">
      <c r="B115" s="76" t="s">
        <v>2203</v>
      </c>
      <c r="C115" s="73">
        <v>7009</v>
      </c>
      <c r="D115" s="86" t="s">
        <v>130</v>
      </c>
      <c r="E115" s="94">
        <v>42916</v>
      </c>
      <c r="F115" s="83">
        <v>40042.780000000006</v>
      </c>
      <c r="G115" s="85">
        <v>96.946600000000004</v>
      </c>
      <c r="H115" s="83">
        <v>143.63444000000004</v>
      </c>
      <c r="I115" s="84">
        <v>2.4884637692454276E-3</v>
      </c>
      <c r="J115" s="84">
        <f t="shared" si="3"/>
        <v>4.057032883618479E-4</v>
      </c>
      <c r="K115" s="84">
        <f>H115/'סכום נכסי הקרן'!$C$42</f>
        <v>2.0158480191761289E-5</v>
      </c>
    </row>
    <row r="116" spans="2:11">
      <c r="B116" s="76" t="s">
        <v>2204</v>
      </c>
      <c r="C116" s="73">
        <v>7987</v>
      </c>
      <c r="D116" s="86" t="s">
        <v>130</v>
      </c>
      <c r="E116" s="94">
        <v>42916</v>
      </c>
      <c r="F116" s="83">
        <v>46905.98000000001</v>
      </c>
      <c r="G116" s="85">
        <v>98.843800000000002</v>
      </c>
      <c r="H116" s="83">
        <v>171.54550000000003</v>
      </c>
      <c r="I116" s="84">
        <v>2.488483927871423E-3</v>
      </c>
      <c r="J116" s="84">
        <f t="shared" si="3"/>
        <v>4.845395954736021E-4</v>
      </c>
      <c r="K116" s="84">
        <f>H116/'סכום נכסי הקרן'!$C$42</f>
        <v>2.4075678254712352E-5</v>
      </c>
    </row>
    <row r="117" spans="2:11">
      <c r="B117" s="76" t="s">
        <v>2205</v>
      </c>
      <c r="C117" s="73">
        <v>7988</v>
      </c>
      <c r="D117" s="86" t="s">
        <v>130</v>
      </c>
      <c r="E117" s="94">
        <v>42916</v>
      </c>
      <c r="F117" s="83">
        <v>46875.030000000006</v>
      </c>
      <c r="G117" s="85">
        <v>0.68720000000000003</v>
      </c>
      <c r="H117" s="83">
        <v>1.1918800000000003</v>
      </c>
      <c r="I117" s="84">
        <v>2.488483927871423E-3</v>
      </c>
      <c r="J117" s="84">
        <f t="shared" si="3"/>
        <v>3.3665298888812407E-6</v>
      </c>
      <c r="K117" s="84">
        <f>H117/'סכום נכסי הקרן'!$C$42</f>
        <v>1.6727526748429168E-7</v>
      </c>
    </row>
    <row r="118" spans="2:11">
      <c r="B118" s="76" t="s">
        <v>2206</v>
      </c>
      <c r="C118" s="73">
        <v>8271</v>
      </c>
      <c r="D118" s="86" t="s">
        <v>130</v>
      </c>
      <c r="E118" s="94">
        <v>42916</v>
      </c>
      <c r="F118" s="83">
        <v>31198.910000000003</v>
      </c>
      <c r="G118" s="85">
        <v>104.7855</v>
      </c>
      <c r="H118" s="83">
        <v>120.96018000000002</v>
      </c>
      <c r="I118" s="84">
        <v>2.4884640000000001E-3</v>
      </c>
      <c r="J118" s="84">
        <f t="shared" si="3"/>
        <v>3.4165860769075313E-4</v>
      </c>
      <c r="K118" s="84">
        <f>H118/'סכום נכסי הקרן'!$C$42</f>
        <v>1.6976244642453995E-5</v>
      </c>
    </row>
    <row r="119" spans="2:11">
      <c r="B119" s="76" t="s">
        <v>2207</v>
      </c>
      <c r="C119" s="73">
        <v>7999</v>
      </c>
      <c r="D119" s="86" t="s">
        <v>132</v>
      </c>
      <c r="E119" s="94">
        <v>44228</v>
      </c>
      <c r="F119" s="83">
        <v>1059595.04</v>
      </c>
      <c r="G119" s="85">
        <v>115.44199999999999</v>
      </c>
      <c r="H119" s="83">
        <v>4915.5003700000007</v>
      </c>
      <c r="I119" s="84">
        <v>1.9291930377358492E-3</v>
      </c>
      <c r="J119" s="84">
        <f t="shared" si="3"/>
        <v>1.3884098159556161E-2</v>
      </c>
      <c r="K119" s="84">
        <f>H119/'סכום נכסי הקרן'!$C$42</f>
        <v>6.8986948284297466E-4</v>
      </c>
    </row>
    <row r="120" spans="2:11">
      <c r="B120" s="76" t="s">
        <v>2208</v>
      </c>
      <c r="C120" s="73">
        <v>87957</v>
      </c>
      <c r="D120" s="86" t="s">
        <v>132</v>
      </c>
      <c r="E120" s="94">
        <v>44895</v>
      </c>
      <c r="F120" s="83">
        <v>133917.23000000004</v>
      </c>
      <c r="G120" s="85">
        <v>100</v>
      </c>
      <c r="H120" s="83">
        <v>538.14639999999997</v>
      </c>
      <c r="I120" s="84">
        <v>2.2554893999999999E-4</v>
      </c>
      <c r="J120" s="84">
        <f t="shared" si="3"/>
        <v>1.5200237777241326E-3</v>
      </c>
      <c r="K120" s="84">
        <f>H120/'סכום נכסי הקרן'!$C$42</f>
        <v>7.5526548818428523E-5</v>
      </c>
    </row>
    <row r="121" spans="2:11">
      <c r="B121" s="76" t="s">
        <v>2209</v>
      </c>
      <c r="C121" s="73">
        <v>87958</v>
      </c>
      <c r="D121" s="86" t="s">
        <v>132</v>
      </c>
      <c r="E121" s="94">
        <v>44895</v>
      </c>
      <c r="F121" s="83">
        <v>100437.92000000001</v>
      </c>
      <c r="G121" s="85">
        <v>100</v>
      </c>
      <c r="H121" s="83">
        <v>403.60980000000006</v>
      </c>
      <c r="I121" s="84">
        <v>2.1056168999999999E-4</v>
      </c>
      <c r="J121" s="84">
        <f t="shared" si="3"/>
        <v>1.1400178332930998E-3</v>
      </c>
      <c r="K121" s="84">
        <f>H121/'סכום נכסי הקרן'!$C$42</f>
        <v>5.6644911613821406E-5</v>
      </c>
    </row>
    <row r="122" spans="2:11">
      <c r="B122" s="76" t="s">
        <v>2210</v>
      </c>
      <c r="C122" s="73">
        <v>9600</v>
      </c>
      <c r="D122" s="86" t="s">
        <v>130</v>
      </c>
      <c r="E122" s="94">
        <v>44967</v>
      </c>
      <c r="F122" s="83">
        <v>1146725.2514899999</v>
      </c>
      <c r="G122" s="85">
        <v>100.3535</v>
      </c>
      <c r="H122" s="83">
        <v>4257.8820243990012</v>
      </c>
      <c r="I122" s="84">
        <v>4.5869007921625236E-3</v>
      </c>
      <c r="J122" s="84">
        <f t="shared" si="3"/>
        <v>1.2026619373149477E-2</v>
      </c>
      <c r="K122" s="84">
        <f>H122/'סכום נכסי הקרן'!$C$42</f>
        <v>5.9757555672374744E-4</v>
      </c>
    </row>
    <row r="123" spans="2:11">
      <c r="B123" s="76" t="s">
        <v>2211</v>
      </c>
      <c r="C123" s="73">
        <v>7991</v>
      </c>
      <c r="D123" s="86" t="s">
        <v>130</v>
      </c>
      <c r="E123" s="94">
        <v>44105</v>
      </c>
      <c r="F123" s="83">
        <v>1007538.6400000001</v>
      </c>
      <c r="G123" s="85">
        <v>113.50579999999999</v>
      </c>
      <c r="H123" s="83">
        <v>4231.3747600000006</v>
      </c>
      <c r="I123" s="84">
        <v>1.7332820833333335E-4</v>
      </c>
      <c r="J123" s="84">
        <f t="shared" si="3"/>
        <v>1.1951748163068166E-2</v>
      </c>
      <c r="K123" s="84">
        <f>H123/'סכום נכסי הקרן'!$C$42</f>
        <v>5.9385537537779006E-4</v>
      </c>
    </row>
    <row r="124" spans="2:11">
      <c r="B124" s="76" t="s">
        <v>2212</v>
      </c>
      <c r="C124" s="73">
        <v>9229</v>
      </c>
      <c r="D124" s="86" t="s">
        <v>130</v>
      </c>
      <c r="E124" s="94">
        <v>44735</v>
      </c>
      <c r="F124" s="83">
        <v>244482.15000000002</v>
      </c>
      <c r="G124" s="85">
        <v>99.064599999999999</v>
      </c>
      <c r="H124" s="83">
        <v>896.12246000000016</v>
      </c>
      <c r="I124" s="84">
        <v>8.1494049966666666E-4</v>
      </c>
      <c r="J124" s="84">
        <f t="shared" si="3"/>
        <v>2.5311466302713227E-3</v>
      </c>
      <c r="K124" s="84">
        <f>H124/'סכום נכסי הקרן'!$C$42</f>
        <v>1.257669599248091E-4</v>
      </c>
    </row>
    <row r="125" spans="2:11">
      <c r="B125" s="76" t="s">
        <v>2213</v>
      </c>
      <c r="C125" s="73">
        <v>9385</v>
      </c>
      <c r="D125" s="86" t="s">
        <v>132</v>
      </c>
      <c r="E125" s="94">
        <v>44896</v>
      </c>
      <c r="F125" s="83">
        <v>414385.41</v>
      </c>
      <c r="G125" s="85">
        <v>101.77809999999999</v>
      </c>
      <c r="H125" s="83">
        <v>1694.8168400000004</v>
      </c>
      <c r="I125" s="84">
        <v>1.0051356000000001E-3</v>
      </c>
      <c r="J125" s="84">
        <f t="shared" si="3"/>
        <v>4.7871023492627243E-3</v>
      </c>
      <c r="K125" s="84">
        <f>H125/'סכום נכסי הקרן'!$C$42</f>
        <v>2.3786030493663955E-4</v>
      </c>
    </row>
    <row r="126" spans="2:11">
      <c r="B126" s="76" t="s">
        <v>2214</v>
      </c>
      <c r="C126" s="73">
        <v>7027</v>
      </c>
      <c r="D126" s="86" t="s">
        <v>133</v>
      </c>
      <c r="E126" s="94">
        <v>43738</v>
      </c>
      <c r="F126" s="83">
        <v>872257.82</v>
      </c>
      <c r="G126" s="85">
        <v>113.4568</v>
      </c>
      <c r="H126" s="83">
        <v>4622.2919800000018</v>
      </c>
      <c r="I126" s="84">
        <v>3.6344075833333333E-4</v>
      </c>
      <c r="J126" s="84">
        <f t="shared" si="3"/>
        <v>1.3055915113774921E-2</v>
      </c>
      <c r="K126" s="84">
        <f>H126/'סכום נכסי הקרן'!$C$42</f>
        <v>6.4871893759858065E-4</v>
      </c>
    </row>
    <row r="127" spans="2:11">
      <c r="B127" s="76" t="s">
        <v>2215</v>
      </c>
      <c r="C127" s="73">
        <v>9246</v>
      </c>
      <c r="D127" s="86" t="s">
        <v>132</v>
      </c>
      <c r="E127" s="94">
        <v>44816</v>
      </c>
      <c r="F127" s="83">
        <v>1089146.8999999999</v>
      </c>
      <c r="G127" s="85">
        <v>88.216899999999995</v>
      </c>
      <c r="H127" s="83">
        <v>3861.0215400000006</v>
      </c>
      <c r="I127" s="84">
        <v>6.6895227272727273E-4</v>
      </c>
      <c r="J127" s="84">
        <f t="shared" si="3"/>
        <v>1.0905665348880992E-2</v>
      </c>
      <c r="K127" s="84">
        <f>H127/'סכום נכסי הקרן'!$C$42</f>
        <v>5.4187788272822078E-4</v>
      </c>
    </row>
    <row r="128" spans="2:11">
      <c r="B128" s="76" t="s">
        <v>2216</v>
      </c>
      <c r="C128" s="73">
        <v>9245</v>
      </c>
      <c r="D128" s="86" t="s">
        <v>130</v>
      </c>
      <c r="E128" s="94">
        <v>44816</v>
      </c>
      <c r="F128" s="83">
        <v>102030.39000000001</v>
      </c>
      <c r="G128" s="85">
        <v>100.83</v>
      </c>
      <c r="H128" s="83">
        <v>380.64578999999998</v>
      </c>
      <c r="I128" s="84">
        <v>7.1805416666666667E-4</v>
      </c>
      <c r="J128" s="84">
        <f t="shared" si="3"/>
        <v>1.0751547379868878E-3</v>
      </c>
      <c r="K128" s="84">
        <f>H128/'סכום נכסי הקרן'!$C$42</f>
        <v>5.3422010889535439E-5</v>
      </c>
    </row>
    <row r="129" spans="2:11">
      <c r="B129" s="76" t="s">
        <v>2217</v>
      </c>
      <c r="C129" s="73">
        <v>9534</v>
      </c>
      <c r="D129" s="86" t="s">
        <v>132</v>
      </c>
      <c r="E129" s="94">
        <v>45007</v>
      </c>
      <c r="F129" s="83">
        <v>456004.90689600003</v>
      </c>
      <c r="G129" s="85">
        <v>100.5012</v>
      </c>
      <c r="H129" s="83">
        <v>1841.6399870460002</v>
      </c>
      <c r="I129" s="84">
        <v>4.5600489137112279E-3</v>
      </c>
      <c r="J129" s="84">
        <f t="shared" si="3"/>
        <v>5.2018123141165384E-3</v>
      </c>
      <c r="K129" s="84">
        <f>H129/'סכום נכסי הקרן'!$C$42</f>
        <v>2.5846630654334925E-4</v>
      </c>
    </row>
    <row r="130" spans="2:11">
      <c r="B130" s="76" t="s">
        <v>2218</v>
      </c>
      <c r="C130" s="73">
        <v>8412</v>
      </c>
      <c r="D130" s="86" t="s">
        <v>132</v>
      </c>
      <c r="E130" s="94">
        <v>44440</v>
      </c>
      <c r="F130" s="83">
        <v>182806.85000000003</v>
      </c>
      <c r="G130" s="85">
        <v>104.2736</v>
      </c>
      <c r="H130" s="83">
        <v>766.00356999999997</v>
      </c>
      <c r="I130" s="84">
        <v>1.0155936183333333E-3</v>
      </c>
      <c r="J130" s="84">
        <f t="shared" si="3"/>
        <v>2.1636187480239058E-3</v>
      </c>
      <c r="K130" s="84">
        <f>H130/'סכום נכסי הקרן'!$C$42</f>
        <v>1.0750532945067651E-4</v>
      </c>
    </row>
    <row r="131" spans="2:11">
      <c r="B131" s="76" t="s">
        <v>2219</v>
      </c>
      <c r="C131" s="73">
        <v>9495</v>
      </c>
      <c r="D131" s="86" t="s">
        <v>130</v>
      </c>
      <c r="E131" s="94">
        <v>44980</v>
      </c>
      <c r="F131" s="83">
        <v>828984.31999999995</v>
      </c>
      <c r="G131" s="85">
        <v>100.3541</v>
      </c>
      <c r="H131" s="83">
        <v>3078.1030800000003</v>
      </c>
      <c r="I131" s="84">
        <v>1.9386586666666668E-3</v>
      </c>
      <c r="J131" s="84">
        <f t="shared" si="3"/>
        <v>8.6942695740153397E-3</v>
      </c>
      <c r="K131" s="84">
        <f>H131/'סכום נכסי הקרן'!$C$42</f>
        <v>4.3199862070948582E-4</v>
      </c>
    </row>
    <row r="132" spans="2:11">
      <c r="B132" s="76" t="s">
        <v>2220</v>
      </c>
      <c r="C132" s="73">
        <v>7018</v>
      </c>
      <c r="D132" s="86" t="s">
        <v>130</v>
      </c>
      <c r="E132" s="94">
        <v>43525</v>
      </c>
      <c r="F132" s="83">
        <v>1397387.3200000003</v>
      </c>
      <c r="G132" s="85">
        <v>109.1545</v>
      </c>
      <c r="H132" s="83">
        <v>5643.6512199999997</v>
      </c>
      <c r="I132" s="84">
        <v>8.6319224090909089E-5</v>
      </c>
      <c r="J132" s="84">
        <f t="shared" si="3"/>
        <v>1.5940799841050336E-2</v>
      </c>
      <c r="K132" s="84">
        <f>H132/'סכום נכסי הקרן'!$C$42</f>
        <v>7.9206234471049838E-4</v>
      </c>
    </row>
    <row r="133" spans="2:11">
      <c r="B133" s="76" t="s">
        <v>2221</v>
      </c>
      <c r="C133" s="73">
        <v>8287</v>
      </c>
      <c r="D133" s="86" t="s">
        <v>130</v>
      </c>
      <c r="E133" s="94">
        <v>43800</v>
      </c>
      <c r="F133" s="83">
        <v>227808.84000000003</v>
      </c>
      <c r="G133" s="85">
        <v>211.35</v>
      </c>
      <c r="H133" s="83">
        <v>1781.4537200000002</v>
      </c>
      <c r="I133" s="84">
        <v>1.7373422727272726E-3</v>
      </c>
      <c r="J133" s="84">
        <f t="shared" si="3"/>
        <v>5.0318129291863885E-3</v>
      </c>
      <c r="K133" s="84">
        <f>H133/'סכום נכסי הקרן'!$C$42</f>
        <v>2.5001942101879923E-4</v>
      </c>
    </row>
    <row r="134" spans="2:11">
      <c r="B134" s="76" t="s">
        <v>2222</v>
      </c>
      <c r="C134" s="73">
        <v>1181106</v>
      </c>
      <c r="D134" s="86" t="s">
        <v>130</v>
      </c>
      <c r="E134" s="94">
        <v>44287</v>
      </c>
      <c r="F134" s="83">
        <v>363968.67</v>
      </c>
      <c r="G134" s="85">
        <v>122.12390000000001</v>
      </c>
      <c r="H134" s="83">
        <v>1644.6231299999999</v>
      </c>
      <c r="I134" s="84">
        <v>2.5218114666666664E-3</v>
      </c>
      <c r="J134" s="84">
        <f t="shared" si="3"/>
        <v>4.6453274852253723E-3</v>
      </c>
      <c r="K134" s="84">
        <f>H134/'סכום נכסי הקרן'!$C$42</f>
        <v>2.3081583211531607E-4</v>
      </c>
    </row>
    <row r="135" spans="2:11">
      <c r="B135" s="76" t="s">
        <v>2223</v>
      </c>
      <c r="C135" s="73">
        <v>87956</v>
      </c>
      <c r="D135" s="86" t="s">
        <v>132</v>
      </c>
      <c r="E135" s="94">
        <v>44837</v>
      </c>
      <c r="F135" s="83">
        <v>85844.380000000019</v>
      </c>
      <c r="G135" s="85">
        <v>100</v>
      </c>
      <c r="H135" s="83">
        <v>344.96564000000006</v>
      </c>
      <c r="I135" s="84">
        <v>1.1272494E-4</v>
      </c>
      <c r="J135" s="84">
        <f t="shared" si="3"/>
        <v>9.7437421359284997E-4</v>
      </c>
      <c r="K135" s="84">
        <f>H135/'סכום נכסי הקרן'!$C$42</f>
        <v>4.8414454226843192E-5</v>
      </c>
    </row>
    <row r="136" spans="2:11">
      <c r="B136" s="76" t="s">
        <v>2224</v>
      </c>
      <c r="C136" s="73">
        <v>8299</v>
      </c>
      <c r="D136" s="86" t="s">
        <v>133</v>
      </c>
      <c r="E136" s="94">
        <v>44286</v>
      </c>
      <c r="F136" s="83">
        <v>815799.16000000015</v>
      </c>
      <c r="G136" s="85">
        <v>100.87390000000001</v>
      </c>
      <c r="H136" s="83">
        <v>3843.651820000001</v>
      </c>
      <c r="I136" s="84">
        <v>3.1643127956989246E-3</v>
      </c>
      <c r="J136" s="84">
        <f t="shared" si="3"/>
        <v>1.0856603629965079E-2</v>
      </c>
      <c r="K136" s="84">
        <f>H136/'סכום נכסי הקרן'!$C$42</f>
        <v>5.3944011671223989E-4</v>
      </c>
    </row>
    <row r="137" spans="2:11">
      <c r="B137" s="76" t="s">
        <v>2225</v>
      </c>
      <c r="C137" s="73">
        <v>7036</v>
      </c>
      <c r="D137" s="86" t="s">
        <v>130</v>
      </c>
      <c r="E137" s="94">
        <v>37987</v>
      </c>
      <c r="F137" s="83">
        <v>3615352.0700000008</v>
      </c>
      <c r="G137" s="85">
        <v>128.74770000000001</v>
      </c>
      <c r="H137" s="83">
        <v>17222.325770000003</v>
      </c>
      <c r="I137" s="84">
        <v>1.7751211842105264E-4</v>
      </c>
      <c r="J137" s="84">
        <f t="shared" si="3"/>
        <v>4.8645395896193093E-2</v>
      </c>
      <c r="K137" s="84">
        <f>H137/'סכום נכסי הקרן'!$C$42</f>
        <v>2.4170798653206358E-3</v>
      </c>
    </row>
    <row r="138" spans="2:11">
      <c r="B138" s="76" t="s">
        <v>2226</v>
      </c>
      <c r="C138" s="73">
        <v>87344</v>
      </c>
      <c r="D138" s="86" t="s">
        <v>130</v>
      </c>
      <c r="E138" s="94">
        <v>44421</v>
      </c>
      <c r="F138" s="83">
        <v>49066.260000000009</v>
      </c>
      <c r="G138" s="85">
        <v>100</v>
      </c>
      <c r="H138" s="83">
        <v>181.54516000000004</v>
      </c>
      <c r="I138" s="84">
        <v>4.6313940999999999E-4</v>
      </c>
      <c r="J138" s="84">
        <f t="shared" ref="J138:J199" si="5">IFERROR(H138/$H$11,0)</f>
        <v>5.1278417904631929E-4</v>
      </c>
      <c r="K138" s="84">
        <f>H138/'סכום נכסי הקרן'!$C$42</f>
        <v>2.5479087827196136E-5</v>
      </c>
    </row>
    <row r="139" spans="2:11">
      <c r="B139" s="76" t="s">
        <v>2227</v>
      </c>
      <c r="C139" s="73">
        <v>7046</v>
      </c>
      <c r="D139" s="86" t="s">
        <v>130</v>
      </c>
      <c r="E139" s="94">
        <v>43795</v>
      </c>
      <c r="F139" s="83">
        <v>948371.38000000012</v>
      </c>
      <c r="G139" s="85">
        <v>145.29949999999999</v>
      </c>
      <c r="H139" s="83">
        <v>5098.5218200000008</v>
      </c>
      <c r="I139" s="84">
        <v>1.0939016888888888E-4</v>
      </c>
      <c r="J139" s="84">
        <f t="shared" si="5"/>
        <v>1.4401052200006025E-2</v>
      </c>
      <c r="K139" s="84">
        <f>H139/'סכום נכסי הקרן'!$C$42</f>
        <v>7.1555576166644084E-4</v>
      </c>
    </row>
    <row r="140" spans="2:11">
      <c r="B140" s="76" t="s">
        <v>2228</v>
      </c>
      <c r="C140" s="73">
        <v>8315</v>
      </c>
      <c r="D140" s="86" t="s">
        <v>130</v>
      </c>
      <c r="E140" s="94">
        <v>44337</v>
      </c>
      <c r="F140" s="83">
        <v>1133489.2700000003</v>
      </c>
      <c r="G140" s="85">
        <v>91.9084</v>
      </c>
      <c r="H140" s="83">
        <v>3854.5558500000006</v>
      </c>
      <c r="I140" s="84">
        <v>2.1122424289473686E-4</v>
      </c>
      <c r="J140" s="84">
        <f t="shared" si="5"/>
        <v>1.0887402655793398E-2</v>
      </c>
      <c r="K140" s="84">
        <f>H140/'סכום נכסי הקרן'!$C$42</f>
        <v>5.4097045075166222E-4</v>
      </c>
    </row>
    <row r="141" spans="2:11">
      <c r="B141" s="76" t="s">
        <v>2229</v>
      </c>
      <c r="C141" s="73">
        <v>8296</v>
      </c>
      <c r="D141" s="86" t="s">
        <v>130</v>
      </c>
      <c r="E141" s="94">
        <v>44085</v>
      </c>
      <c r="F141" s="83">
        <v>462566.83000000007</v>
      </c>
      <c r="G141" s="85">
        <v>121.708</v>
      </c>
      <c r="H141" s="83">
        <v>2083.0291100000004</v>
      </c>
      <c r="I141" s="84">
        <v>1.4727930769230769E-4</v>
      </c>
      <c r="J141" s="84">
        <f t="shared" si="5"/>
        <v>5.8836290215665077E-3</v>
      </c>
      <c r="K141" s="84">
        <f>H141/'סכום נכסי הקרן'!$C$42</f>
        <v>2.9234423897776286E-4</v>
      </c>
    </row>
    <row r="142" spans="2:11">
      <c r="B142" s="76" t="s">
        <v>2230</v>
      </c>
      <c r="C142" s="73">
        <v>8333</v>
      </c>
      <c r="D142" s="86" t="s">
        <v>130</v>
      </c>
      <c r="E142" s="94">
        <v>44501</v>
      </c>
      <c r="F142" s="83">
        <v>125512.85000000002</v>
      </c>
      <c r="G142" s="85">
        <v>129.0412</v>
      </c>
      <c r="H142" s="83">
        <v>599.26417000000015</v>
      </c>
      <c r="I142" s="84">
        <v>4.1243925450000003E-4</v>
      </c>
      <c r="J142" s="84">
        <f t="shared" si="5"/>
        <v>1.6926542434142775E-3</v>
      </c>
      <c r="K142" s="84">
        <f>H142/'סכום נכסי הקרן'!$C$42</f>
        <v>8.4104166804126291E-5</v>
      </c>
    </row>
    <row r="143" spans="2:11">
      <c r="B143" s="76" t="s">
        <v>2231</v>
      </c>
      <c r="C143" s="73">
        <v>87955</v>
      </c>
      <c r="D143" s="86" t="s">
        <v>132</v>
      </c>
      <c r="E143" s="94">
        <v>44827</v>
      </c>
      <c r="F143" s="83">
        <v>100437.92000000001</v>
      </c>
      <c r="G143" s="85">
        <v>100</v>
      </c>
      <c r="H143" s="83">
        <v>403.60980000000006</v>
      </c>
      <c r="I143" s="84">
        <v>1.8085813999999998E-4</v>
      </c>
      <c r="J143" s="84">
        <f t="shared" si="5"/>
        <v>1.1400178332930998E-3</v>
      </c>
      <c r="K143" s="84">
        <f>H143/'סכום נכסי הקרן'!$C$42</f>
        <v>5.6644911613821406E-5</v>
      </c>
    </row>
    <row r="144" spans="2:11">
      <c r="B144" s="76" t="s">
        <v>2232</v>
      </c>
      <c r="C144" s="73">
        <v>84031</v>
      </c>
      <c r="D144" s="86" t="s">
        <v>130</v>
      </c>
      <c r="E144" s="94">
        <v>44314</v>
      </c>
      <c r="F144" s="83">
        <v>99193.640000000014</v>
      </c>
      <c r="G144" s="85">
        <v>100</v>
      </c>
      <c r="H144" s="83">
        <v>367.01645000000008</v>
      </c>
      <c r="I144" s="84">
        <v>1.6411122E-3</v>
      </c>
      <c r="J144" s="84">
        <f t="shared" si="5"/>
        <v>1.0366579258281768E-3</v>
      </c>
      <c r="K144" s="84">
        <f>H144/'סכום נכסי הקרן'!$C$42</f>
        <v>5.1509191231403465E-5</v>
      </c>
    </row>
    <row r="145" spans="2:11">
      <c r="B145" s="76" t="s">
        <v>2233</v>
      </c>
      <c r="C145" s="73">
        <v>6653</v>
      </c>
      <c r="D145" s="86" t="s">
        <v>130</v>
      </c>
      <c r="E145" s="94">
        <v>39264</v>
      </c>
      <c r="F145" s="83">
        <v>5999245.9200000009</v>
      </c>
      <c r="G145" s="85">
        <v>90.406899999999993</v>
      </c>
      <c r="H145" s="83">
        <v>20067.809359999999</v>
      </c>
      <c r="I145" s="84">
        <v>1.5124287161321625E-4</v>
      </c>
      <c r="J145" s="84">
        <f t="shared" si="5"/>
        <v>5.6682619068035962E-2</v>
      </c>
      <c r="K145" s="84">
        <f>H145/'סכום נכסי הקרן'!$C$42</f>
        <v>2.816431334125727E-3</v>
      </c>
    </row>
    <row r="146" spans="2:11">
      <c r="B146" s="76" t="s">
        <v>2234</v>
      </c>
      <c r="C146" s="73">
        <v>8410</v>
      </c>
      <c r="D146" s="86" t="s">
        <v>132</v>
      </c>
      <c r="E146" s="94">
        <v>44651</v>
      </c>
      <c r="F146" s="83">
        <v>216398.25787600002</v>
      </c>
      <c r="G146" s="85">
        <v>117.68559999999999</v>
      </c>
      <c r="H146" s="83">
        <v>1023.3897393490001</v>
      </c>
      <c r="I146" s="84">
        <v>6.5575229592064466E-4</v>
      </c>
      <c r="J146" s="84">
        <f t="shared" si="5"/>
        <v>2.8906199831298372E-3</v>
      </c>
      <c r="K146" s="84">
        <f>H146/'סכום נכסי הקרן'!$C$42</f>
        <v>1.4362837902329387E-4</v>
      </c>
    </row>
    <row r="147" spans="2:11">
      <c r="B147" s="76" t="s">
        <v>2235</v>
      </c>
      <c r="C147" s="73">
        <v>7001</v>
      </c>
      <c r="D147" s="86" t="s">
        <v>132</v>
      </c>
      <c r="E147" s="94">
        <v>43602</v>
      </c>
      <c r="F147" s="83">
        <v>542530.89000000013</v>
      </c>
      <c r="G147" s="85">
        <v>67.743700000000004</v>
      </c>
      <c r="H147" s="83">
        <v>1476.9213100000002</v>
      </c>
      <c r="I147" s="84">
        <v>9.3741221666666659E-4</v>
      </c>
      <c r="J147" s="84">
        <f t="shared" si="5"/>
        <v>4.1716445729776787E-3</v>
      </c>
      <c r="K147" s="84">
        <f>H147/'סכום נכסי הקרן'!$C$42</f>
        <v>2.0727959793225866E-4</v>
      </c>
    </row>
    <row r="148" spans="2:11">
      <c r="B148" s="76" t="s">
        <v>2236</v>
      </c>
      <c r="C148" s="73">
        <v>8319</v>
      </c>
      <c r="D148" s="86" t="s">
        <v>132</v>
      </c>
      <c r="E148" s="94">
        <v>44377</v>
      </c>
      <c r="F148" s="83">
        <v>270738.59000000008</v>
      </c>
      <c r="G148" s="85">
        <v>105.889</v>
      </c>
      <c r="H148" s="83">
        <v>1152.0331900000001</v>
      </c>
      <c r="I148" s="84">
        <v>2.8897893442857142E-4</v>
      </c>
      <c r="J148" s="84">
        <f t="shared" si="5"/>
        <v>3.2539804066837271E-3</v>
      </c>
      <c r="K148" s="84">
        <f>H148/'סכום נכסי הקרן'!$C$42</f>
        <v>1.6168293788639107E-4</v>
      </c>
    </row>
    <row r="149" spans="2:11">
      <c r="B149" s="76" t="s">
        <v>2237</v>
      </c>
      <c r="C149" s="73">
        <v>8411</v>
      </c>
      <c r="D149" s="86" t="s">
        <v>132</v>
      </c>
      <c r="E149" s="94">
        <v>44651</v>
      </c>
      <c r="F149" s="83">
        <v>288203.12214900006</v>
      </c>
      <c r="G149" s="85">
        <v>104.7353</v>
      </c>
      <c r="H149" s="83">
        <v>1212.9858514030002</v>
      </c>
      <c r="I149" s="84">
        <v>9.8362844388096699E-4</v>
      </c>
      <c r="J149" s="84">
        <f t="shared" si="5"/>
        <v>3.4261445141610383E-3</v>
      </c>
      <c r="K149" s="84">
        <f>H149/'סכום נכסי הקרן'!$C$42</f>
        <v>1.7023738358567817E-4</v>
      </c>
    </row>
    <row r="150" spans="2:11">
      <c r="B150" s="76" t="s">
        <v>2238</v>
      </c>
      <c r="C150" s="73">
        <v>9384</v>
      </c>
      <c r="D150" s="86" t="s">
        <v>132</v>
      </c>
      <c r="E150" s="94">
        <v>44910</v>
      </c>
      <c r="F150" s="83">
        <v>38394.553015000005</v>
      </c>
      <c r="G150" s="85">
        <v>91.305400000000006</v>
      </c>
      <c r="H150" s="83">
        <v>140.87374202300003</v>
      </c>
      <c r="I150" s="84">
        <v>3.8394552809805358E-4</v>
      </c>
      <c r="J150" s="84">
        <f t="shared" si="5"/>
        <v>3.9790554676559281E-4</v>
      </c>
      <c r="K150" s="84">
        <f>H150/'סכום נכסי הקרן'!$C$42</f>
        <v>1.9771028021621662E-5</v>
      </c>
    </row>
    <row r="151" spans="2:11">
      <c r="B151" s="76" t="s">
        <v>2239</v>
      </c>
      <c r="C151" s="73">
        <v>7011</v>
      </c>
      <c r="D151" s="86" t="s">
        <v>132</v>
      </c>
      <c r="E151" s="94">
        <v>43651</v>
      </c>
      <c r="F151" s="83">
        <v>1129258.6900000002</v>
      </c>
      <c r="G151" s="85">
        <v>98.567700000000002</v>
      </c>
      <c r="H151" s="83">
        <v>4472.9293000000007</v>
      </c>
      <c r="I151" s="84">
        <v>1.3180581169616975E-3</v>
      </c>
      <c r="J151" s="84">
        <f t="shared" si="5"/>
        <v>1.2634032099961947E-2</v>
      </c>
      <c r="K151" s="84">
        <f>H151/'סכום נכסי הקרן'!$C$42</f>
        <v>6.2775652338811414E-4</v>
      </c>
    </row>
    <row r="152" spans="2:11">
      <c r="B152" s="76" t="s">
        <v>2240</v>
      </c>
      <c r="C152" s="73">
        <v>8406</v>
      </c>
      <c r="D152" s="86" t="s">
        <v>130</v>
      </c>
      <c r="E152" s="94">
        <v>44621</v>
      </c>
      <c r="F152" s="83">
        <v>776928.92000000016</v>
      </c>
      <c r="G152" s="85">
        <v>100</v>
      </c>
      <c r="H152" s="83">
        <v>2874.6370000000006</v>
      </c>
      <c r="I152" s="84">
        <v>9.1403399999999998E-4</v>
      </c>
      <c r="J152" s="84">
        <f t="shared" si="5"/>
        <v>8.119568564103688E-3</v>
      </c>
      <c r="K152" s="84">
        <f>H152/'סכום נכסי הקרן'!$C$42</f>
        <v>4.0344302538446972E-4</v>
      </c>
    </row>
    <row r="153" spans="2:11">
      <c r="B153" s="76" t="s">
        <v>2241</v>
      </c>
      <c r="C153" s="73">
        <v>8502</v>
      </c>
      <c r="D153" s="86" t="s">
        <v>130</v>
      </c>
      <c r="E153" s="94">
        <v>44621</v>
      </c>
      <c r="F153" s="83">
        <v>1488635.7115360005</v>
      </c>
      <c r="G153" s="85">
        <v>100.4263</v>
      </c>
      <c r="H153" s="83">
        <v>5531.4325316759996</v>
      </c>
      <c r="I153" s="84">
        <v>1.2384746213851172E-3</v>
      </c>
      <c r="J153" s="84">
        <f t="shared" si="5"/>
        <v>1.5623832052066718E-2</v>
      </c>
      <c r="K153" s="84">
        <f>H153/'סכום נכסי הקרן'!$C$42</f>
        <v>7.7631293108988762E-4</v>
      </c>
    </row>
    <row r="154" spans="2:11">
      <c r="B154" s="76" t="s">
        <v>2242</v>
      </c>
      <c r="C154" s="73">
        <v>7017</v>
      </c>
      <c r="D154" s="86" t="s">
        <v>131</v>
      </c>
      <c r="E154" s="94">
        <v>43709</v>
      </c>
      <c r="F154" s="83">
        <v>1953857.6700000004</v>
      </c>
      <c r="G154" s="85">
        <v>98.397369999999995</v>
      </c>
      <c r="H154" s="83">
        <v>1922.5451500000004</v>
      </c>
      <c r="I154" s="84">
        <v>1.1841561439999999E-3</v>
      </c>
      <c r="J154" s="84">
        <f t="shared" si="5"/>
        <v>5.4303333474835288E-3</v>
      </c>
      <c r="K154" s="84">
        <f>H154/'סכום נכסי הקרן'!$C$42</f>
        <v>2.6982100061824819E-4</v>
      </c>
    </row>
    <row r="155" spans="2:11">
      <c r="B155" s="76" t="s">
        <v>2243</v>
      </c>
      <c r="C155" s="73">
        <v>9536</v>
      </c>
      <c r="D155" s="86" t="s">
        <v>131</v>
      </c>
      <c r="E155" s="94">
        <v>45015</v>
      </c>
      <c r="F155" s="83">
        <v>590700.50171600014</v>
      </c>
      <c r="G155" s="85">
        <v>100</v>
      </c>
      <c r="H155" s="83">
        <v>590.70050171600019</v>
      </c>
      <c r="I155" s="84">
        <v>1.6408346448079042E-3</v>
      </c>
      <c r="J155" s="84">
        <f t="shared" si="5"/>
        <v>1.6684656965500375E-3</v>
      </c>
      <c r="K155" s="84">
        <f>H155/'סכום נכסי הקרן'!$C$42</f>
        <v>8.2902292535867031E-5</v>
      </c>
    </row>
    <row r="156" spans="2:11">
      <c r="B156" s="76" t="s">
        <v>2244</v>
      </c>
      <c r="C156" s="73">
        <v>6885</v>
      </c>
      <c r="D156" s="86" t="s">
        <v>132</v>
      </c>
      <c r="E156" s="94">
        <v>43602</v>
      </c>
      <c r="F156" s="83">
        <v>776660.81000000017</v>
      </c>
      <c r="G156" s="85">
        <v>95.516800000000003</v>
      </c>
      <c r="H156" s="83">
        <v>2981.0902700000006</v>
      </c>
      <c r="I156" s="84">
        <v>1.1016858187516323E-3</v>
      </c>
      <c r="J156" s="84">
        <f t="shared" si="5"/>
        <v>8.4202516154378362E-3</v>
      </c>
      <c r="K156" s="84">
        <f>H156/'סכום נכסי הקרן'!$C$42</f>
        <v>4.1838328716739038E-4</v>
      </c>
    </row>
    <row r="157" spans="2:11">
      <c r="B157" s="76" t="s">
        <v>2245</v>
      </c>
      <c r="C157" s="73">
        <v>84034</v>
      </c>
      <c r="D157" s="86" t="s">
        <v>130</v>
      </c>
      <c r="E157" s="94">
        <v>44314</v>
      </c>
      <c r="F157" s="83">
        <v>94839.220000000016</v>
      </c>
      <c r="G157" s="85">
        <v>100</v>
      </c>
      <c r="H157" s="83">
        <v>350.90510999999998</v>
      </c>
      <c r="I157" s="84">
        <v>1.5098232299999999E-3</v>
      </c>
      <c r="J157" s="84">
        <f t="shared" si="5"/>
        <v>9.911505696682209E-4</v>
      </c>
      <c r="K157" s="84">
        <f>H157/'סכום נכסי הקרן'!$C$42</f>
        <v>4.9248033473885603E-5</v>
      </c>
    </row>
    <row r="158" spans="2:11">
      <c r="B158" s="76" t="s">
        <v>2246</v>
      </c>
      <c r="C158" s="73">
        <v>87345</v>
      </c>
      <c r="D158" s="86" t="s">
        <v>130</v>
      </c>
      <c r="E158" s="94">
        <v>44421</v>
      </c>
      <c r="F158" s="83">
        <v>45288.02</v>
      </c>
      <c r="G158" s="85">
        <v>100</v>
      </c>
      <c r="H158" s="83">
        <v>167.56568000000001</v>
      </c>
      <c r="I158" s="84">
        <v>1.7394050000000001E-4</v>
      </c>
      <c r="J158" s="84">
        <f t="shared" si="5"/>
        <v>4.7329837741275083E-4</v>
      </c>
      <c r="K158" s="84">
        <f>H158/'סכום נכסי הקרן'!$C$42</f>
        <v>2.3517127515510973E-5</v>
      </c>
    </row>
    <row r="159" spans="2:11">
      <c r="B159" s="76" t="s">
        <v>2247</v>
      </c>
      <c r="C159" s="73">
        <v>7077</v>
      </c>
      <c r="D159" s="86" t="s">
        <v>130</v>
      </c>
      <c r="E159" s="94">
        <v>44012</v>
      </c>
      <c r="F159" s="83">
        <v>1656547.2400000002</v>
      </c>
      <c r="G159" s="85">
        <v>118.6464</v>
      </c>
      <c r="H159" s="83">
        <v>7272.1045400000012</v>
      </c>
      <c r="I159" s="84">
        <v>7.6163092000000002E-4</v>
      </c>
      <c r="J159" s="84">
        <f t="shared" si="5"/>
        <v>2.0540454818420449E-2</v>
      </c>
      <c r="K159" s="84">
        <f>H159/'סכום נכסי הקרן'!$C$42</f>
        <v>1.020608813053522E-3</v>
      </c>
    </row>
    <row r="160" spans="2:11">
      <c r="B160" s="76" t="s">
        <v>2248</v>
      </c>
      <c r="C160" s="73">
        <v>9172</v>
      </c>
      <c r="D160" s="86" t="s">
        <v>132</v>
      </c>
      <c r="E160" s="94">
        <v>44743</v>
      </c>
      <c r="F160" s="83">
        <v>80136.381157000011</v>
      </c>
      <c r="G160" s="85">
        <v>95.864599999999996</v>
      </c>
      <c r="H160" s="83">
        <v>308.71089954600001</v>
      </c>
      <c r="I160" s="84">
        <v>1.8939173530029001E-3</v>
      </c>
      <c r="J160" s="84">
        <f t="shared" si="5"/>
        <v>8.7197072720829533E-4</v>
      </c>
      <c r="K160" s="84">
        <f>H160/'סכום נכסי הקרן'!$C$42</f>
        <v>4.3326256248006034E-5</v>
      </c>
    </row>
    <row r="161" spans="2:11">
      <c r="B161" s="76" t="s">
        <v>2249</v>
      </c>
      <c r="C161" s="73">
        <v>84033</v>
      </c>
      <c r="D161" s="86" t="s">
        <v>130</v>
      </c>
      <c r="E161" s="94">
        <v>44314</v>
      </c>
      <c r="F161" s="83">
        <v>97179.720000000016</v>
      </c>
      <c r="G161" s="85">
        <v>100</v>
      </c>
      <c r="H161" s="83">
        <v>359.56495000000007</v>
      </c>
      <c r="I161" s="84">
        <v>1.7067566900000001E-3</v>
      </c>
      <c r="J161" s="84">
        <f t="shared" si="5"/>
        <v>1.0156107587752869E-3</v>
      </c>
      <c r="K161" s="84">
        <f>H161/'סכום נכסי הקרן'!$C$42</f>
        <v>5.0463405031736382E-5</v>
      </c>
    </row>
    <row r="162" spans="2:11">
      <c r="B162" s="76" t="s">
        <v>2250</v>
      </c>
      <c r="C162" s="73">
        <v>8275</v>
      </c>
      <c r="D162" s="86" t="s">
        <v>130</v>
      </c>
      <c r="E162" s="94">
        <v>44256</v>
      </c>
      <c r="F162" s="83">
        <v>112882.03000000001</v>
      </c>
      <c r="G162" s="85">
        <v>114.2824</v>
      </c>
      <c r="H162" s="83">
        <v>477.31588000000005</v>
      </c>
      <c r="I162" s="84">
        <v>1.8813671666666667E-4</v>
      </c>
      <c r="J162" s="84">
        <f t="shared" si="5"/>
        <v>1.3482046652831254E-3</v>
      </c>
      <c r="K162" s="84">
        <f>H162/'סכום נכסי הקרן'!$C$42</f>
        <v>6.6989245143386959E-5</v>
      </c>
    </row>
    <row r="163" spans="2:11">
      <c r="B163" s="76" t="s">
        <v>2251</v>
      </c>
      <c r="C163" s="73">
        <v>8335</v>
      </c>
      <c r="D163" s="86" t="s">
        <v>130</v>
      </c>
      <c r="E163" s="94">
        <v>44412</v>
      </c>
      <c r="F163" s="83">
        <v>818654.56000000017</v>
      </c>
      <c r="G163" s="85">
        <v>98.963300000000004</v>
      </c>
      <c r="H163" s="83">
        <v>2997.6200000000003</v>
      </c>
      <c r="I163" s="84">
        <v>2.7288485704000001E-3</v>
      </c>
      <c r="J163" s="84">
        <f t="shared" si="5"/>
        <v>8.4669407369099108E-3</v>
      </c>
      <c r="K163" s="84">
        <f>H163/'סכום נכסי הקרן'!$C$42</f>
        <v>4.2070316417446582E-4</v>
      </c>
    </row>
    <row r="164" spans="2:11">
      <c r="B164" s="76" t="s">
        <v>2252</v>
      </c>
      <c r="C164" s="73">
        <v>6651</v>
      </c>
      <c r="D164" s="86" t="s">
        <v>132</v>
      </c>
      <c r="E164" s="94">
        <v>43465</v>
      </c>
      <c r="F164" s="83">
        <v>454537.91000000009</v>
      </c>
      <c r="G164" s="85">
        <v>105.1855</v>
      </c>
      <c r="H164" s="83">
        <v>1921.2768700000004</v>
      </c>
      <c r="I164" s="84">
        <v>1.8739641998846538E-3</v>
      </c>
      <c r="J164" s="84">
        <f t="shared" si="5"/>
        <v>5.4267510216390894E-3</v>
      </c>
      <c r="K164" s="84">
        <f>H164/'סכום נכסי הקרן'!$C$42</f>
        <v>2.6964300293706804E-4</v>
      </c>
    </row>
    <row r="165" spans="2:11">
      <c r="B165" s="76" t="s">
        <v>2253</v>
      </c>
      <c r="C165" s="73">
        <v>8415</v>
      </c>
      <c r="D165" s="86" t="s">
        <v>132</v>
      </c>
      <c r="E165" s="94">
        <v>44440</v>
      </c>
      <c r="F165" s="83">
        <v>1819109.1200000003</v>
      </c>
      <c r="G165" s="85">
        <v>115.5314</v>
      </c>
      <c r="H165" s="83">
        <v>8445.449300000002</v>
      </c>
      <c r="I165" s="84">
        <v>3.0318485008333333E-3</v>
      </c>
      <c r="J165" s="84">
        <f t="shared" si="5"/>
        <v>2.3854630913750674E-2</v>
      </c>
      <c r="K165" s="84">
        <f>H165/'סכום נכסי הקרן'!$C$42</f>
        <v>1.185282738767765E-3</v>
      </c>
    </row>
    <row r="166" spans="2:11">
      <c r="B166" s="76" t="s">
        <v>2254</v>
      </c>
      <c r="C166" s="73">
        <v>87341</v>
      </c>
      <c r="D166" s="86" t="s">
        <v>130</v>
      </c>
      <c r="E166" s="94">
        <v>44421</v>
      </c>
      <c r="F166" s="83">
        <v>120075.32000000002</v>
      </c>
      <c r="G166" s="85">
        <v>100</v>
      </c>
      <c r="H166" s="83">
        <v>444.27868000000007</v>
      </c>
      <c r="I166" s="84">
        <v>1.8010081E-4</v>
      </c>
      <c r="J166" s="84">
        <f t="shared" si="5"/>
        <v>1.2548892969197437E-3</v>
      </c>
      <c r="K166" s="84">
        <f>H166/'סכום נכסי הקרן'!$C$42</f>
        <v>6.2352615225163622E-5</v>
      </c>
    </row>
    <row r="167" spans="2:11">
      <c r="B167" s="76" t="s">
        <v>2255</v>
      </c>
      <c r="C167" s="73">
        <v>8310</v>
      </c>
      <c r="D167" s="86" t="s">
        <v>130</v>
      </c>
      <c r="E167" s="94">
        <v>44377</v>
      </c>
      <c r="F167" s="83">
        <v>306147.79000000004</v>
      </c>
      <c r="G167" s="85">
        <v>35.569099999999999</v>
      </c>
      <c r="H167" s="83">
        <v>402.90783000000005</v>
      </c>
      <c r="I167" s="84">
        <v>7.986379230769231E-4</v>
      </c>
      <c r="J167" s="84">
        <f t="shared" si="5"/>
        <v>1.1380350808464625E-3</v>
      </c>
      <c r="K167" s="84">
        <f>H167/'סכום נכסי הקרן'!$C$42</f>
        <v>5.6546393122433055E-5</v>
      </c>
    </row>
    <row r="168" spans="2:11">
      <c r="B168" s="76" t="s">
        <v>2256</v>
      </c>
      <c r="C168" s="73">
        <v>87951</v>
      </c>
      <c r="D168" s="86" t="s">
        <v>132</v>
      </c>
      <c r="E168" s="94">
        <v>44771</v>
      </c>
      <c r="F168" s="83">
        <v>106449.43</v>
      </c>
      <c r="G168" s="85">
        <v>100</v>
      </c>
      <c r="H168" s="83">
        <v>427.76702000000006</v>
      </c>
      <c r="I168" s="84">
        <v>3.3500000000000001E-4</v>
      </c>
      <c r="J168" s="84">
        <f t="shared" si="5"/>
        <v>1.2082512151455342E-3</v>
      </c>
      <c r="K168" s="84">
        <f>H168/'סכום נכסי הקרן'!$C$42</f>
        <v>6.0035274265411235E-5</v>
      </c>
    </row>
    <row r="169" spans="2:11">
      <c r="B169" s="76" t="s">
        <v>2257</v>
      </c>
      <c r="C169" s="73">
        <v>7085</v>
      </c>
      <c r="D169" s="86" t="s">
        <v>130</v>
      </c>
      <c r="E169" s="94">
        <v>43983</v>
      </c>
      <c r="F169" s="83">
        <v>1886700.6673630006</v>
      </c>
      <c r="G169" s="85">
        <v>98.3048</v>
      </c>
      <c r="H169" s="83">
        <v>6862.4540753570009</v>
      </c>
      <c r="I169" s="84">
        <v>6.2890022628958792E-4</v>
      </c>
      <c r="J169" s="84">
        <f t="shared" si="5"/>
        <v>1.9383374799278631E-2</v>
      </c>
      <c r="K169" s="84">
        <f>H169/'סכום נכסי הקרן'!$C$42</f>
        <v>9.6311611995671511E-4</v>
      </c>
    </row>
    <row r="170" spans="2:11">
      <c r="B170" s="76" t="s">
        <v>2258</v>
      </c>
      <c r="C170" s="73">
        <v>8330</v>
      </c>
      <c r="D170" s="86" t="s">
        <v>130</v>
      </c>
      <c r="E170" s="94">
        <v>44002</v>
      </c>
      <c r="F170" s="83">
        <v>617788.09000000008</v>
      </c>
      <c r="G170" s="85">
        <v>110.38420000000001</v>
      </c>
      <c r="H170" s="83">
        <v>2523.1796300000005</v>
      </c>
      <c r="I170" s="84">
        <v>2.0698798150769232E-3</v>
      </c>
      <c r="J170" s="84">
        <f t="shared" si="5"/>
        <v>7.1268581060268737E-3</v>
      </c>
      <c r="K170" s="84">
        <f>H170/'סכום נכסי הקרן'!$C$42</f>
        <v>3.5411748457828482E-4</v>
      </c>
    </row>
    <row r="171" spans="2:11">
      <c r="B171" s="76" t="s">
        <v>2259</v>
      </c>
      <c r="C171" s="73">
        <v>5287</v>
      </c>
      <c r="D171" s="86" t="s">
        <v>132</v>
      </c>
      <c r="E171" s="94">
        <v>42735</v>
      </c>
      <c r="F171" s="83">
        <v>789415.79429600015</v>
      </c>
      <c r="G171" s="85">
        <v>29.861799999999999</v>
      </c>
      <c r="H171" s="83">
        <v>947.29613681500018</v>
      </c>
      <c r="I171" s="84">
        <v>5.1334377731822214E-4</v>
      </c>
      <c r="J171" s="84">
        <f t="shared" si="5"/>
        <v>2.6756894638801142E-3</v>
      </c>
      <c r="K171" s="84">
        <f>H171/'סכום נכסי הקרן'!$C$42</f>
        <v>1.329489669031826E-4</v>
      </c>
    </row>
    <row r="172" spans="2:11">
      <c r="B172" s="76" t="s">
        <v>2260</v>
      </c>
      <c r="C172" s="73">
        <v>7028</v>
      </c>
      <c r="D172" s="86" t="s">
        <v>132</v>
      </c>
      <c r="E172" s="94">
        <v>43754</v>
      </c>
      <c r="F172" s="83">
        <v>1147670.6100000003</v>
      </c>
      <c r="G172" s="85">
        <v>108.2533</v>
      </c>
      <c r="H172" s="83">
        <v>4992.5494800000015</v>
      </c>
      <c r="I172" s="84">
        <v>1.2311320754716982E-4</v>
      </c>
      <c r="J172" s="84">
        <f t="shared" si="5"/>
        <v>1.4101727561615681E-2</v>
      </c>
      <c r="K172" s="84">
        <f>H172/'סכום נכסי הקרן'!$C$42</f>
        <v>7.0068299635496977E-4</v>
      </c>
    </row>
    <row r="173" spans="2:11">
      <c r="B173" s="76" t="s">
        <v>2261</v>
      </c>
      <c r="C173" s="73">
        <v>8416</v>
      </c>
      <c r="D173" s="86" t="s">
        <v>132</v>
      </c>
      <c r="E173" s="94">
        <v>44713</v>
      </c>
      <c r="F173" s="83">
        <v>228613.27000000005</v>
      </c>
      <c r="G173" s="85">
        <v>104.1722</v>
      </c>
      <c r="H173" s="83">
        <v>957.01168000000018</v>
      </c>
      <c r="I173" s="84">
        <v>5.6531556886227546E-5</v>
      </c>
      <c r="J173" s="84">
        <f t="shared" si="5"/>
        <v>2.7031315440551478E-3</v>
      </c>
      <c r="K173" s="84">
        <f>H173/'סכום נכסי הקרן'!$C$42</f>
        <v>1.3431250189414315E-4</v>
      </c>
    </row>
    <row r="174" spans="2:11">
      <c r="B174" s="76" t="s">
        <v>2262</v>
      </c>
      <c r="C174" s="73">
        <v>8339</v>
      </c>
      <c r="D174" s="86" t="s">
        <v>130</v>
      </c>
      <c r="E174" s="94">
        <v>44539</v>
      </c>
      <c r="F174" s="83">
        <v>179761.66065100004</v>
      </c>
      <c r="G174" s="85">
        <v>99.307299999999998</v>
      </c>
      <c r="H174" s="83">
        <v>660.51087098100015</v>
      </c>
      <c r="I174" s="84">
        <v>4.3904928843657601E-4</v>
      </c>
      <c r="J174" s="84">
        <f t="shared" si="5"/>
        <v>1.8656488816730858E-3</v>
      </c>
      <c r="K174" s="84">
        <f>H174/'סכום נכסי הקרן'!$C$42</f>
        <v>9.2699879702343564E-5</v>
      </c>
    </row>
    <row r="175" spans="2:11">
      <c r="B175" s="76" t="s">
        <v>2263</v>
      </c>
      <c r="C175" s="73">
        <v>7013</v>
      </c>
      <c r="D175" s="86" t="s">
        <v>132</v>
      </c>
      <c r="E175" s="94">
        <v>43507</v>
      </c>
      <c r="F175" s="83">
        <v>1055963.5727669999</v>
      </c>
      <c r="G175" s="85">
        <v>96.100399999999993</v>
      </c>
      <c r="H175" s="83">
        <v>4077.9143947150005</v>
      </c>
      <c r="I175" s="84">
        <v>8.7947860827821865E-4</v>
      </c>
      <c r="J175" s="84">
        <f t="shared" si="5"/>
        <v>1.1518291014285918E-2</v>
      </c>
      <c r="K175" s="84">
        <f>H175/'סכום נכסי הקרן'!$C$42</f>
        <v>5.7231786853877478E-4</v>
      </c>
    </row>
    <row r="176" spans="2:11">
      <c r="B176" s="76" t="s">
        <v>2264</v>
      </c>
      <c r="C176" s="73">
        <v>8112</v>
      </c>
      <c r="D176" s="86" t="s">
        <v>130</v>
      </c>
      <c r="E176" s="94">
        <v>44440</v>
      </c>
      <c r="F176" s="83">
        <v>151100.6</v>
      </c>
      <c r="G176" s="85">
        <v>74.700999999999993</v>
      </c>
      <c r="H176" s="83">
        <v>417.63254000000012</v>
      </c>
      <c r="I176" s="84">
        <v>9.443787512499999E-5</v>
      </c>
      <c r="J176" s="84">
        <f t="shared" si="5"/>
        <v>1.1796258251496714E-3</v>
      </c>
      <c r="K176" s="84">
        <f>H176/'סכום נכסי הקרן'!$C$42</f>
        <v>5.861294328174325E-5</v>
      </c>
    </row>
    <row r="177" spans="2:11">
      <c r="B177" s="76" t="s">
        <v>2265</v>
      </c>
      <c r="C177" s="73">
        <v>8317</v>
      </c>
      <c r="D177" s="86" t="s">
        <v>130</v>
      </c>
      <c r="E177" s="94">
        <v>44378</v>
      </c>
      <c r="F177" s="83">
        <v>145316.44000000003</v>
      </c>
      <c r="G177" s="85">
        <v>115.2396</v>
      </c>
      <c r="H177" s="83">
        <v>619.60970000000009</v>
      </c>
      <c r="I177" s="84">
        <v>3.1250846860215052E-5</v>
      </c>
      <c r="J177" s="84">
        <f t="shared" si="5"/>
        <v>1.7501212995358079E-3</v>
      </c>
      <c r="K177" s="84">
        <f>H177/'סכום נכסי הקרן'!$C$42</f>
        <v>8.6959575043932033E-5</v>
      </c>
    </row>
    <row r="178" spans="2:11">
      <c r="B178" s="76" t="s">
        <v>2266</v>
      </c>
      <c r="C178" s="73">
        <v>9377</v>
      </c>
      <c r="D178" s="86" t="s">
        <v>130</v>
      </c>
      <c r="E178" s="94">
        <v>44502</v>
      </c>
      <c r="F178" s="83">
        <v>381155.99000000005</v>
      </c>
      <c r="G178" s="85">
        <v>103.0479</v>
      </c>
      <c r="H178" s="83">
        <v>1453.2610200000001</v>
      </c>
      <c r="I178" s="84">
        <v>2.1721634587816784E-3</v>
      </c>
      <c r="J178" s="84">
        <f t="shared" si="5"/>
        <v>4.104814796939321E-3</v>
      </c>
      <c r="K178" s="84">
        <f>H178/'סכום נכסי הקרן'!$C$42</f>
        <v>2.0395897728378237E-4</v>
      </c>
    </row>
    <row r="179" spans="2:11">
      <c r="B179" s="76" t="s">
        <v>2267</v>
      </c>
      <c r="C179" s="73">
        <v>84036</v>
      </c>
      <c r="D179" s="86" t="s">
        <v>130</v>
      </c>
      <c r="E179" s="94">
        <v>44314</v>
      </c>
      <c r="F179" s="83">
        <v>148322.35</v>
      </c>
      <c r="G179" s="85">
        <v>100</v>
      </c>
      <c r="H179" s="83">
        <v>548.79271000000006</v>
      </c>
      <c r="I179" s="84">
        <v>2.5163719999999999E-5</v>
      </c>
      <c r="J179" s="84">
        <f t="shared" si="5"/>
        <v>1.5500948593945151E-3</v>
      </c>
      <c r="K179" s="84">
        <f>H179/'סכום נכסי הקרן'!$C$42</f>
        <v>7.7020712956572216E-5</v>
      </c>
    </row>
    <row r="180" spans="2:11">
      <c r="B180" s="76" t="s">
        <v>2268</v>
      </c>
      <c r="C180" s="73">
        <v>7043</v>
      </c>
      <c r="D180" s="86" t="s">
        <v>132</v>
      </c>
      <c r="E180" s="94">
        <v>43860</v>
      </c>
      <c r="F180" s="83">
        <v>2245726.2419880005</v>
      </c>
      <c r="G180" s="85">
        <v>93.164199999999994</v>
      </c>
      <c r="H180" s="83">
        <v>8407.5574884900016</v>
      </c>
      <c r="I180" s="84">
        <v>6.9447927188197821E-4</v>
      </c>
      <c r="J180" s="84">
        <f t="shared" si="5"/>
        <v>2.374760343112468E-2</v>
      </c>
      <c r="K180" s="84">
        <f>H180/'סכום נכסי הקרן'!$C$42</f>
        <v>1.1799647848581437E-3</v>
      </c>
    </row>
    <row r="181" spans="2:11">
      <c r="B181" s="76" t="s">
        <v>2269</v>
      </c>
      <c r="C181" s="73">
        <v>5304</v>
      </c>
      <c r="D181" s="86" t="s">
        <v>132</v>
      </c>
      <c r="E181" s="94">
        <v>42928</v>
      </c>
      <c r="F181" s="83">
        <v>1189574.4733250001</v>
      </c>
      <c r="G181" s="85">
        <v>56.195</v>
      </c>
      <c r="H181" s="83">
        <v>2686.2924055040003</v>
      </c>
      <c r="I181" s="84">
        <v>2.2094678391916032E-4</v>
      </c>
      <c r="J181" s="84">
        <f t="shared" si="5"/>
        <v>7.587579012487751E-3</v>
      </c>
      <c r="K181" s="84">
        <f>H181/'סכום נכסי הקרן'!$C$42</f>
        <v>3.7700966596612316E-4</v>
      </c>
    </row>
    <row r="182" spans="2:11">
      <c r="B182" s="76" t="s">
        <v>2270</v>
      </c>
      <c r="C182" s="73">
        <v>85891</v>
      </c>
      <c r="D182" s="86" t="s">
        <v>130</v>
      </c>
      <c r="E182" s="94">
        <v>44395</v>
      </c>
      <c r="F182" s="83">
        <v>1895819.3900000004</v>
      </c>
      <c r="G182" s="85">
        <v>100</v>
      </c>
      <c r="H182" s="83">
        <v>7014.531750000001</v>
      </c>
      <c r="I182" s="84">
        <v>1.01312824E-3</v>
      </c>
      <c r="J182" s="84">
        <f t="shared" si="5"/>
        <v>1.9812926463135073E-2</v>
      </c>
      <c r="K182" s="84">
        <f>H182/'סכום נכסי הקרן'!$C$42</f>
        <v>9.844595720695929E-4</v>
      </c>
    </row>
    <row r="183" spans="2:11">
      <c r="B183" s="76" t="s">
        <v>2271</v>
      </c>
      <c r="C183" s="73">
        <v>7041</v>
      </c>
      <c r="D183" s="86" t="s">
        <v>130</v>
      </c>
      <c r="E183" s="94">
        <v>43516</v>
      </c>
      <c r="F183" s="83">
        <v>714490.44</v>
      </c>
      <c r="G183" s="85">
        <v>82.046400000000006</v>
      </c>
      <c r="H183" s="83">
        <v>2168.9906100000003</v>
      </c>
      <c r="I183" s="84">
        <v>4.65680284E-4</v>
      </c>
      <c r="J183" s="84">
        <f t="shared" si="5"/>
        <v>6.1264319539448215E-3</v>
      </c>
      <c r="K183" s="84">
        <f>H183/'סכום נכסי הקרן'!$C$42</f>
        <v>3.0440856836146839E-4</v>
      </c>
    </row>
    <row r="184" spans="2:11">
      <c r="B184" s="76" t="s">
        <v>2272</v>
      </c>
      <c r="C184" s="73">
        <v>7054</v>
      </c>
      <c r="D184" s="86" t="s">
        <v>130</v>
      </c>
      <c r="E184" s="94">
        <v>43973</v>
      </c>
      <c r="F184" s="83">
        <v>258938.17000000004</v>
      </c>
      <c r="G184" s="85">
        <v>105.4258</v>
      </c>
      <c r="H184" s="83">
        <v>1010.0542300000001</v>
      </c>
      <c r="I184" s="84">
        <v>8.1238181538461544E-4</v>
      </c>
      <c r="J184" s="84">
        <f t="shared" si="5"/>
        <v>2.8529531116269478E-3</v>
      </c>
      <c r="K184" s="84">
        <f>H184/'סכום נכסי הקרן'!$C$42</f>
        <v>1.4175679724207993E-4</v>
      </c>
    </row>
    <row r="185" spans="2:11">
      <c r="B185" s="76" t="s">
        <v>2273</v>
      </c>
      <c r="C185" s="73">
        <v>7071</v>
      </c>
      <c r="D185" s="86" t="s">
        <v>130</v>
      </c>
      <c r="E185" s="94">
        <v>44055</v>
      </c>
      <c r="F185" s="83">
        <v>346098.66</v>
      </c>
      <c r="G185" s="134">
        <v>0</v>
      </c>
      <c r="H185" s="134">
        <v>0</v>
      </c>
      <c r="I185" s="84">
        <v>1.0746468000000001E-3</v>
      </c>
      <c r="J185" s="84">
        <f t="shared" ref="J185" si="6">IFERROR(H185/$H$11,0)</f>
        <v>0</v>
      </c>
      <c r="K185" s="84">
        <f>H185/'סכום נכסי הקרן'!$C$42</f>
        <v>0</v>
      </c>
    </row>
    <row r="186" spans="2:11">
      <c r="B186" s="76" t="s">
        <v>2274</v>
      </c>
      <c r="C186" s="73">
        <v>83111</v>
      </c>
      <c r="D186" s="86" t="s">
        <v>130</v>
      </c>
      <c r="E186" s="94">
        <v>44256</v>
      </c>
      <c r="F186" s="83">
        <v>170790.37000000002</v>
      </c>
      <c r="G186" s="85">
        <v>100</v>
      </c>
      <c r="H186" s="83">
        <v>631.92436000000009</v>
      </c>
      <c r="I186" s="84">
        <v>1.6977729999999999E-4</v>
      </c>
      <c r="J186" s="84">
        <f t="shared" si="5"/>
        <v>1.7849047265262854E-3</v>
      </c>
      <c r="K186" s="84">
        <f>H186/'סכום נכסי הקרן'!$C$42</f>
        <v>8.8687884979058148E-5</v>
      </c>
    </row>
    <row r="187" spans="2:11">
      <c r="B187" s="76" t="s">
        <v>2275</v>
      </c>
      <c r="C187" s="73">
        <v>6646</v>
      </c>
      <c r="D187" s="86" t="s">
        <v>132</v>
      </c>
      <c r="E187" s="94">
        <v>42947</v>
      </c>
      <c r="F187" s="83">
        <v>494214.03000000009</v>
      </c>
      <c r="G187" s="85">
        <v>79.099999999999994</v>
      </c>
      <c r="H187" s="83">
        <v>1570.9252800000002</v>
      </c>
      <c r="I187" s="84">
        <v>3.856215641609719E-4</v>
      </c>
      <c r="J187" s="84">
        <f t="shared" si="5"/>
        <v>4.4371638993179943E-3</v>
      </c>
      <c r="K187" s="84">
        <f>H187/'סכום נכסי הקרן'!$C$42</f>
        <v>2.2047265363110024E-4</v>
      </c>
    </row>
    <row r="188" spans="2:11">
      <c r="B188" s="76" t="s">
        <v>2276</v>
      </c>
      <c r="C188" s="73">
        <v>6647</v>
      </c>
      <c r="D188" s="86" t="s">
        <v>130</v>
      </c>
      <c r="E188" s="94">
        <v>43454</v>
      </c>
      <c r="F188" s="83">
        <v>1144540.7000000002</v>
      </c>
      <c r="G188" s="85">
        <v>126.2908</v>
      </c>
      <c r="H188" s="83">
        <v>5348.1635200000001</v>
      </c>
      <c r="I188" s="84">
        <v>8.3449444347826092E-5</v>
      </c>
      <c r="J188" s="84">
        <f t="shared" si="5"/>
        <v>1.5106178760197589E-2</v>
      </c>
      <c r="K188" s="84">
        <f>H188/'סכום נכסי הקרן'!$C$42</f>
        <v>7.5059190804253005E-4</v>
      </c>
    </row>
    <row r="189" spans="2:11">
      <c r="B189" s="76" t="s">
        <v>2277</v>
      </c>
      <c r="C189" s="73">
        <v>8000</v>
      </c>
      <c r="D189" s="86" t="s">
        <v>130</v>
      </c>
      <c r="E189" s="94">
        <v>44228</v>
      </c>
      <c r="F189" s="83">
        <v>834371.77000000014</v>
      </c>
      <c r="G189" s="85">
        <v>103.127</v>
      </c>
      <c r="H189" s="83">
        <v>3183.71155</v>
      </c>
      <c r="I189" s="84">
        <v>5.4305235151515152E-5</v>
      </c>
      <c r="J189" s="84">
        <f t="shared" si="5"/>
        <v>8.9925664417990232E-3</v>
      </c>
      <c r="K189" s="84">
        <f>H189/'סכום נכסי הקרן'!$C$42</f>
        <v>4.4682031842054461E-4</v>
      </c>
    </row>
    <row r="190" spans="2:11">
      <c r="B190" s="76" t="s">
        <v>2278</v>
      </c>
      <c r="C190" s="73">
        <v>9618</v>
      </c>
      <c r="D190" s="86" t="s">
        <v>134</v>
      </c>
      <c r="E190" s="94">
        <v>45020</v>
      </c>
      <c r="F190" s="83">
        <v>1383507.5108490002</v>
      </c>
      <c r="G190" s="85">
        <v>100.50279999999999</v>
      </c>
      <c r="H190" s="83">
        <v>3409.0000658090003</v>
      </c>
      <c r="I190" s="84">
        <v>2.12847302052523E-3</v>
      </c>
      <c r="J190" s="84">
        <f t="shared" si="5"/>
        <v>9.6289061086217691E-3</v>
      </c>
      <c r="K190" s="84">
        <f>H190/'סכום נכסי הקרן'!$C$42</f>
        <v>4.7843859940779968E-4</v>
      </c>
    </row>
    <row r="191" spans="2:11">
      <c r="B191" s="76" t="s">
        <v>2279</v>
      </c>
      <c r="C191" s="73">
        <v>8312</v>
      </c>
      <c r="D191" s="86" t="s">
        <v>132</v>
      </c>
      <c r="E191" s="94">
        <v>44377</v>
      </c>
      <c r="F191" s="83">
        <v>1546423.9</v>
      </c>
      <c r="G191" s="85">
        <v>90.94</v>
      </c>
      <c r="H191" s="83">
        <v>5651.2884400000012</v>
      </c>
      <c r="I191" s="84">
        <v>1.4157501636363635E-3</v>
      </c>
      <c r="J191" s="84">
        <f t="shared" si="5"/>
        <v>1.5962371584344933E-2</v>
      </c>
      <c r="K191" s="84">
        <f>H191/'סכום נכסי הקרן'!$C$42</f>
        <v>7.9313419591895611E-4</v>
      </c>
    </row>
    <row r="192" spans="2:11">
      <c r="B192" s="76" t="s">
        <v>2280</v>
      </c>
      <c r="C192" s="73">
        <v>5337</v>
      </c>
      <c r="D192" s="86" t="s">
        <v>130</v>
      </c>
      <c r="E192" s="94">
        <v>42985</v>
      </c>
      <c r="F192" s="83">
        <v>348839.41</v>
      </c>
      <c r="G192" s="85">
        <v>106.3754</v>
      </c>
      <c r="H192" s="83">
        <v>1372.9934800000003</v>
      </c>
      <c r="I192" s="84">
        <v>8.1373280000000001E-5</v>
      </c>
      <c r="J192" s="84">
        <f t="shared" si="5"/>
        <v>3.8780947642875693E-3</v>
      </c>
      <c r="K192" s="84">
        <f>H192/'סכום נכסי הקרן'!$C$42</f>
        <v>1.9269377086719171E-4</v>
      </c>
    </row>
    <row r="193" spans="2:11">
      <c r="B193" s="76" t="s">
        <v>2281</v>
      </c>
      <c r="C193" s="73">
        <v>7049</v>
      </c>
      <c r="D193" s="86" t="s">
        <v>132</v>
      </c>
      <c r="E193" s="94">
        <v>43922</v>
      </c>
      <c r="F193" s="83">
        <v>340732.77000000008</v>
      </c>
      <c r="G193" s="85">
        <v>102.45440000000001</v>
      </c>
      <c r="H193" s="83">
        <v>1402.84115</v>
      </c>
      <c r="I193" s="84">
        <v>6.7963249999999995E-4</v>
      </c>
      <c r="J193" s="84">
        <f t="shared" si="5"/>
        <v>3.9624011316806481E-3</v>
      </c>
      <c r="K193" s="84">
        <f>H193/'סכום נכסי הקרן'!$C$42</f>
        <v>1.9688276387238755E-4</v>
      </c>
    </row>
    <row r="194" spans="2:11">
      <c r="B194" s="76" t="s">
        <v>2282</v>
      </c>
      <c r="C194" s="73">
        <v>7005</v>
      </c>
      <c r="D194" s="86" t="s">
        <v>130</v>
      </c>
      <c r="E194" s="94">
        <v>43621</v>
      </c>
      <c r="F194" s="83">
        <v>369483.42</v>
      </c>
      <c r="G194" s="85">
        <v>87.900999999999996</v>
      </c>
      <c r="H194" s="83">
        <v>1201.6845900000003</v>
      </c>
      <c r="I194" s="84">
        <v>1.6718706823529413E-4</v>
      </c>
      <c r="J194" s="84">
        <f t="shared" si="5"/>
        <v>3.394223486628687E-3</v>
      </c>
      <c r="K194" s="84">
        <f>H194/'סכום נכסי הקרן'!$C$42</f>
        <v>1.6865129981541882E-4</v>
      </c>
    </row>
    <row r="195" spans="2:11">
      <c r="B195" s="76" t="s">
        <v>2283</v>
      </c>
      <c r="C195" s="73">
        <v>8273</v>
      </c>
      <c r="D195" s="86" t="s">
        <v>130</v>
      </c>
      <c r="E195" s="94">
        <v>43922</v>
      </c>
      <c r="F195" s="83">
        <v>1783656.0600000003</v>
      </c>
      <c r="G195" s="85">
        <v>69.8125</v>
      </c>
      <c r="H195" s="83">
        <v>4607.2950900000005</v>
      </c>
      <c r="I195" s="84">
        <v>5.0933265500000002E-4</v>
      </c>
      <c r="J195" s="84">
        <f t="shared" si="5"/>
        <v>1.3013555582257261E-2</v>
      </c>
      <c r="K195" s="84">
        <f>H195/'סכום נכסי הקרן'!$C$42</f>
        <v>6.4661418813875024E-4</v>
      </c>
    </row>
    <row r="196" spans="2:11">
      <c r="B196" s="76" t="s">
        <v>2284</v>
      </c>
      <c r="C196" s="73">
        <v>8321</v>
      </c>
      <c r="D196" s="86" t="s">
        <v>130</v>
      </c>
      <c r="E196" s="94">
        <v>44217</v>
      </c>
      <c r="F196" s="83">
        <v>816743.00000000012</v>
      </c>
      <c r="G196" s="85">
        <v>93.643799999999999</v>
      </c>
      <c r="H196" s="83">
        <v>2829.8679600000005</v>
      </c>
      <c r="I196" s="84">
        <v>2.3052496783999999E-3</v>
      </c>
      <c r="J196" s="84">
        <f t="shared" si="5"/>
        <v>7.9931159755406433E-3</v>
      </c>
      <c r="K196" s="84">
        <f>H196/'סכום נכסי הקרן'!$C$42</f>
        <v>3.9715988182889784E-4</v>
      </c>
    </row>
    <row r="197" spans="2:11">
      <c r="B197" s="76" t="s">
        <v>2285</v>
      </c>
      <c r="C197" s="73">
        <v>8509</v>
      </c>
      <c r="D197" s="86" t="s">
        <v>130</v>
      </c>
      <c r="E197" s="94">
        <v>44531</v>
      </c>
      <c r="F197" s="83">
        <v>1232097.1200000003</v>
      </c>
      <c r="G197" s="85">
        <v>71.343999999999994</v>
      </c>
      <c r="H197" s="83">
        <v>3252.4012700000003</v>
      </c>
      <c r="I197" s="84">
        <v>6.954346298E-4</v>
      </c>
      <c r="J197" s="84">
        <f t="shared" si="5"/>
        <v>9.1865842921185891E-3</v>
      </c>
      <c r="K197" s="84">
        <f>H197/'סכום נכסי הקרן'!$C$42</f>
        <v>4.5646062724896788E-4</v>
      </c>
    </row>
    <row r="198" spans="2:11">
      <c r="B198" s="76" t="s">
        <v>2286</v>
      </c>
      <c r="C198" s="73">
        <v>9409</v>
      </c>
      <c r="D198" s="86" t="s">
        <v>130</v>
      </c>
      <c r="E198" s="94">
        <v>44931</v>
      </c>
      <c r="F198" s="83">
        <v>288716.30000000005</v>
      </c>
      <c r="G198" s="85">
        <v>94.927800000000005</v>
      </c>
      <c r="H198" s="83">
        <v>1014.0665100000001</v>
      </c>
      <c r="I198" s="84">
        <v>1.0063760853386257E-3</v>
      </c>
      <c r="J198" s="84">
        <f t="shared" si="5"/>
        <v>2.8642860147233677E-3</v>
      </c>
      <c r="K198" s="84">
        <f>H198/'סכום נכסי הקרן'!$C$42</f>
        <v>1.4231990360364475E-4</v>
      </c>
    </row>
    <row r="199" spans="2:11">
      <c r="B199" s="76" t="s">
        <v>2287</v>
      </c>
      <c r="C199" s="73">
        <v>6658</v>
      </c>
      <c r="D199" s="86" t="s">
        <v>130</v>
      </c>
      <c r="E199" s="94">
        <v>43356</v>
      </c>
      <c r="F199" s="83">
        <v>1290674.8200000003</v>
      </c>
      <c r="G199" s="85">
        <v>58.655099999999997</v>
      </c>
      <c r="H199" s="83">
        <v>2801.0724600000003</v>
      </c>
      <c r="I199" s="84">
        <v>1.2888252105243065E-3</v>
      </c>
      <c r="J199" s="84">
        <f t="shared" si="5"/>
        <v>7.911781519542322E-3</v>
      </c>
      <c r="K199" s="84">
        <f>H199/'סכום נכסי הקרן'!$C$42</f>
        <v>3.9311855638938723E-4</v>
      </c>
    </row>
    <row r="200" spans="2:11">
      <c r="B200" s="114"/>
      <c r="C200" s="115"/>
      <c r="D200" s="115"/>
      <c r="E200" s="115"/>
      <c r="F200" s="115"/>
      <c r="G200" s="115"/>
      <c r="H200" s="115"/>
      <c r="I200" s="115"/>
      <c r="J200" s="115"/>
      <c r="K200" s="115"/>
    </row>
    <row r="201" spans="2:11">
      <c r="B201" s="114"/>
      <c r="C201" s="115"/>
      <c r="D201" s="115"/>
      <c r="E201" s="115"/>
      <c r="F201" s="115"/>
      <c r="G201" s="115"/>
      <c r="H201" s="115"/>
      <c r="I201" s="115"/>
      <c r="J201" s="115"/>
      <c r="K201" s="115"/>
    </row>
    <row r="202" spans="2:11">
      <c r="B202" s="114"/>
      <c r="C202" s="115"/>
      <c r="D202" s="115"/>
      <c r="E202" s="115"/>
      <c r="F202" s="115"/>
      <c r="G202" s="115"/>
      <c r="H202" s="115"/>
      <c r="I202" s="115"/>
      <c r="J202" s="115"/>
      <c r="K202" s="115"/>
    </row>
    <row r="203" spans="2:11">
      <c r="B203" s="129" t="s">
        <v>110</v>
      </c>
      <c r="C203" s="115"/>
      <c r="D203" s="115"/>
      <c r="E203" s="115"/>
      <c r="F203" s="115"/>
      <c r="G203" s="115"/>
      <c r="H203" s="115"/>
      <c r="I203" s="115"/>
      <c r="J203" s="115"/>
      <c r="K203" s="115"/>
    </row>
    <row r="204" spans="2:11">
      <c r="B204" s="129" t="s">
        <v>203</v>
      </c>
      <c r="C204" s="115"/>
      <c r="D204" s="115"/>
      <c r="E204" s="115"/>
      <c r="F204" s="115"/>
      <c r="G204" s="115"/>
      <c r="H204" s="115"/>
      <c r="I204" s="115"/>
      <c r="J204" s="115"/>
      <c r="K204" s="115"/>
    </row>
    <row r="205" spans="2:11">
      <c r="B205" s="129" t="s">
        <v>211</v>
      </c>
      <c r="C205" s="115"/>
      <c r="D205" s="115"/>
      <c r="E205" s="115"/>
      <c r="F205" s="115"/>
      <c r="G205" s="115"/>
      <c r="H205" s="115"/>
      <c r="I205" s="115"/>
      <c r="J205" s="115"/>
      <c r="K205" s="115"/>
    </row>
    <row r="206" spans="2:11">
      <c r="B206" s="114"/>
      <c r="C206" s="115"/>
      <c r="D206" s="115"/>
      <c r="E206" s="115"/>
      <c r="F206" s="115"/>
      <c r="G206" s="115"/>
      <c r="H206" s="115"/>
      <c r="I206" s="115"/>
      <c r="J206" s="115"/>
      <c r="K206" s="115"/>
    </row>
    <row r="207" spans="2:11">
      <c r="B207" s="114"/>
      <c r="C207" s="115"/>
      <c r="D207" s="115"/>
      <c r="E207" s="115"/>
      <c r="F207" s="115"/>
      <c r="G207" s="115"/>
      <c r="H207" s="115"/>
      <c r="I207" s="115"/>
      <c r="J207" s="115"/>
      <c r="K207" s="115"/>
    </row>
    <row r="208" spans="2:11">
      <c r="B208" s="114"/>
      <c r="C208" s="115"/>
      <c r="D208" s="115"/>
      <c r="E208" s="115"/>
      <c r="F208" s="115"/>
      <c r="G208" s="115"/>
      <c r="H208" s="115"/>
      <c r="I208" s="115"/>
      <c r="J208" s="115"/>
      <c r="K208" s="115"/>
    </row>
    <row r="209" spans="2:11">
      <c r="B209" s="114"/>
      <c r="C209" s="115"/>
      <c r="D209" s="115"/>
      <c r="E209" s="115"/>
      <c r="F209" s="115"/>
      <c r="G209" s="115"/>
      <c r="H209" s="115"/>
      <c r="I209" s="115"/>
      <c r="J209" s="115"/>
      <c r="K209" s="115"/>
    </row>
    <row r="210" spans="2:11">
      <c r="B210" s="114"/>
      <c r="C210" s="115"/>
      <c r="D210" s="115"/>
      <c r="E210" s="115"/>
      <c r="F210" s="115"/>
      <c r="G210" s="115"/>
      <c r="H210" s="115"/>
      <c r="I210" s="115"/>
      <c r="J210" s="115"/>
      <c r="K210" s="115"/>
    </row>
    <row r="211" spans="2:11">
      <c r="B211" s="114"/>
      <c r="C211" s="115"/>
      <c r="D211" s="115"/>
      <c r="E211" s="115"/>
      <c r="F211" s="115"/>
      <c r="G211" s="115"/>
      <c r="H211" s="115"/>
      <c r="I211" s="115"/>
      <c r="J211" s="115"/>
      <c r="K211" s="115"/>
    </row>
    <row r="212" spans="2:11">
      <c r="B212" s="114"/>
      <c r="C212" s="115"/>
      <c r="D212" s="115"/>
      <c r="E212" s="115"/>
      <c r="F212" s="115"/>
      <c r="G212" s="115"/>
      <c r="H212" s="115"/>
      <c r="I212" s="115"/>
      <c r="J212" s="115"/>
      <c r="K212" s="115"/>
    </row>
    <row r="213" spans="2:11">
      <c r="B213" s="114"/>
      <c r="C213" s="115"/>
      <c r="D213" s="115"/>
      <c r="E213" s="115"/>
      <c r="F213" s="115"/>
      <c r="G213" s="115"/>
      <c r="H213" s="115"/>
      <c r="I213" s="115"/>
      <c r="J213" s="115"/>
      <c r="K213" s="115"/>
    </row>
    <row r="214" spans="2:11">
      <c r="B214" s="114"/>
      <c r="C214" s="115"/>
      <c r="D214" s="115"/>
      <c r="E214" s="115"/>
      <c r="F214" s="115"/>
      <c r="G214" s="115"/>
      <c r="H214" s="115"/>
      <c r="I214" s="115"/>
      <c r="J214" s="115"/>
      <c r="K214" s="115"/>
    </row>
    <row r="215" spans="2:11">
      <c r="B215" s="114"/>
      <c r="C215" s="115"/>
      <c r="D215" s="115"/>
      <c r="E215" s="115"/>
      <c r="F215" s="115"/>
      <c r="G215" s="115"/>
      <c r="H215" s="115"/>
      <c r="I215" s="115"/>
      <c r="J215" s="115"/>
      <c r="K215" s="115"/>
    </row>
    <row r="216" spans="2:11">
      <c r="B216" s="114"/>
      <c r="C216" s="115"/>
      <c r="D216" s="115"/>
      <c r="E216" s="115"/>
      <c r="F216" s="115"/>
      <c r="G216" s="115"/>
      <c r="H216" s="115"/>
      <c r="I216" s="115"/>
      <c r="J216" s="115"/>
      <c r="K216" s="115"/>
    </row>
    <row r="217" spans="2:11">
      <c r="B217" s="114"/>
      <c r="C217" s="115"/>
      <c r="D217" s="115"/>
      <c r="E217" s="115"/>
      <c r="F217" s="115"/>
      <c r="G217" s="115"/>
      <c r="H217" s="115"/>
      <c r="I217" s="115"/>
      <c r="J217" s="115"/>
      <c r="K217" s="115"/>
    </row>
    <row r="218" spans="2:11">
      <c r="B218" s="114"/>
      <c r="C218" s="115"/>
      <c r="D218" s="115"/>
      <c r="E218" s="115"/>
      <c r="F218" s="115"/>
      <c r="G218" s="115"/>
      <c r="H218" s="115"/>
      <c r="I218" s="115"/>
      <c r="J218" s="115"/>
      <c r="K218" s="115"/>
    </row>
    <row r="219" spans="2:11">
      <c r="B219" s="114"/>
      <c r="C219" s="115"/>
      <c r="D219" s="115"/>
      <c r="E219" s="115"/>
      <c r="F219" s="115"/>
      <c r="G219" s="115"/>
      <c r="H219" s="115"/>
      <c r="I219" s="115"/>
      <c r="J219" s="115"/>
      <c r="K219" s="115"/>
    </row>
    <row r="220" spans="2:11">
      <c r="B220" s="114"/>
      <c r="C220" s="115"/>
      <c r="D220" s="115"/>
      <c r="E220" s="115"/>
      <c r="F220" s="115"/>
      <c r="G220" s="115"/>
      <c r="H220" s="115"/>
      <c r="I220" s="115"/>
      <c r="J220" s="115"/>
      <c r="K220" s="115"/>
    </row>
    <row r="221" spans="2:11">
      <c r="B221" s="114"/>
      <c r="C221" s="115"/>
      <c r="D221" s="115"/>
      <c r="E221" s="115"/>
      <c r="F221" s="115"/>
      <c r="G221" s="115"/>
      <c r="H221" s="115"/>
      <c r="I221" s="115"/>
      <c r="J221" s="115"/>
      <c r="K221" s="115"/>
    </row>
    <row r="222" spans="2:11">
      <c r="B222" s="114"/>
      <c r="C222" s="115"/>
      <c r="D222" s="115"/>
      <c r="E222" s="115"/>
      <c r="F222" s="115"/>
      <c r="G222" s="115"/>
      <c r="H222" s="115"/>
      <c r="I222" s="115"/>
      <c r="J222" s="115"/>
      <c r="K222" s="115"/>
    </row>
    <row r="223" spans="2:11">
      <c r="B223" s="114"/>
      <c r="C223" s="115"/>
      <c r="D223" s="115"/>
      <c r="E223" s="115"/>
      <c r="F223" s="115"/>
      <c r="G223" s="115"/>
      <c r="H223" s="115"/>
      <c r="I223" s="115"/>
      <c r="J223" s="115"/>
      <c r="K223" s="115"/>
    </row>
    <row r="224" spans="2:11">
      <c r="B224" s="114"/>
      <c r="C224" s="115"/>
      <c r="D224" s="115"/>
      <c r="E224" s="115"/>
      <c r="F224" s="115"/>
      <c r="G224" s="115"/>
      <c r="H224" s="115"/>
      <c r="I224" s="115"/>
      <c r="J224" s="115"/>
      <c r="K224" s="115"/>
    </row>
    <row r="225" spans="2:11">
      <c r="B225" s="114"/>
      <c r="C225" s="115"/>
      <c r="D225" s="115"/>
      <c r="E225" s="115"/>
      <c r="F225" s="115"/>
      <c r="G225" s="115"/>
      <c r="H225" s="115"/>
      <c r="I225" s="115"/>
      <c r="J225" s="115"/>
      <c r="K225" s="115"/>
    </row>
    <row r="226" spans="2:11">
      <c r="B226" s="114"/>
      <c r="C226" s="115"/>
      <c r="D226" s="115"/>
      <c r="E226" s="115"/>
      <c r="F226" s="115"/>
      <c r="G226" s="115"/>
      <c r="H226" s="115"/>
      <c r="I226" s="115"/>
      <c r="J226" s="115"/>
      <c r="K226" s="115"/>
    </row>
    <row r="227" spans="2:11">
      <c r="B227" s="114"/>
      <c r="C227" s="115"/>
      <c r="D227" s="115"/>
      <c r="E227" s="115"/>
      <c r="F227" s="115"/>
      <c r="G227" s="115"/>
      <c r="H227" s="115"/>
      <c r="I227" s="115"/>
      <c r="J227" s="115"/>
      <c r="K227" s="115"/>
    </row>
    <row r="228" spans="2:11">
      <c r="B228" s="114"/>
      <c r="C228" s="115"/>
      <c r="D228" s="115"/>
      <c r="E228" s="115"/>
      <c r="F228" s="115"/>
      <c r="G228" s="115"/>
      <c r="H228" s="115"/>
      <c r="I228" s="115"/>
      <c r="J228" s="115"/>
      <c r="K228" s="115"/>
    </row>
    <row r="229" spans="2:11">
      <c r="B229" s="114"/>
      <c r="C229" s="115"/>
      <c r="D229" s="115"/>
      <c r="E229" s="115"/>
      <c r="F229" s="115"/>
      <c r="G229" s="115"/>
      <c r="H229" s="115"/>
      <c r="I229" s="115"/>
      <c r="J229" s="115"/>
      <c r="K229" s="115"/>
    </row>
    <row r="230" spans="2:11">
      <c r="B230" s="114"/>
      <c r="C230" s="115"/>
      <c r="D230" s="115"/>
      <c r="E230" s="115"/>
      <c r="F230" s="115"/>
      <c r="G230" s="115"/>
      <c r="H230" s="115"/>
      <c r="I230" s="115"/>
      <c r="J230" s="115"/>
      <c r="K230" s="115"/>
    </row>
    <row r="231" spans="2:11">
      <c r="B231" s="114"/>
      <c r="C231" s="115"/>
      <c r="D231" s="115"/>
      <c r="E231" s="115"/>
      <c r="F231" s="115"/>
      <c r="G231" s="115"/>
      <c r="H231" s="115"/>
      <c r="I231" s="115"/>
      <c r="J231" s="115"/>
      <c r="K231" s="115"/>
    </row>
    <row r="232" spans="2:11">
      <c r="B232" s="114"/>
      <c r="C232" s="115"/>
      <c r="D232" s="115"/>
      <c r="E232" s="115"/>
      <c r="F232" s="115"/>
      <c r="G232" s="115"/>
      <c r="H232" s="115"/>
      <c r="I232" s="115"/>
      <c r="J232" s="115"/>
      <c r="K232" s="115"/>
    </row>
    <row r="233" spans="2:11">
      <c r="B233" s="114"/>
      <c r="C233" s="115"/>
      <c r="D233" s="115"/>
      <c r="E233" s="115"/>
      <c r="F233" s="115"/>
      <c r="G233" s="115"/>
      <c r="H233" s="115"/>
      <c r="I233" s="115"/>
      <c r="J233" s="115"/>
      <c r="K233" s="115"/>
    </row>
    <row r="234" spans="2:11">
      <c r="B234" s="114"/>
      <c r="C234" s="115"/>
      <c r="D234" s="115"/>
      <c r="E234" s="115"/>
      <c r="F234" s="115"/>
      <c r="G234" s="115"/>
      <c r="H234" s="115"/>
      <c r="I234" s="115"/>
      <c r="J234" s="115"/>
      <c r="K234" s="115"/>
    </row>
    <row r="235" spans="2:11">
      <c r="B235" s="114"/>
      <c r="C235" s="115"/>
      <c r="D235" s="115"/>
      <c r="E235" s="115"/>
      <c r="F235" s="115"/>
      <c r="G235" s="115"/>
      <c r="H235" s="115"/>
      <c r="I235" s="115"/>
      <c r="J235" s="115"/>
      <c r="K235" s="115"/>
    </row>
    <row r="236" spans="2:11">
      <c r="B236" s="114"/>
      <c r="C236" s="115"/>
      <c r="D236" s="115"/>
      <c r="E236" s="115"/>
      <c r="F236" s="115"/>
      <c r="G236" s="115"/>
      <c r="H236" s="115"/>
      <c r="I236" s="115"/>
      <c r="J236" s="115"/>
      <c r="K236" s="115"/>
    </row>
    <row r="237" spans="2:11">
      <c r="B237" s="114"/>
      <c r="C237" s="115"/>
      <c r="D237" s="115"/>
      <c r="E237" s="115"/>
      <c r="F237" s="115"/>
      <c r="G237" s="115"/>
      <c r="H237" s="115"/>
      <c r="I237" s="115"/>
      <c r="J237" s="115"/>
      <c r="K237" s="115"/>
    </row>
    <row r="238" spans="2:11">
      <c r="B238" s="114"/>
      <c r="C238" s="115"/>
      <c r="D238" s="115"/>
      <c r="E238" s="115"/>
      <c r="F238" s="115"/>
      <c r="G238" s="115"/>
      <c r="H238" s="115"/>
      <c r="I238" s="115"/>
      <c r="J238" s="115"/>
      <c r="K238" s="115"/>
    </row>
    <row r="239" spans="2:11">
      <c r="B239" s="114"/>
      <c r="C239" s="115"/>
      <c r="D239" s="115"/>
      <c r="E239" s="115"/>
      <c r="F239" s="115"/>
      <c r="G239" s="115"/>
      <c r="H239" s="115"/>
      <c r="I239" s="115"/>
      <c r="J239" s="115"/>
      <c r="K239" s="115"/>
    </row>
    <row r="240" spans="2:11">
      <c r="B240" s="114"/>
      <c r="C240" s="115"/>
      <c r="D240" s="115"/>
      <c r="E240" s="115"/>
      <c r="F240" s="115"/>
      <c r="G240" s="115"/>
      <c r="H240" s="115"/>
      <c r="I240" s="115"/>
      <c r="J240" s="115"/>
      <c r="K240" s="115"/>
    </row>
    <row r="241" spans="2:11">
      <c r="B241" s="114"/>
      <c r="C241" s="115"/>
      <c r="D241" s="115"/>
      <c r="E241" s="115"/>
      <c r="F241" s="115"/>
      <c r="G241" s="115"/>
      <c r="H241" s="115"/>
      <c r="I241" s="115"/>
      <c r="J241" s="115"/>
      <c r="K241" s="115"/>
    </row>
    <row r="242" spans="2:11">
      <c r="B242" s="114"/>
      <c r="C242" s="115"/>
      <c r="D242" s="115"/>
      <c r="E242" s="115"/>
      <c r="F242" s="115"/>
      <c r="G242" s="115"/>
      <c r="H242" s="115"/>
      <c r="I242" s="115"/>
      <c r="J242" s="115"/>
      <c r="K242" s="115"/>
    </row>
    <row r="243" spans="2:11">
      <c r="B243" s="114"/>
      <c r="C243" s="115"/>
      <c r="D243" s="115"/>
      <c r="E243" s="115"/>
      <c r="F243" s="115"/>
      <c r="G243" s="115"/>
      <c r="H243" s="115"/>
      <c r="I243" s="115"/>
      <c r="J243" s="115"/>
      <c r="K243" s="115"/>
    </row>
    <row r="244" spans="2:11">
      <c r="B244" s="114"/>
      <c r="C244" s="115"/>
      <c r="D244" s="115"/>
      <c r="E244" s="115"/>
      <c r="F244" s="115"/>
      <c r="G244" s="115"/>
      <c r="H244" s="115"/>
      <c r="I244" s="115"/>
      <c r="J244" s="115"/>
      <c r="K244" s="115"/>
    </row>
    <row r="245" spans="2:11">
      <c r="B245" s="114"/>
      <c r="C245" s="115"/>
      <c r="D245" s="115"/>
      <c r="E245" s="115"/>
      <c r="F245" s="115"/>
      <c r="G245" s="115"/>
      <c r="H245" s="115"/>
      <c r="I245" s="115"/>
      <c r="J245" s="115"/>
      <c r="K245" s="115"/>
    </row>
    <row r="246" spans="2:11">
      <c r="B246" s="114"/>
      <c r="C246" s="115"/>
      <c r="D246" s="115"/>
      <c r="E246" s="115"/>
      <c r="F246" s="115"/>
      <c r="G246" s="115"/>
      <c r="H246" s="115"/>
      <c r="I246" s="115"/>
      <c r="J246" s="115"/>
      <c r="K246" s="115"/>
    </row>
    <row r="247" spans="2:11">
      <c r="B247" s="114"/>
      <c r="C247" s="115"/>
      <c r="D247" s="115"/>
      <c r="E247" s="115"/>
      <c r="F247" s="115"/>
      <c r="G247" s="115"/>
      <c r="H247" s="115"/>
      <c r="I247" s="115"/>
      <c r="J247" s="115"/>
      <c r="K247" s="115"/>
    </row>
    <row r="248" spans="2:11">
      <c r="B248" s="114"/>
      <c r="C248" s="115"/>
      <c r="D248" s="115"/>
      <c r="E248" s="115"/>
      <c r="F248" s="115"/>
      <c r="G248" s="115"/>
      <c r="H248" s="115"/>
      <c r="I248" s="115"/>
      <c r="J248" s="115"/>
      <c r="K248" s="115"/>
    </row>
    <row r="249" spans="2:11">
      <c r="B249" s="114"/>
      <c r="C249" s="115"/>
      <c r="D249" s="115"/>
      <c r="E249" s="115"/>
      <c r="F249" s="115"/>
      <c r="G249" s="115"/>
      <c r="H249" s="115"/>
      <c r="I249" s="115"/>
      <c r="J249" s="115"/>
      <c r="K249" s="115"/>
    </row>
    <row r="250" spans="2:11">
      <c r="B250" s="114"/>
      <c r="C250" s="115"/>
      <c r="D250" s="115"/>
      <c r="E250" s="115"/>
      <c r="F250" s="115"/>
      <c r="G250" s="115"/>
      <c r="H250" s="115"/>
      <c r="I250" s="115"/>
      <c r="J250" s="115"/>
      <c r="K250" s="115"/>
    </row>
    <row r="251" spans="2:11">
      <c r="B251" s="114"/>
      <c r="C251" s="115"/>
      <c r="D251" s="115"/>
      <c r="E251" s="115"/>
      <c r="F251" s="115"/>
      <c r="G251" s="115"/>
      <c r="H251" s="115"/>
      <c r="I251" s="115"/>
      <c r="J251" s="115"/>
      <c r="K251" s="115"/>
    </row>
    <row r="252" spans="2:11">
      <c r="B252" s="114"/>
      <c r="C252" s="115"/>
      <c r="D252" s="115"/>
      <c r="E252" s="115"/>
      <c r="F252" s="115"/>
      <c r="G252" s="115"/>
      <c r="H252" s="115"/>
      <c r="I252" s="115"/>
      <c r="J252" s="115"/>
      <c r="K252" s="115"/>
    </row>
    <row r="253" spans="2:11">
      <c r="B253" s="114"/>
      <c r="C253" s="115"/>
      <c r="D253" s="115"/>
      <c r="E253" s="115"/>
      <c r="F253" s="115"/>
      <c r="G253" s="115"/>
      <c r="H253" s="115"/>
      <c r="I253" s="115"/>
      <c r="J253" s="115"/>
      <c r="K253" s="115"/>
    </row>
    <row r="254" spans="2:11">
      <c r="B254" s="114"/>
      <c r="C254" s="115"/>
      <c r="D254" s="115"/>
      <c r="E254" s="115"/>
      <c r="F254" s="115"/>
      <c r="G254" s="115"/>
      <c r="H254" s="115"/>
      <c r="I254" s="115"/>
      <c r="J254" s="115"/>
      <c r="K254" s="115"/>
    </row>
    <row r="255" spans="2:11">
      <c r="B255" s="114"/>
      <c r="C255" s="115"/>
      <c r="D255" s="115"/>
      <c r="E255" s="115"/>
      <c r="F255" s="115"/>
      <c r="G255" s="115"/>
      <c r="H255" s="115"/>
      <c r="I255" s="115"/>
      <c r="J255" s="115"/>
      <c r="K255" s="115"/>
    </row>
    <row r="256" spans="2:11">
      <c r="B256" s="114"/>
      <c r="C256" s="115"/>
      <c r="D256" s="115"/>
      <c r="E256" s="115"/>
      <c r="F256" s="115"/>
      <c r="G256" s="115"/>
      <c r="H256" s="115"/>
      <c r="I256" s="115"/>
      <c r="J256" s="115"/>
      <c r="K256" s="115"/>
    </row>
    <row r="257" spans="2:11">
      <c r="B257" s="114"/>
      <c r="C257" s="115"/>
      <c r="D257" s="115"/>
      <c r="E257" s="115"/>
      <c r="F257" s="115"/>
      <c r="G257" s="115"/>
      <c r="H257" s="115"/>
      <c r="I257" s="115"/>
      <c r="J257" s="115"/>
      <c r="K257" s="115"/>
    </row>
    <row r="258" spans="2:11">
      <c r="B258" s="114"/>
      <c r="C258" s="115"/>
      <c r="D258" s="115"/>
      <c r="E258" s="115"/>
      <c r="F258" s="115"/>
      <c r="G258" s="115"/>
      <c r="H258" s="115"/>
      <c r="I258" s="115"/>
      <c r="J258" s="115"/>
      <c r="K258" s="115"/>
    </row>
    <row r="259" spans="2:11">
      <c r="B259" s="114"/>
      <c r="C259" s="115"/>
      <c r="D259" s="115"/>
      <c r="E259" s="115"/>
      <c r="F259" s="115"/>
      <c r="G259" s="115"/>
      <c r="H259" s="115"/>
      <c r="I259" s="115"/>
      <c r="J259" s="115"/>
      <c r="K259" s="115"/>
    </row>
    <row r="260" spans="2:11">
      <c r="B260" s="114"/>
      <c r="C260" s="115"/>
      <c r="D260" s="115"/>
      <c r="E260" s="115"/>
      <c r="F260" s="115"/>
      <c r="G260" s="115"/>
      <c r="H260" s="115"/>
      <c r="I260" s="115"/>
      <c r="J260" s="115"/>
      <c r="K260" s="115"/>
    </row>
    <row r="261" spans="2:11">
      <c r="B261" s="114"/>
      <c r="C261" s="115"/>
      <c r="D261" s="115"/>
      <c r="E261" s="115"/>
      <c r="F261" s="115"/>
      <c r="G261" s="115"/>
      <c r="H261" s="115"/>
      <c r="I261" s="115"/>
      <c r="J261" s="115"/>
      <c r="K261" s="115"/>
    </row>
    <row r="262" spans="2:11">
      <c r="B262" s="114"/>
      <c r="C262" s="115"/>
      <c r="D262" s="115"/>
      <c r="E262" s="115"/>
      <c r="F262" s="115"/>
      <c r="G262" s="115"/>
      <c r="H262" s="115"/>
      <c r="I262" s="115"/>
      <c r="J262" s="115"/>
      <c r="K262" s="115"/>
    </row>
    <row r="263" spans="2:11">
      <c r="B263" s="114"/>
      <c r="C263" s="115"/>
      <c r="D263" s="115"/>
      <c r="E263" s="115"/>
      <c r="F263" s="115"/>
      <c r="G263" s="115"/>
      <c r="H263" s="115"/>
      <c r="I263" s="115"/>
      <c r="J263" s="115"/>
      <c r="K263" s="115"/>
    </row>
    <row r="264" spans="2:11">
      <c r="B264" s="114"/>
      <c r="C264" s="115"/>
      <c r="D264" s="115"/>
      <c r="E264" s="115"/>
      <c r="F264" s="115"/>
      <c r="G264" s="115"/>
      <c r="H264" s="115"/>
      <c r="I264" s="115"/>
      <c r="J264" s="115"/>
      <c r="K264" s="115"/>
    </row>
    <row r="265" spans="2:11">
      <c r="B265" s="114"/>
      <c r="C265" s="115"/>
      <c r="D265" s="115"/>
      <c r="E265" s="115"/>
      <c r="F265" s="115"/>
      <c r="G265" s="115"/>
      <c r="H265" s="115"/>
      <c r="I265" s="115"/>
      <c r="J265" s="115"/>
      <c r="K265" s="115"/>
    </row>
    <row r="266" spans="2:11">
      <c r="B266" s="114"/>
      <c r="C266" s="115"/>
      <c r="D266" s="115"/>
      <c r="E266" s="115"/>
      <c r="F266" s="115"/>
      <c r="G266" s="115"/>
      <c r="H266" s="115"/>
      <c r="I266" s="115"/>
      <c r="J266" s="115"/>
      <c r="K266" s="115"/>
    </row>
    <row r="267" spans="2:11">
      <c r="B267" s="114"/>
      <c r="C267" s="115"/>
      <c r="D267" s="115"/>
      <c r="E267" s="115"/>
      <c r="F267" s="115"/>
      <c r="G267" s="115"/>
      <c r="H267" s="115"/>
      <c r="I267" s="115"/>
      <c r="J267" s="115"/>
      <c r="K267" s="115"/>
    </row>
    <row r="268" spans="2:11">
      <c r="B268" s="114"/>
      <c r="C268" s="115"/>
      <c r="D268" s="115"/>
      <c r="E268" s="115"/>
      <c r="F268" s="115"/>
      <c r="G268" s="115"/>
      <c r="H268" s="115"/>
      <c r="I268" s="115"/>
      <c r="J268" s="115"/>
      <c r="K268" s="115"/>
    </row>
    <row r="269" spans="2:11">
      <c r="B269" s="114"/>
      <c r="C269" s="115"/>
      <c r="D269" s="115"/>
      <c r="E269" s="115"/>
      <c r="F269" s="115"/>
      <c r="G269" s="115"/>
      <c r="H269" s="115"/>
      <c r="I269" s="115"/>
      <c r="J269" s="115"/>
      <c r="K269" s="115"/>
    </row>
    <row r="270" spans="2:11">
      <c r="B270" s="114"/>
      <c r="C270" s="115"/>
      <c r="D270" s="115"/>
      <c r="E270" s="115"/>
      <c r="F270" s="115"/>
      <c r="G270" s="115"/>
      <c r="H270" s="115"/>
      <c r="I270" s="115"/>
      <c r="J270" s="115"/>
      <c r="K270" s="115"/>
    </row>
    <row r="271" spans="2:11">
      <c r="B271" s="114"/>
      <c r="C271" s="115"/>
      <c r="D271" s="115"/>
      <c r="E271" s="115"/>
      <c r="F271" s="115"/>
      <c r="G271" s="115"/>
      <c r="H271" s="115"/>
      <c r="I271" s="115"/>
      <c r="J271" s="115"/>
      <c r="K271" s="115"/>
    </row>
    <row r="272" spans="2:11">
      <c r="B272" s="114"/>
      <c r="C272" s="115"/>
      <c r="D272" s="115"/>
      <c r="E272" s="115"/>
      <c r="F272" s="115"/>
      <c r="G272" s="115"/>
      <c r="H272" s="115"/>
      <c r="I272" s="115"/>
      <c r="J272" s="115"/>
      <c r="K272" s="115"/>
    </row>
    <row r="273" spans="2:11">
      <c r="B273" s="114"/>
      <c r="C273" s="115"/>
      <c r="D273" s="115"/>
      <c r="E273" s="115"/>
      <c r="F273" s="115"/>
      <c r="G273" s="115"/>
      <c r="H273" s="115"/>
      <c r="I273" s="115"/>
      <c r="J273" s="115"/>
      <c r="K273" s="115"/>
    </row>
    <row r="274" spans="2:11">
      <c r="B274" s="114"/>
      <c r="C274" s="115"/>
      <c r="D274" s="115"/>
      <c r="E274" s="115"/>
      <c r="F274" s="115"/>
      <c r="G274" s="115"/>
      <c r="H274" s="115"/>
      <c r="I274" s="115"/>
      <c r="J274" s="115"/>
      <c r="K274" s="115"/>
    </row>
    <row r="275" spans="2:11">
      <c r="B275" s="114"/>
      <c r="C275" s="115"/>
      <c r="D275" s="115"/>
      <c r="E275" s="115"/>
      <c r="F275" s="115"/>
      <c r="G275" s="115"/>
      <c r="H275" s="115"/>
      <c r="I275" s="115"/>
      <c r="J275" s="115"/>
      <c r="K275" s="115"/>
    </row>
    <row r="276" spans="2:11">
      <c r="B276" s="114"/>
      <c r="C276" s="115"/>
      <c r="D276" s="115"/>
      <c r="E276" s="115"/>
      <c r="F276" s="115"/>
      <c r="G276" s="115"/>
      <c r="H276" s="115"/>
      <c r="I276" s="115"/>
      <c r="J276" s="115"/>
      <c r="K276" s="115"/>
    </row>
    <row r="277" spans="2:11">
      <c r="B277" s="114"/>
      <c r="C277" s="115"/>
      <c r="D277" s="115"/>
      <c r="E277" s="115"/>
      <c r="F277" s="115"/>
      <c r="G277" s="115"/>
      <c r="H277" s="115"/>
      <c r="I277" s="115"/>
      <c r="J277" s="115"/>
      <c r="K277" s="115"/>
    </row>
    <row r="278" spans="2:11">
      <c r="B278" s="114"/>
      <c r="C278" s="115"/>
      <c r="D278" s="115"/>
      <c r="E278" s="115"/>
      <c r="F278" s="115"/>
      <c r="G278" s="115"/>
      <c r="H278" s="115"/>
      <c r="I278" s="115"/>
      <c r="J278" s="115"/>
      <c r="K278" s="115"/>
    </row>
    <row r="279" spans="2:11">
      <c r="B279" s="114"/>
      <c r="C279" s="115"/>
      <c r="D279" s="115"/>
      <c r="E279" s="115"/>
      <c r="F279" s="115"/>
      <c r="G279" s="115"/>
      <c r="H279" s="115"/>
      <c r="I279" s="115"/>
      <c r="J279" s="115"/>
      <c r="K279" s="115"/>
    </row>
    <row r="280" spans="2:11">
      <c r="B280" s="114"/>
      <c r="C280" s="115"/>
      <c r="D280" s="115"/>
      <c r="E280" s="115"/>
      <c r="F280" s="115"/>
      <c r="G280" s="115"/>
      <c r="H280" s="115"/>
      <c r="I280" s="115"/>
      <c r="J280" s="115"/>
      <c r="K280" s="115"/>
    </row>
    <row r="281" spans="2:11">
      <c r="B281" s="114"/>
      <c r="C281" s="115"/>
      <c r="D281" s="115"/>
      <c r="E281" s="115"/>
      <c r="F281" s="115"/>
      <c r="G281" s="115"/>
      <c r="H281" s="115"/>
      <c r="I281" s="115"/>
      <c r="J281" s="115"/>
      <c r="K281" s="115"/>
    </row>
    <row r="282" spans="2:11">
      <c r="B282" s="114"/>
      <c r="C282" s="115"/>
      <c r="D282" s="115"/>
      <c r="E282" s="115"/>
      <c r="F282" s="115"/>
      <c r="G282" s="115"/>
      <c r="H282" s="115"/>
      <c r="I282" s="115"/>
      <c r="J282" s="115"/>
      <c r="K282" s="115"/>
    </row>
    <row r="283" spans="2:11">
      <c r="B283" s="114"/>
      <c r="C283" s="115"/>
      <c r="D283" s="115"/>
      <c r="E283" s="115"/>
      <c r="F283" s="115"/>
      <c r="G283" s="115"/>
      <c r="H283" s="115"/>
      <c r="I283" s="115"/>
      <c r="J283" s="115"/>
      <c r="K283" s="115"/>
    </row>
    <row r="284" spans="2:11">
      <c r="B284" s="114"/>
      <c r="C284" s="115"/>
      <c r="D284" s="115"/>
      <c r="E284" s="115"/>
      <c r="F284" s="115"/>
      <c r="G284" s="115"/>
      <c r="H284" s="115"/>
      <c r="I284" s="115"/>
      <c r="J284" s="115"/>
      <c r="K284" s="115"/>
    </row>
    <row r="285" spans="2:11">
      <c r="B285" s="114"/>
      <c r="C285" s="115"/>
      <c r="D285" s="115"/>
      <c r="E285" s="115"/>
      <c r="F285" s="115"/>
      <c r="G285" s="115"/>
      <c r="H285" s="115"/>
      <c r="I285" s="115"/>
      <c r="J285" s="115"/>
      <c r="K285" s="115"/>
    </row>
    <row r="286" spans="2:11">
      <c r="B286" s="114"/>
      <c r="C286" s="115"/>
      <c r="D286" s="115"/>
      <c r="E286" s="115"/>
      <c r="F286" s="115"/>
      <c r="G286" s="115"/>
      <c r="H286" s="115"/>
      <c r="I286" s="115"/>
      <c r="J286" s="115"/>
      <c r="K286" s="115"/>
    </row>
    <row r="287" spans="2:11">
      <c r="B287" s="114"/>
      <c r="C287" s="115"/>
      <c r="D287" s="115"/>
      <c r="E287" s="115"/>
      <c r="F287" s="115"/>
      <c r="G287" s="115"/>
      <c r="H287" s="115"/>
      <c r="I287" s="115"/>
      <c r="J287" s="115"/>
      <c r="K287" s="115"/>
    </row>
    <row r="288" spans="2:11">
      <c r="B288" s="114"/>
      <c r="C288" s="115"/>
      <c r="D288" s="115"/>
      <c r="E288" s="115"/>
      <c r="F288" s="115"/>
      <c r="G288" s="115"/>
      <c r="H288" s="115"/>
      <c r="I288" s="115"/>
      <c r="J288" s="115"/>
      <c r="K288" s="115"/>
    </row>
    <row r="289" spans="2:11">
      <c r="B289" s="114"/>
      <c r="C289" s="115"/>
      <c r="D289" s="115"/>
      <c r="E289" s="115"/>
      <c r="F289" s="115"/>
      <c r="G289" s="115"/>
      <c r="H289" s="115"/>
      <c r="I289" s="115"/>
      <c r="J289" s="115"/>
      <c r="K289" s="115"/>
    </row>
    <row r="290" spans="2:11">
      <c r="B290" s="114"/>
      <c r="C290" s="115"/>
      <c r="D290" s="115"/>
      <c r="E290" s="115"/>
      <c r="F290" s="115"/>
      <c r="G290" s="115"/>
      <c r="H290" s="115"/>
      <c r="I290" s="115"/>
      <c r="J290" s="115"/>
      <c r="K290" s="115"/>
    </row>
    <row r="291" spans="2:11">
      <c r="B291" s="114"/>
      <c r="C291" s="115"/>
      <c r="D291" s="115"/>
      <c r="E291" s="115"/>
      <c r="F291" s="115"/>
      <c r="G291" s="115"/>
      <c r="H291" s="115"/>
      <c r="I291" s="115"/>
      <c r="J291" s="115"/>
      <c r="K291" s="115"/>
    </row>
    <row r="292" spans="2:11">
      <c r="B292" s="114"/>
      <c r="C292" s="115"/>
      <c r="D292" s="115"/>
      <c r="E292" s="115"/>
      <c r="F292" s="115"/>
      <c r="G292" s="115"/>
      <c r="H292" s="115"/>
      <c r="I292" s="115"/>
      <c r="J292" s="115"/>
      <c r="K292" s="115"/>
    </row>
    <row r="293" spans="2:11">
      <c r="B293" s="114"/>
      <c r="C293" s="115"/>
      <c r="D293" s="115"/>
      <c r="E293" s="115"/>
      <c r="F293" s="115"/>
      <c r="G293" s="115"/>
      <c r="H293" s="115"/>
      <c r="I293" s="115"/>
      <c r="J293" s="115"/>
      <c r="K293" s="115"/>
    </row>
    <row r="294" spans="2:11">
      <c r="B294" s="114"/>
      <c r="C294" s="115"/>
      <c r="D294" s="115"/>
      <c r="E294" s="115"/>
      <c r="F294" s="115"/>
      <c r="G294" s="115"/>
      <c r="H294" s="115"/>
      <c r="I294" s="115"/>
      <c r="J294" s="115"/>
      <c r="K294" s="115"/>
    </row>
    <row r="295" spans="2:11">
      <c r="B295" s="114"/>
      <c r="C295" s="115"/>
      <c r="D295" s="115"/>
      <c r="E295" s="115"/>
      <c r="F295" s="115"/>
      <c r="G295" s="115"/>
      <c r="H295" s="115"/>
      <c r="I295" s="115"/>
      <c r="J295" s="115"/>
      <c r="K295" s="115"/>
    </row>
    <row r="296" spans="2:11">
      <c r="B296" s="114"/>
      <c r="C296" s="115"/>
      <c r="D296" s="115"/>
      <c r="E296" s="115"/>
      <c r="F296" s="115"/>
      <c r="G296" s="115"/>
      <c r="H296" s="115"/>
      <c r="I296" s="115"/>
      <c r="J296" s="115"/>
      <c r="K296" s="115"/>
    </row>
    <row r="297" spans="2:11">
      <c r="B297" s="114"/>
      <c r="C297" s="115"/>
      <c r="D297" s="115"/>
      <c r="E297" s="115"/>
      <c r="F297" s="115"/>
      <c r="G297" s="115"/>
      <c r="H297" s="115"/>
      <c r="I297" s="115"/>
      <c r="J297" s="115"/>
      <c r="K297" s="115"/>
    </row>
    <row r="298" spans="2:11">
      <c r="B298" s="114"/>
      <c r="C298" s="115"/>
      <c r="D298" s="115"/>
      <c r="E298" s="115"/>
      <c r="F298" s="115"/>
      <c r="G298" s="115"/>
      <c r="H298" s="115"/>
      <c r="I298" s="115"/>
      <c r="J298" s="115"/>
      <c r="K298" s="115"/>
    </row>
    <row r="299" spans="2:11">
      <c r="B299" s="114"/>
      <c r="C299" s="115"/>
      <c r="D299" s="115"/>
      <c r="E299" s="115"/>
      <c r="F299" s="115"/>
      <c r="G299" s="115"/>
      <c r="H299" s="115"/>
      <c r="I299" s="115"/>
      <c r="J299" s="115"/>
      <c r="K299" s="115"/>
    </row>
    <row r="300" spans="2:11">
      <c r="B300" s="114"/>
      <c r="C300" s="115"/>
      <c r="D300" s="115"/>
      <c r="E300" s="115"/>
      <c r="F300" s="115"/>
      <c r="G300" s="115"/>
      <c r="H300" s="115"/>
      <c r="I300" s="115"/>
      <c r="J300" s="115"/>
      <c r="K300" s="115"/>
    </row>
    <row r="301" spans="2:11">
      <c r="B301" s="114"/>
      <c r="C301" s="115"/>
      <c r="D301" s="115"/>
      <c r="E301" s="115"/>
      <c r="F301" s="115"/>
      <c r="G301" s="115"/>
      <c r="H301" s="115"/>
      <c r="I301" s="115"/>
      <c r="J301" s="115"/>
      <c r="K301" s="115"/>
    </row>
    <row r="302" spans="2:11">
      <c r="B302" s="114"/>
      <c r="C302" s="115"/>
      <c r="D302" s="115"/>
      <c r="E302" s="115"/>
      <c r="F302" s="115"/>
      <c r="G302" s="115"/>
      <c r="H302" s="115"/>
      <c r="I302" s="115"/>
      <c r="J302" s="115"/>
      <c r="K302" s="115"/>
    </row>
    <row r="303" spans="2:11">
      <c r="B303" s="114"/>
      <c r="C303" s="115"/>
      <c r="D303" s="115"/>
      <c r="E303" s="115"/>
      <c r="F303" s="115"/>
      <c r="G303" s="115"/>
      <c r="H303" s="115"/>
      <c r="I303" s="115"/>
      <c r="J303" s="115"/>
      <c r="K303" s="115"/>
    </row>
    <row r="304" spans="2:11">
      <c r="B304" s="114"/>
      <c r="C304" s="115"/>
      <c r="D304" s="115"/>
      <c r="E304" s="115"/>
      <c r="F304" s="115"/>
      <c r="G304" s="115"/>
      <c r="H304" s="115"/>
      <c r="I304" s="115"/>
      <c r="J304" s="115"/>
      <c r="K304" s="115"/>
    </row>
    <row r="305" spans="2:11">
      <c r="B305" s="114"/>
      <c r="C305" s="115"/>
      <c r="D305" s="115"/>
      <c r="E305" s="115"/>
      <c r="F305" s="115"/>
      <c r="G305" s="115"/>
      <c r="H305" s="115"/>
      <c r="I305" s="115"/>
      <c r="J305" s="115"/>
      <c r="K305" s="115"/>
    </row>
    <row r="306" spans="2:11">
      <c r="B306" s="114"/>
      <c r="C306" s="115"/>
      <c r="D306" s="115"/>
      <c r="E306" s="115"/>
      <c r="F306" s="115"/>
      <c r="G306" s="115"/>
      <c r="H306" s="115"/>
      <c r="I306" s="115"/>
      <c r="J306" s="115"/>
      <c r="K306" s="115"/>
    </row>
    <row r="307" spans="2:11">
      <c r="B307" s="114"/>
      <c r="C307" s="115"/>
      <c r="D307" s="115"/>
      <c r="E307" s="115"/>
      <c r="F307" s="115"/>
      <c r="G307" s="115"/>
      <c r="H307" s="115"/>
      <c r="I307" s="115"/>
      <c r="J307" s="115"/>
      <c r="K307" s="115"/>
    </row>
    <row r="308" spans="2:11">
      <c r="B308" s="114"/>
      <c r="C308" s="115"/>
      <c r="D308" s="115"/>
      <c r="E308" s="115"/>
      <c r="F308" s="115"/>
      <c r="G308" s="115"/>
      <c r="H308" s="115"/>
      <c r="I308" s="115"/>
      <c r="J308" s="115"/>
      <c r="K308" s="115"/>
    </row>
    <row r="309" spans="2:11">
      <c r="B309" s="114"/>
      <c r="C309" s="115"/>
      <c r="D309" s="115"/>
      <c r="E309" s="115"/>
      <c r="F309" s="115"/>
      <c r="G309" s="115"/>
      <c r="H309" s="115"/>
      <c r="I309" s="115"/>
      <c r="J309" s="115"/>
      <c r="K309" s="115"/>
    </row>
    <row r="310" spans="2:11">
      <c r="B310" s="114"/>
      <c r="C310" s="115"/>
      <c r="D310" s="115"/>
      <c r="E310" s="115"/>
      <c r="F310" s="115"/>
      <c r="G310" s="115"/>
      <c r="H310" s="115"/>
      <c r="I310" s="115"/>
      <c r="J310" s="115"/>
      <c r="K310" s="115"/>
    </row>
    <row r="311" spans="2:11">
      <c r="B311" s="114"/>
      <c r="C311" s="115"/>
      <c r="D311" s="115"/>
      <c r="E311" s="115"/>
      <c r="F311" s="115"/>
      <c r="G311" s="115"/>
      <c r="H311" s="115"/>
      <c r="I311" s="115"/>
      <c r="J311" s="115"/>
      <c r="K311" s="115"/>
    </row>
    <row r="312" spans="2:11">
      <c r="B312" s="114"/>
      <c r="C312" s="115"/>
      <c r="D312" s="115"/>
      <c r="E312" s="115"/>
      <c r="F312" s="115"/>
      <c r="G312" s="115"/>
      <c r="H312" s="115"/>
      <c r="I312" s="115"/>
      <c r="J312" s="115"/>
      <c r="K312" s="115"/>
    </row>
    <row r="313" spans="2:11">
      <c r="B313" s="114"/>
      <c r="C313" s="115"/>
      <c r="D313" s="115"/>
      <c r="E313" s="115"/>
      <c r="F313" s="115"/>
      <c r="G313" s="115"/>
      <c r="H313" s="115"/>
      <c r="I313" s="115"/>
      <c r="J313" s="115"/>
      <c r="K313" s="115"/>
    </row>
    <row r="314" spans="2:11">
      <c r="B314" s="114"/>
      <c r="C314" s="115"/>
      <c r="D314" s="115"/>
      <c r="E314" s="115"/>
      <c r="F314" s="115"/>
      <c r="G314" s="115"/>
      <c r="H314" s="115"/>
      <c r="I314" s="115"/>
      <c r="J314" s="115"/>
      <c r="K314" s="115"/>
    </row>
    <row r="315" spans="2:11">
      <c r="B315" s="114"/>
      <c r="C315" s="115"/>
      <c r="D315" s="115"/>
      <c r="E315" s="115"/>
      <c r="F315" s="115"/>
      <c r="G315" s="115"/>
      <c r="H315" s="115"/>
      <c r="I315" s="115"/>
      <c r="J315" s="115"/>
      <c r="K315" s="115"/>
    </row>
    <row r="316" spans="2:11">
      <c r="B316" s="114"/>
      <c r="C316" s="115"/>
      <c r="D316" s="115"/>
      <c r="E316" s="115"/>
      <c r="F316" s="115"/>
      <c r="G316" s="115"/>
      <c r="H316" s="115"/>
      <c r="I316" s="115"/>
      <c r="J316" s="115"/>
      <c r="K316" s="115"/>
    </row>
    <row r="317" spans="2:11">
      <c r="B317" s="114"/>
      <c r="C317" s="115"/>
      <c r="D317" s="115"/>
      <c r="E317" s="115"/>
      <c r="F317" s="115"/>
      <c r="G317" s="115"/>
      <c r="H317" s="115"/>
      <c r="I317" s="115"/>
      <c r="J317" s="115"/>
      <c r="K317" s="115"/>
    </row>
    <row r="318" spans="2:11">
      <c r="B318" s="114"/>
      <c r="C318" s="115"/>
      <c r="D318" s="115"/>
      <c r="E318" s="115"/>
      <c r="F318" s="115"/>
      <c r="G318" s="115"/>
      <c r="H318" s="115"/>
      <c r="I318" s="115"/>
      <c r="J318" s="115"/>
      <c r="K318" s="115"/>
    </row>
    <row r="319" spans="2:11">
      <c r="B319" s="114"/>
      <c r="C319" s="115"/>
      <c r="D319" s="115"/>
      <c r="E319" s="115"/>
      <c r="F319" s="115"/>
      <c r="G319" s="115"/>
      <c r="H319" s="115"/>
      <c r="I319" s="115"/>
      <c r="J319" s="115"/>
      <c r="K319" s="115"/>
    </row>
    <row r="320" spans="2:11">
      <c r="B320" s="114"/>
      <c r="C320" s="115"/>
      <c r="D320" s="115"/>
      <c r="E320" s="115"/>
      <c r="F320" s="115"/>
      <c r="G320" s="115"/>
      <c r="H320" s="115"/>
      <c r="I320" s="115"/>
      <c r="J320" s="115"/>
      <c r="K320" s="115"/>
    </row>
    <row r="321" spans="2:11">
      <c r="B321" s="114"/>
      <c r="C321" s="115"/>
      <c r="D321" s="115"/>
      <c r="E321" s="115"/>
      <c r="F321" s="115"/>
      <c r="G321" s="115"/>
      <c r="H321" s="115"/>
      <c r="I321" s="115"/>
      <c r="J321" s="115"/>
      <c r="K321" s="115"/>
    </row>
    <row r="322" spans="2:11">
      <c r="B322" s="114"/>
      <c r="C322" s="115"/>
      <c r="D322" s="115"/>
      <c r="E322" s="115"/>
      <c r="F322" s="115"/>
      <c r="G322" s="115"/>
      <c r="H322" s="115"/>
      <c r="I322" s="115"/>
      <c r="J322" s="115"/>
      <c r="K322" s="115"/>
    </row>
    <row r="323" spans="2:11">
      <c r="B323" s="114"/>
      <c r="C323" s="115"/>
      <c r="D323" s="115"/>
      <c r="E323" s="115"/>
      <c r="F323" s="115"/>
      <c r="G323" s="115"/>
      <c r="H323" s="115"/>
      <c r="I323" s="115"/>
      <c r="J323" s="115"/>
      <c r="K323" s="115"/>
    </row>
    <row r="324" spans="2:11">
      <c r="B324" s="114"/>
      <c r="C324" s="115"/>
      <c r="D324" s="115"/>
      <c r="E324" s="115"/>
      <c r="F324" s="115"/>
      <c r="G324" s="115"/>
      <c r="H324" s="115"/>
      <c r="I324" s="115"/>
      <c r="J324" s="115"/>
      <c r="K324" s="115"/>
    </row>
    <row r="325" spans="2:11">
      <c r="B325" s="114"/>
      <c r="C325" s="115"/>
      <c r="D325" s="115"/>
      <c r="E325" s="115"/>
      <c r="F325" s="115"/>
      <c r="G325" s="115"/>
      <c r="H325" s="115"/>
      <c r="I325" s="115"/>
      <c r="J325" s="115"/>
      <c r="K325" s="115"/>
    </row>
    <row r="326" spans="2:11">
      <c r="B326" s="114"/>
      <c r="C326" s="115"/>
      <c r="D326" s="115"/>
      <c r="E326" s="115"/>
      <c r="F326" s="115"/>
      <c r="G326" s="115"/>
      <c r="H326" s="115"/>
      <c r="I326" s="115"/>
      <c r="J326" s="115"/>
      <c r="K326" s="115"/>
    </row>
    <row r="327" spans="2:11">
      <c r="B327" s="114"/>
      <c r="C327" s="115"/>
      <c r="D327" s="115"/>
      <c r="E327" s="115"/>
      <c r="F327" s="115"/>
      <c r="G327" s="115"/>
      <c r="H327" s="115"/>
      <c r="I327" s="115"/>
      <c r="J327" s="115"/>
      <c r="K327" s="115"/>
    </row>
    <row r="328" spans="2:11">
      <c r="B328" s="114"/>
      <c r="C328" s="115"/>
      <c r="D328" s="115"/>
      <c r="E328" s="115"/>
      <c r="F328" s="115"/>
      <c r="G328" s="115"/>
      <c r="H328" s="115"/>
      <c r="I328" s="115"/>
      <c r="J328" s="115"/>
      <c r="K328" s="115"/>
    </row>
    <row r="329" spans="2:11">
      <c r="B329" s="114"/>
      <c r="C329" s="115"/>
      <c r="D329" s="115"/>
      <c r="E329" s="115"/>
      <c r="F329" s="115"/>
      <c r="G329" s="115"/>
      <c r="H329" s="115"/>
      <c r="I329" s="115"/>
      <c r="J329" s="115"/>
      <c r="K329" s="115"/>
    </row>
    <row r="330" spans="2:11">
      <c r="B330" s="114"/>
      <c r="C330" s="115"/>
      <c r="D330" s="115"/>
      <c r="E330" s="115"/>
      <c r="F330" s="115"/>
      <c r="G330" s="115"/>
      <c r="H330" s="115"/>
      <c r="I330" s="115"/>
      <c r="J330" s="115"/>
      <c r="K330" s="115"/>
    </row>
    <row r="331" spans="2:11">
      <c r="B331" s="114"/>
      <c r="C331" s="115"/>
      <c r="D331" s="115"/>
      <c r="E331" s="115"/>
      <c r="F331" s="115"/>
      <c r="G331" s="115"/>
      <c r="H331" s="115"/>
      <c r="I331" s="115"/>
      <c r="J331" s="115"/>
      <c r="K331" s="115"/>
    </row>
    <row r="332" spans="2:11">
      <c r="B332" s="114"/>
      <c r="C332" s="115"/>
      <c r="D332" s="115"/>
      <c r="E332" s="115"/>
      <c r="F332" s="115"/>
      <c r="G332" s="115"/>
      <c r="H332" s="115"/>
      <c r="I332" s="115"/>
      <c r="J332" s="115"/>
      <c r="K332" s="115"/>
    </row>
    <row r="333" spans="2:11">
      <c r="B333" s="114"/>
      <c r="C333" s="115"/>
      <c r="D333" s="115"/>
      <c r="E333" s="115"/>
      <c r="F333" s="115"/>
      <c r="G333" s="115"/>
      <c r="H333" s="115"/>
      <c r="I333" s="115"/>
      <c r="J333" s="115"/>
      <c r="K333" s="115"/>
    </row>
    <row r="334" spans="2:11">
      <c r="B334" s="114"/>
      <c r="C334" s="115"/>
      <c r="D334" s="115"/>
      <c r="E334" s="115"/>
      <c r="F334" s="115"/>
      <c r="G334" s="115"/>
      <c r="H334" s="115"/>
      <c r="I334" s="115"/>
      <c r="J334" s="115"/>
      <c r="K334" s="115"/>
    </row>
    <row r="335" spans="2:11">
      <c r="B335" s="114"/>
      <c r="C335" s="115"/>
      <c r="D335" s="115"/>
      <c r="E335" s="115"/>
      <c r="F335" s="115"/>
      <c r="G335" s="115"/>
      <c r="H335" s="115"/>
      <c r="I335" s="115"/>
      <c r="J335" s="115"/>
      <c r="K335" s="115"/>
    </row>
    <row r="336" spans="2:11">
      <c r="B336" s="114"/>
      <c r="C336" s="115"/>
      <c r="D336" s="115"/>
      <c r="E336" s="115"/>
      <c r="F336" s="115"/>
      <c r="G336" s="115"/>
      <c r="H336" s="115"/>
      <c r="I336" s="115"/>
      <c r="J336" s="115"/>
      <c r="K336" s="115"/>
    </row>
    <row r="337" spans="2:11">
      <c r="B337" s="114"/>
      <c r="C337" s="115"/>
      <c r="D337" s="115"/>
      <c r="E337" s="115"/>
      <c r="F337" s="115"/>
      <c r="G337" s="115"/>
      <c r="H337" s="115"/>
      <c r="I337" s="115"/>
      <c r="J337" s="115"/>
      <c r="K337" s="115"/>
    </row>
    <row r="338" spans="2:11">
      <c r="B338" s="114"/>
      <c r="C338" s="115"/>
      <c r="D338" s="115"/>
      <c r="E338" s="115"/>
      <c r="F338" s="115"/>
      <c r="G338" s="115"/>
      <c r="H338" s="115"/>
      <c r="I338" s="115"/>
      <c r="J338" s="115"/>
      <c r="K338" s="115"/>
    </row>
    <row r="339" spans="2:11">
      <c r="B339" s="114"/>
      <c r="C339" s="115"/>
      <c r="D339" s="115"/>
      <c r="E339" s="115"/>
      <c r="F339" s="115"/>
      <c r="G339" s="115"/>
      <c r="H339" s="115"/>
      <c r="I339" s="115"/>
      <c r="J339" s="115"/>
      <c r="K339" s="115"/>
    </row>
    <row r="340" spans="2:11">
      <c r="B340" s="114"/>
      <c r="C340" s="115"/>
      <c r="D340" s="115"/>
      <c r="E340" s="115"/>
      <c r="F340" s="115"/>
      <c r="G340" s="115"/>
      <c r="H340" s="115"/>
      <c r="I340" s="115"/>
      <c r="J340" s="115"/>
      <c r="K340" s="115"/>
    </row>
    <row r="341" spans="2:11">
      <c r="B341" s="114"/>
      <c r="C341" s="115"/>
      <c r="D341" s="115"/>
      <c r="E341" s="115"/>
      <c r="F341" s="115"/>
      <c r="G341" s="115"/>
      <c r="H341" s="115"/>
      <c r="I341" s="115"/>
      <c r="J341" s="115"/>
      <c r="K341" s="115"/>
    </row>
    <row r="342" spans="2:11">
      <c r="B342" s="114"/>
      <c r="C342" s="115"/>
      <c r="D342" s="115"/>
      <c r="E342" s="115"/>
      <c r="F342" s="115"/>
      <c r="G342" s="115"/>
      <c r="H342" s="115"/>
      <c r="I342" s="115"/>
      <c r="J342" s="115"/>
      <c r="K342" s="115"/>
    </row>
    <row r="343" spans="2:11">
      <c r="B343" s="114"/>
      <c r="C343" s="115"/>
      <c r="D343" s="115"/>
      <c r="E343" s="115"/>
      <c r="F343" s="115"/>
      <c r="G343" s="115"/>
      <c r="H343" s="115"/>
      <c r="I343" s="115"/>
      <c r="J343" s="115"/>
      <c r="K343" s="115"/>
    </row>
    <row r="344" spans="2:11">
      <c r="B344" s="114"/>
      <c r="C344" s="115"/>
      <c r="D344" s="115"/>
      <c r="E344" s="115"/>
      <c r="F344" s="115"/>
      <c r="G344" s="115"/>
      <c r="H344" s="115"/>
      <c r="I344" s="115"/>
      <c r="J344" s="115"/>
      <c r="K344" s="115"/>
    </row>
    <row r="345" spans="2:11">
      <c r="B345" s="114"/>
      <c r="C345" s="115"/>
      <c r="D345" s="115"/>
      <c r="E345" s="115"/>
      <c r="F345" s="115"/>
      <c r="G345" s="115"/>
      <c r="H345" s="115"/>
      <c r="I345" s="115"/>
      <c r="J345" s="115"/>
      <c r="K345" s="115"/>
    </row>
    <row r="346" spans="2:11">
      <c r="B346" s="114"/>
      <c r="C346" s="115"/>
      <c r="D346" s="115"/>
      <c r="E346" s="115"/>
      <c r="F346" s="115"/>
      <c r="G346" s="115"/>
      <c r="H346" s="115"/>
      <c r="I346" s="115"/>
      <c r="J346" s="115"/>
      <c r="K346" s="115"/>
    </row>
    <row r="347" spans="2:11">
      <c r="B347" s="114"/>
      <c r="C347" s="115"/>
      <c r="D347" s="115"/>
      <c r="E347" s="115"/>
      <c r="F347" s="115"/>
      <c r="G347" s="115"/>
      <c r="H347" s="115"/>
      <c r="I347" s="115"/>
      <c r="J347" s="115"/>
      <c r="K347" s="115"/>
    </row>
    <row r="348" spans="2:11">
      <c r="B348" s="114"/>
      <c r="C348" s="115"/>
      <c r="D348" s="115"/>
      <c r="E348" s="115"/>
      <c r="F348" s="115"/>
      <c r="G348" s="115"/>
      <c r="H348" s="115"/>
      <c r="I348" s="115"/>
      <c r="J348" s="115"/>
      <c r="K348" s="115"/>
    </row>
    <row r="349" spans="2:11">
      <c r="B349" s="114"/>
      <c r="C349" s="115"/>
      <c r="D349" s="115"/>
      <c r="E349" s="115"/>
      <c r="F349" s="115"/>
      <c r="G349" s="115"/>
      <c r="H349" s="115"/>
      <c r="I349" s="115"/>
      <c r="J349" s="115"/>
      <c r="K349" s="115"/>
    </row>
    <row r="350" spans="2:11">
      <c r="B350" s="114"/>
      <c r="C350" s="115"/>
      <c r="D350" s="115"/>
      <c r="E350" s="115"/>
      <c r="F350" s="115"/>
      <c r="G350" s="115"/>
      <c r="H350" s="115"/>
      <c r="I350" s="115"/>
      <c r="J350" s="115"/>
      <c r="K350" s="115"/>
    </row>
    <row r="351" spans="2:11">
      <c r="B351" s="114"/>
      <c r="C351" s="115"/>
      <c r="D351" s="115"/>
      <c r="E351" s="115"/>
      <c r="F351" s="115"/>
      <c r="G351" s="115"/>
      <c r="H351" s="115"/>
      <c r="I351" s="115"/>
      <c r="J351" s="115"/>
      <c r="K351" s="115"/>
    </row>
    <row r="352" spans="2:11">
      <c r="B352" s="114"/>
      <c r="C352" s="115"/>
      <c r="D352" s="115"/>
      <c r="E352" s="115"/>
      <c r="F352" s="115"/>
      <c r="G352" s="115"/>
      <c r="H352" s="115"/>
      <c r="I352" s="115"/>
      <c r="J352" s="115"/>
      <c r="K352" s="115"/>
    </row>
    <row r="353" spans="2:11">
      <c r="B353" s="114"/>
      <c r="C353" s="115"/>
      <c r="D353" s="115"/>
      <c r="E353" s="115"/>
      <c r="F353" s="115"/>
      <c r="G353" s="115"/>
      <c r="H353" s="115"/>
      <c r="I353" s="115"/>
      <c r="J353" s="115"/>
      <c r="K353" s="115"/>
    </row>
    <row r="354" spans="2:11">
      <c r="B354" s="114"/>
      <c r="C354" s="115"/>
      <c r="D354" s="115"/>
      <c r="E354" s="115"/>
      <c r="F354" s="115"/>
      <c r="G354" s="115"/>
      <c r="H354" s="115"/>
      <c r="I354" s="115"/>
      <c r="J354" s="115"/>
      <c r="K354" s="115"/>
    </row>
    <row r="355" spans="2:11">
      <c r="B355" s="114"/>
      <c r="C355" s="115"/>
      <c r="D355" s="115"/>
      <c r="E355" s="115"/>
      <c r="F355" s="115"/>
      <c r="G355" s="115"/>
      <c r="H355" s="115"/>
      <c r="I355" s="115"/>
      <c r="J355" s="115"/>
      <c r="K355" s="115"/>
    </row>
    <row r="356" spans="2:11">
      <c r="B356" s="114"/>
      <c r="C356" s="115"/>
      <c r="D356" s="115"/>
      <c r="E356" s="115"/>
      <c r="F356" s="115"/>
      <c r="G356" s="115"/>
      <c r="H356" s="115"/>
      <c r="I356" s="115"/>
      <c r="J356" s="115"/>
      <c r="K356" s="115"/>
    </row>
    <row r="357" spans="2:11">
      <c r="B357" s="114"/>
      <c r="C357" s="115"/>
      <c r="D357" s="115"/>
      <c r="E357" s="115"/>
      <c r="F357" s="115"/>
      <c r="G357" s="115"/>
      <c r="H357" s="115"/>
      <c r="I357" s="115"/>
      <c r="J357" s="115"/>
      <c r="K357" s="115"/>
    </row>
    <row r="358" spans="2:11">
      <c r="B358" s="114"/>
      <c r="C358" s="115"/>
      <c r="D358" s="115"/>
      <c r="E358" s="115"/>
      <c r="F358" s="115"/>
      <c r="G358" s="115"/>
      <c r="H358" s="115"/>
      <c r="I358" s="115"/>
      <c r="J358" s="115"/>
      <c r="K358" s="115"/>
    </row>
    <row r="359" spans="2:11">
      <c r="B359" s="114"/>
      <c r="C359" s="115"/>
      <c r="D359" s="115"/>
      <c r="E359" s="115"/>
      <c r="F359" s="115"/>
      <c r="G359" s="115"/>
      <c r="H359" s="115"/>
      <c r="I359" s="115"/>
      <c r="J359" s="115"/>
      <c r="K359" s="115"/>
    </row>
    <row r="360" spans="2:11">
      <c r="B360" s="114"/>
      <c r="C360" s="115"/>
      <c r="D360" s="115"/>
      <c r="E360" s="115"/>
      <c r="F360" s="115"/>
      <c r="G360" s="115"/>
      <c r="H360" s="115"/>
      <c r="I360" s="115"/>
      <c r="J360" s="115"/>
      <c r="K360" s="115"/>
    </row>
    <row r="361" spans="2:11">
      <c r="B361" s="114"/>
      <c r="C361" s="115"/>
      <c r="D361" s="115"/>
      <c r="E361" s="115"/>
      <c r="F361" s="115"/>
      <c r="G361" s="115"/>
      <c r="H361" s="115"/>
      <c r="I361" s="115"/>
      <c r="J361" s="115"/>
      <c r="K361" s="115"/>
    </row>
    <row r="362" spans="2:11">
      <c r="B362" s="114"/>
      <c r="C362" s="115"/>
      <c r="D362" s="115"/>
      <c r="E362" s="115"/>
      <c r="F362" s="115"/>
      <c r="G362" s="115"/>
      <c r="H362" s="115"/>
      <c r="I362" s="115"/>
      <c r="J362" s="115"/>
      <c r="K362" s="115"/>
    </row>
    <row r="363" spans="2:11">
      <c r="B363" s="114"/>
      <c r="C363" s="115"/>
      <c r="D363" s="115"/>
      <c r="E363" s="115"/>
      <c r="F363" s="115"/>
      <c r="G363" s="115"/>
      <c r="H363" s="115"/>
      <c r="I363" s="115"/>
      <c r="J363" s="115"/>
      <c r="K363" s="115"/>
    </row>
    <row r="364" spans="2:11">
      <c r="B364" s="114"/>
      <c r="C364" s="115"/>
      <c r="D364" s="115"/>
      <c r="E364" s="115"/>
      <c r="F364" s="115"/>
      <c r="G364" s="115"/>
      <c r="H364" s="115"/>
      <c r="I364" s="115"/>
      <c r="J364" s="115"/>
      <c r="K364" s="115"/>
    </row>
    <row r="365" spans="2:11">
      <c r="B365" s="114"/>
      <c r="C365" s="115"/>
      <c r="D365" s="115"/>
      <c r="E365" s="115"/>
      <c r="F365" s="115"/>
      <c r="G365" s="115"/>
      <c r="H365" s="115"/>
      <c r="I365" s="115"/>
      <c r="J365" s="115"/>
      <c r="K365" s="115"/>
    </row>
    <row r="366" spans="2:11">
      <c r="B366" s="114"/>
      <c r="C366" s="115"/>
      <c r="D366" s="115"/>
      <c r="E366" s="115"/>
      <c r="F366" s="115"/>
      <c r="G366" s="115"/>
      <c r="H366" s="115"/>
      <c r="I366" s="115"/>
      <c r="J366" s="115"/>
      <c r="K366" s="115"/>
    </row>
    <row r="367" spans="2:11">
      <c r="B367" s="114"/>
      <c r="C367" s="115"/>
      <c r="D367" s="115"/>
      <c r="E367" s="115"/>
      <c r="F367" s="115"/>
      <c r="G367" s="115"/>
      <c r="H367" s="115"/>
      <c r="I367" s="115"/>
      <c r="J367" s="115"/>
      <c r="K367" s="115"/>
    </row>
    <row r="368" spans="2:11">
      <c r="B368" s="114"/>
      <c r="C368" s="115"/>
      <c r="D368" s="115"/>
      <c r="E368" s="115"/>
      <c r="F368" s="115"/>
      <c r="G368" s="115"/>
      <c r="H368" s="115"/>
      <c r="I368" s="115"/>
      <c r="J368" s="115"/>
      <c r="K368" s="115"/>
    </row>
    <row r="369" spans="2:11">
      <c r="B369" s="114"/>
      <c r="C369" s="115"/>
      <c r="D369" s="115"/>
      <c r="E369" s="115"/>
      <c r="F369" s="115"/>
      <c r="G369" s="115"/>
      <c r="H369" s="115"/>
      <c r="I369" s="115"/>
      <c r="J369" s="115"/>
      <c r="K369" s="115"/>
    </row>
    <row r="370" spans="2:11">
      <c r="B370" s="114"/>
      <c r="C370" s="115"/>
      <c r="D370" s="115"/>
      <c r="E370" s="115"/>
      <c r="F370" s="115"/>
      <c r="G370" s="115"/>
      <c r="H370" s="115"/>
      <c r="I370" s="115"/>
      <c r="J370" s="115"/>
      <c r="K370" s="115"/>
    </row>
    <row r="371" spans="2:11">
      <c r="B371" s="114"/>
      <c r="C371" s="115"/>
      <c r="D371" s="115"/>
      <c r="E371" s="115"/>
      <c r="F371" s="115"/>
      <c r="G371" s="115"/>
      <c r="H371" s="115"/>
      <c r="I371" s="115"/>
      <c r="J371" s="115"/>
      <c r="K371" s="115"/>
    </row>
    <row r="372" spans="2:11">
      <c r="B372" s="114"/>
      <c r="C372" s="115"/>
      <c r="D372" s="115"/>
      <c r="E372" s="115"/>
      <c r="F372" s="115"/>
      <c r="G372" s="115"/>
      <c r="H372" s="115"/>
      <c r="I372" s="115"/>
      <c r="J372" s="115"/>
      <c r="K372" s="115"/>
    </row>
    <row r="373" spans="2:11">
      <c r="B373" s="114"/>
      <c r="C373" s="115"/>
      <c r="D373" s="115"/>
      <c r="E373" s="115"/>
      <c r="F373" s="115"/>
      <c r="G373" s="115"/>
      <c r="H373" s="115"/>
      <c r="I373" s="115"/>
      <c r="J373" s="115"/>
      <c r="K373" s="115"/>
    </row>
    <row r="374" spans="2:11">
      <c r="B374" s="114"/>
      <c r="C374" s="115"/>
      <c r="D374" s="115"/>
      <c r="E374" s="115"/>
      <c r="F374" s="115"/>
      <c r="G374" s="115"/>
      <c r="H374" s="115"/>
      <c r="I374" s="115"/>
      <c r="J374" s="115"/>
      <c r="K374" s="115"/>
    </row>
    <row r="375" spans="2:11">
      <c r="B375" s="114"/>
      <c r="C375" s="115"/>
      <c r="D375" s="115"/>
      <c r="E375" s="115"/>
      <c r="F375" s="115"/>
      <c r="G375" s="115"/>
      <c r="H375" s="115"/>
      <c r="I375" s="115"/>
      <c r="J375" s="115"/>
      <c r="K375" s="115"/>
    </row>
    <row r="376" spans="2:11">
      <c r="B376" s="114"/>
      <c r="C376" s="115"/>
      <c r="D376" s="115"/>
      <c r="E376" s="115"/>
      <c r="F376" s="115"/>
      <c r="G376" s="115"/>
      <c r="H376" s="115"/>
      <c r="I376" s="115"/>
      <c r="J376" s="115"/>
      <c r="K376" s="115"/>
    </row>
    <row r="377" spans="2:11">
      <c r="B377" s="114"/>
      <c r="C377" s="115"/>
      <c r="D377" s="115"/>
      <c r="E377" s="115"/>
      <c r="F377" s="115"/>
      <c r="G377" s="115"/>
      <c r="H377" s="115"/>
      <c r="I377" s="115"/>
      <c r="J377" s="115"/>
      <c r="K377" s="115"/>
    </row>
    <row r="378" spans="2:11">
      <c r="B378" s="114"/>
      <c r="C378" s="114"/>
      <c r="D378" s="115"/>
      <c r="E378" s="115"/>
      <c r="F378" s="115"/>
      <c r="G378" s="115"/>
      <c r="H378" s="115"/>
      <c r="I378" s="115"/>
      <c r="J378" s="115"/>
      <c r="K378" s="115"/>
    </row>
    <row r="379" spans="2:11">
      <c r="B379" s="114"/>
      <c r="C379" s="115"/>
      <c r="D379" s="115"/>
      <c r="E379" s="115"/>
      <c r="F379" s="115"/>
      <c r="G379" s="115"/>
      <c r="H379" s="115"/>
      <c r="I379" s="115"/>
      <c r="J379" s="115"/>
      <c r="K379" s="115"/>
    </row>
    <row r="380" spans="2:11">
      <c r="B380" s="114"/>
      <c r="C380" s="115"/>
      <c r="D380" s="115"/>
      <c r="E380" s="115"/>
      <c r="F380" s="115"/>
      <c r="G380" s="115"/>
      <c r="H380" s="115"/>
      <c r="I380" s="115"/>
      <c r="J380" s="115"/>
      <c r="K380" s="115"/>
    </row>
    <row r="381" spans="2:11">
      <c r="B381" s="114"/>
      <c r="C381" s="115"/>
      <c r="D381" s="115"/>
      <c r="E381" s="115"/>
      <c r="F381" s="115"/>
      <c r="G381" s="115"/>
      <c r="H381" s="115"/>
      <c r="I381" s="115"/>
      <c r="J381" s="115"/>
      <c r="K381" s="115"/>
    </row>
    <row r="382" spans="2:11">
      <c r="B382" s="114"/>
      <c r="C382" s="115"/>
      <c r="D382" s="115"/>
      <c r="E382" s="115"/>
      <c r="F382" s="115"/>
      <c r="G382" s="115"/>
      <c r="H382" s="115"/>
      <c r="I382" s="115"/>
      <c r="J382" s="115"/>
      <c r="K382" s="115"/>
    </row>
    <row r="383" spans="2:11">
      <c r="B383" s="114"/>
      <c r="C383" s="115"/>
      <c r="D383" s="115"/>
      <c r="E383" s="115"/>
      <c r="F383" s="115"/>
      <c r="G383" s="115"/>
      <c r="H383" s="115"/>
      <c r="I383" s="115"/>
      <c r="J383" s="115"/>
      <c r="K383" s="115"/>
    </row>
    <row r="384" spans="2:11">
      <c r="B384" s="114"/>
      <c r="C384" s="115"/>
      <c r="D384" s="115"/>
      <c r="E384" s="115"/>
      <c r="F384" s="115"/>
      <c r="G384" s="115"/>
      <c r="H384" s="115"/>
      <c r="I384" s="115"/>
      <c r="J384" s="115"/>
      <c r="K384" s="115"/>
    </row>
    <row r="385" spans="2:11">
      <c r="B385" s="114"/>
      <c r="C385" s="115"/>
      <c r="D385" s="115"/>
      <c r="E385" s="115"/>
      <c r="F385" s="115"/>
      <c r="G385" s="115"/>
      <c r="H385" s="115"/>
      <c r="I385" s="115"/>
      <c r="J385" s="115"/>
      <c r="K385" s="115"/>
    </row>
    <row r="386" spans="2:11">
      <c r="B386" s="114"/>
      <c r="C386" s="115"/>
      <c r="D386" s="115"/>
      <c r="E386" s="115"/>
      <c r="F386" s="115"/>
      <c r="G386" s="115"/>
      <c r="H386" s="115"/>
      <c r="I386" s="115"/>
      <c r="J386" s="115"/>
      <c r="K386" s="115"/>
    </row>
    <row r="387" spans="2:11">
      <c r="B387" s="114"/>
      <c r="C387" s="115"/>
      <c r="D387" s="115"/>
      <c r="E387" s="115"/>
      <c r="F387" s="115"/>
      <c r="G387" s="115"/>
      <c r="H387" s="115"/>
      <c r="I387" s="115"/>
      <c r="J387" s="115"/>
      <c r="K387" s="115"/>
    </row>
    <row r="388" spans="2:11">
      <c r="B388" s="114"/>
      <c r="C388" s="115"/>
      <c r="D388" s="115"/>
      <c r="E388" s="115"/>
      <c r="F388" s="115"/>
      <c r="G388" s="115"/>
      <c r="H388" s="115"/>
      <c r="I388" s="115"/>
      <c r="J388" s="115"/>
      <c r="K388" s="115"/>
    </row>
    <row r="389" spans="2:11">
      <c r="B389" s="114"/>
      <c r="C389" s="115"/>
      <c r="D389" s="115"/>
      <c r="E389" s="115"/>
      <c r="F389" s="115"/>
      <c r="G389" s="115"/>
      <c r="H389" s="115"/>
      <c r="I389" s="115"/>
      <c r="J389" s="115"/>
      <c r="K389" s="115"/>
    </row>
    <row r="390" spans="2:11">
      <c r="B390" s="114"/>
      <c r="C390" s="115"/>
      <c r="D390" s="115"/>
      <c r="E390" s="115"/>
      <c r="F390" s="115"/>
      <c r="G390" s="115"/>
      <c r="H390" s="115"/>
      <c r="I390" s="115"/>
      <c r="J390" s="115"/>
      <c r="K390" s="115"/>
    </row>
    <row r="391" spans="2:11">
      <c r="B391" s="114"/>
      <c r="C391" s="115"/>
      <c r="D391" s="115"/>
      <c r="E391" s="115"/>
      <c r="F391" s="115"/>
      <c r="G391" s="115"/>
      <c r="H391" s="115"/>
      <c r="I391" s="115"/>
      <c r="J391" s="115"/>
      <c r="K391" s="115"/>
    </row>
    <row r="392" spans="2:11">
      <c r="B392" s="114"/>
      <c r="C392" s="115"/>
      <c r="D392" s="115"/>
      <c r="E392" s="115"/>
      <c r="F392" s="115"/>
      <c r="G392" s="115"/>
      <c r="H392" s="115"/>
      <c r="I392" s="115"/>
      <c r="J392" s="115"/>
      <c r="K392" s="115"/>
    </row>
    <row r="393" spans="2:11">
      <c r="B393" s="114"/>
      <c r="C393" s="115"/>
      <c r="D393" s="115"/>
      <c r="E393" s="115"/>
      <c r="F393" s="115"/>
      <c r="G393" s="115"/>
      <c r="H393" s="115"/>
      <c r="I393" s="115"/>
      <c r="J393" s="115"/>
      <c r="K393" s="115"/>
    </row>
    <row r="394" spans="2:11">
      <c r="B394" s="114"/>
      <c r="C394" s="115"/>
      <c r="D394" s="115"/>
      <c r="E394" s="115"/>
      <c r="F394" s="115"/>
      <c r="G394" s="115"/>
      <c r="H394" s="115"/>
      <c r="I394" s="115"/>
      <c r="J394" s="115"/>
      <c r="K394" s="115"/>
    </row>
    <row r="395" spans="2:11">
      <c r="B395" s="114"/>
      <c r="C395" s="115"/>
      <c r="D395" s="115"/>
      <c r="E395" s="115"/>
      <c r="F395" s="115"/>
      <c r="G395" s="115"/>
      <c r="H395" s="115"/>
      <c r="I395" s="115"/>
      <c r="J395" s="115"/>
      <c r="K395" s="115"/>
    </row>
    <row r="396" spans="2:11">
      <c r="B396" s="114"/>
      <c r="C396" s="115"/>
      <c r="D396" s="115"/>
      <c r="E396" s="115"/>
      <c r="F396" s="115"/>
      <c r="G396" s="115"/>
      <c r="H396" s="115"/>
      <c r="I396" s="115"/>
      <c r="J396" s="115"/>
      <c r="K396" s="115"/>
    </row>
    <row r="397" spans="2:11">
      <c r="B397" s="114"/>
      <c r="C397" s="115"/>
      <c r="D397" s="115"/>
      <c r="E397" s="115"/>
      <c r="F397" s="115"/>
      <c r="G397" s="115"/>
      <c r="H397" s="115"/>
      <c r="I397" s="115"/>
      <c r="J397" s="115"/>
      <c r="K397" s="115"/>
    </row>
    <row r="398" spans="2:11">
      <c r="B398" s="114"/>
      <c r="C398" s="115"/>
      <c r="D398" s="115"/>
      <c r="E398" s="115"/>
      <c r="F398" s="115"/>
      <c r="G398" s="115"/>
      <c r="H398" s="115"/>
      <c r="I398" s="115"/>
      <c r="J398" s="115"/>
      <c r="K398" s="115"/>
    </row>
    <row r="399" spans="2:11">
      <c r="B399" s="114"/>
      <c r="C399" s="115"/>
      <c r="D399" s="115"/>
      <c r="E399" s="115"/>
      <c r="F399" s="115"/>
      <c r="G399" s="115"/>
      <c r="H399" s="115"/>
      <c r="I399" s="115"/>
      <c r="J399" s="115"/>
      <c r="K399" s="115"/>
    </row>
    <row r="400" spans="2:11">
      <c r="B400" s="114"/>
      <c r="C400" s="115"/>
      <c r="D400" s="115"/>
      <c r="E400" s="115"/>
      <c r="F400" s="115"/>
      <c r="G400" s="115"/>
      <c r="H400" s="115"/>
      <c r="I400" s="115"/>
      <c r="J400" s="115"/>
      <c r="K400" s="115"/>
    </row>
    <row r="401" spans="2:11">
      <c r="B401" s="114"/>
      <c r="C401" s="115"/>
      <c r="D401" s="115"/>
      <c r="E401" s="115"/>
      <c r="F401" s="115"/>
      <c r="G401" s="115"/>
      <c r="H401" s="115"/>
      <c r="I401" s="115"/>
      <c r="J401" s="115"/>
      <c r="K401" s="115"/>
    </row>
    <row r="402" spans="2:11">
      <c r="B402" s="114"/>
      <c r="C402" s="115"/>
      <c r="D402" s="115"/>
      <c r="E402" s="115"/>
      <c r="F402" s="115"/>
      <c r="G402" s="115"/>
      <c r="H402" s="115"/>
      <c r="I402" s="115"/>
      <c r="J402" s="115"/>
      <c r="K402" s="115"/>
    </row>
    <row r="403" spans="2:11">
      <c r="B403" s="114"/>
      <c r="C403" s="115"/>
      <c r="D403" s="115"/>
      <c r="E403" s="115"/>
      <c r="F403" s="115"/>
      <c r="G403" s="115"/>
      <c r="H403" s="115"/>
      <c r="I403" s="115"/>
      <c r="J403" s="115"/>
      <c r="K403" s="115"/>
    </row>
    <row r="404" spans="2:11">
      <c r="B404" s="114"/>
      <c r="C404" s="115"/>
      <c r="D404" s="115"/>
      <c r="E404" s="115"/>
      <c r="F404" s="115"/>
      <c r="G404" s="115"/>
      <c r="H404" s="115"/>
      <c r="I404" s="115"/>
      <c r="J404" s="115"/>
      <c r="K404" s="115"/>
    </row>
    <row r="405" spans="2:11">
      <c r="B405" s="114"/>
      <c r="C405" s="115"/>
      <c r="D405" s="115"/>
      <c r="E405" s="115"/>
      <c r="F405" s="115"/>
      <c r="G405" s="115"/>
      <c r="H405" s="115"/>
      <c r="I405" s="115"/>
      <c r="J405" s="115"/>
      <c r="K405" s="115"/>
    </row>
    <row r="406" spans="2:11">
      <c r="B406" s="114"/>
      <c r="C406" s="115"/>
      <c r="D406" s="115"/>
      <c r="E406" s="115"/>
      <c r="F406" s="115"/>
      <c r="G406" s="115"/>
      <c r="H406" s="115"/>
      <c r="I406" s="115"/>
      <c r="J406" s="115"/>
      <c r="K406" s="115"/>
    </row>
    <row r="407" spans="2:11">
      <c r="B407" s="114"/>
      <c r="C407" s="115"/>
      <c r="D407" s="115"/>
      <c r="E407" s="115"/>
      <c r="F407" s="115"/>
      <c r="G407" s="115"/>
      <c r="H407" s="115"/>
      <c r="I407" s="115"/>
      <c r="J407" s="115"/>
      <c r="K407" s="115"/>
    </row>
    <row r="408" spans="2:11">
      <c r="B408" s="114"/>
      <c r="C408" s="115"/>
      <c r="D408" s="115"/>
      <c r="E408" s="115"/>
      <c r="F408" s="115"/>
      <c r="G408" s="115"/>
      <c r="H408" s="115"/>
      <c r="I408" s="115"/>
      <c r="J408" s="115"/>
      <c r="K408" s="115"/>
    </row>
    <row r="409" spans="2:11">
      <c r="B409" s="114"/>
      <c r="C409" s="115"/>
      <c r="D409" s="115"/>
      <c r="E409" s="115"/>
      <c r="F409" s="115"/>
      <c r="G409" s="115"/>
      <c r="H409" s="115"/>
      <c r="I409" s="115"/>
      <c r="J409" s="115"/>
      <c r="K409" s="115"/>
    </row>
    <row r="410" spans="2:11">
      <c r="B410" s="114"/>
      <c r="C410" s="115"/>
      <c r="D410" s="115"/>
      <c r="E410" s="115"/>
      <c r="F410" s="115"/>
      <c r="G410" s="115"/>
      <c r="H410" s="115"/>
      <c r="I410" s="115"/>
      <c r="J410" s="115"/>
      <c r="K410" s="115"/>
    </row>
    <row r="411" spans="2:11">
      <c r="B411" s="114"/>
      <c r="C411" s="115"/>
      <c r="D411" s="115"/>
      <c r="E411" s="115"/>
      <c r="F411" s="115"/>
      <c r="G411" s="115"/>
      <c r="H411" s="115"/>
      <c r="I411" s="115"/>
      <c r="J411" s="115"/>
      <c r="K411" s="115"/>
    </row>
    <row r="412" spans="2:11">
      <c r="B412" s="114"/>
      <c r="C412" s="115"/>
      <c r="D412" s="115"/>
      <c r="E412" s="115"/>
      <c r="F412" s="115"/>
      <c r="G412" s="115"/>
      <c r="H412" s="115"/>
      <c r="I412" s="115"/>
      <c r="J412" s="115"/>
      <c r="K412" s="115"/>
    </row>
    <row r="413" spans="2:11">
      <c r="B413" s="114"/>
      <c r="C413" s="115"/>
      <c r="D413" s="115"/>
      <c r="E413" s="115"/>
      <c r="F413" s="115"/>
      <c r="G413" s="115"/>
      <c r="H413" s="115"/>
      <c r="I413" s="115"/>
      <c r="J413" s="115"/>
      <c r="K413" s="115"/>
    </row>
    <row r="414" spans="2:11">
      <c r="B414" s="114"/>
      <c r="C414" s="115"/>
      <c r="D414" s="115"/>
      <c r="E414" s="115"/>
      <c r="F414" s="115"/>
      <c r="G414" s="115"/>
      <c r="H414" s="115"/>
      <c r="I414" s="115"/>
      <c r="J414" s="115"/>
      <c r="K414" s="115"/>
    </row>
    <row r="415" spans="2:11">
      <c r="B415" s="114"/>
      <c r="C415" s="115"/>
      <c r="D415" s="115"/>
      <c r="E415" s="115"/>
      <c r="F415" s="115"/>
      <c r="G415" s="115"/>
      <c r="H415" s="115"/>
      <c r="I415" s="115"/>
      <c r="J415" s="115"/>
      <c r="K415" s="115"/>
    </row>
    <row r="416" spans="2:11">
      <c r="B416" s="114"/>
      <c r="C416" s="115"/>
      <c r="D416" s="115"/>
      <c r="E416" s="115"/>
      <c r="F416" s="115"/>
      <c r="G416" s="115"/>
      <c r="H416" s="115"/>
      <c r="I416" s="115"/>
      <c r="J416" s="115"/>
      <c r="K416" s="115"/>
    </row>
    <row r="417" spans="2:11">
      <c r="B417" s="114"/>
      <c r="C417" s="115"/>
      <c r="D417" s="115"/>
      <c r="E417" s="115"/>
      <c r="F417" s="115"/>
      <c r="G417" s="115"/>
      <c r="H417" s="115"/>
      <c r="I417" s="115"/>
      <c r="J417" s="115"/>
      <c r="K417" s="115"/>
    </row>
    <row r="418" spans="2:11">
      <c r="B418" s="114"/>
      <c r="C418" s="115"/>
      <c r="D418" s="115"/>
      <c r="E418" s="115"/>
      <c r="F418" s="115"/>
      <c r="G418" s="115"/>
      <c r="H418" s="115"/>
      <c r="I418" s="115"/>
      <c r="J418" s="115"/>
      <c r="K418" s="115"/>
    </row>
    <row r="419" spans="2:11">
      <c r="B419" s="114"/>
      <c r="C419" s="115"/>
      <c r="D419" s="115"/>
      <c r="E419" s="115"/>
      <c r="F419" s="115"/>
      <c r="G419" s="115"/>
      <c r="H419" s="115"/>
      <c r="I419" s="115"/>
      <c r="J419" s="115"/>
      <c r="K419" s="115"/>
    </row>
    <row r="420" spans="2:11">
      <c r="B420" s="114"/>
      <c r="C420" s="115"/>
      <c r="D420" s="115"/>
      <c r="E420" s="115"/>
      <c r="F420" s="115"/>
      <c r="G420" s="115"/>
      <c r="H420" s="115"/>
      <c r="I420" s="115"/>
      <c r="J420" s="115"/>
      <c r="K420" s="115"/>
    </row>
    <row r="421" spans="2:11">
      <c r="B421" s="114"/>
      <c r="C421" s="115"/>
      <c r="D421" s="115"/>
      <c r="E421" s="115"/>
      <c r="F421" s="115"/>
      <c r="G421" s="115"/>
      <c r="H421" s="115"/>
      <c r="I421" s="115"/>
      <c r="J421" s="115"/>
      <c r="K421" s="115"/>
    </row>
    <row r="422" spans="2:11">
      <c r="B422" s="114"/>
      <c r="C422" s="115"/>
      <c r="D422" s="115"/>
      <c r="E422" s="115"/>
      <c r="F422" s="115"/>
      <c r="G422" s="115"/>
      <c r="H422" s="115"/>
      <c r="I422" s="115"/>
      <c r="J422" s="115"/>
      <c r="K422" s="115"/>
    </row>
    <row r="423" spans="2:11">
      <c r="B423" s="114"/>
      <c r="C423" s="115"/>
      <c r="D423" s="115"/>
      <c r="E423" s="115"/>
      <c r="F423" s="115"/>
      <c r="G423" s="115"/>
      <c r="H423" s="115"/>
      <c r="I423" s="115"/>
      <c r="J423" s="115"/>
      <c r="K423" s="115"/>
    </row>
    <row r="424" spans="2:11">
      <c r="B424" s="114"/>
      <c r="C424" s="115"/>
      <c r="D424" s="115"/>
      <c r="E424" s="115"/>
      <c r="F424" s="115"/>
      <c r="G424" s="115"/>
      <c r="H424" s="115"/>
      <c r="I424" s="115"/>
      <c r="J424" s="115"/>
      <c r="K424" s="115"/>
    </row>
    <row r="425" spans="2:11">
      <c r="B425" s="114"/>
      <c r="C425" s="115"/>
      <c r="D425" s="115"/>
      <c r="E425" s="115"/>
      <c r="F425" s="115"/>
      <c r="G425" s="115"/>
      <c r="H425" s="115"/>
      <c r="I425" s="115"/>
      <c r="J425" s="115"/>
      <c r="K425" s="115"/>
    </row>
    <row r="426" spans="2:11">
      <c r="B426" s="114"/>
      <c r="C426" s="115"/>
      <c r="D426" s="115"/>
      <c r="E426" s="115"/>
      <c r="F426" s="115"/>
      <c r="G426" s="115"/>
      <c r="H426" s="115"/>
      <c r="I426" s="115"/>
      <c r="J426" s="115"/>
      <c r="K426" s="115"/>
    </row>
    <row r="427" spans="2:11">
      <c r="B427" s="114"/>
      <c r="C427" s="115"/>
      <c r="D427" s="115"/>
      <c r="E427" s="115"/>
      <c r="F427" s="115"/>
      <c r="G427" s="115"/>
      <c r="H427" s="115"/>
      <c r="I427" s="115"/>
      <c r="J427" s="115"/>
      <c r="K427" s="115"/>
    </row>
    <row r="428" spans="2:11">
      <c r="B428" s="114"/>
      <c r="C428" s="115"/>
      <c r="D428" s="115"/>
      <c r="E428" s="115"/>
      <c r="F428" s="115"/>
      <c r="G428" s="115"/>
      <c r="H428" s="115"/>
      <c r="I428" s="115"/>
      <c r="J428" s="115"/>
      <c r="K428" s="115"/>
    </row>
    <row r="429" spans="2:11">
      <c r="B429" s="114"/>
      <c r="C429" s="115"/>
      <c r="D429" s="115"/>
      <c r="E429" s="115"/>
      <c r="F429" s="115"/>
      <c r="G429" s="115"/>
      <c r="H429" s="115"/>
      <c r="I429" s="115"/>
      <c r="J429" s="115"/>
      <c r="K429" s="115"/>
    </row>
    <row r="430" spans="2:11">
      <c r="B430" s="114"/>
      <c r="C430" s="115"/>
      <c r="D430" s="115"/>
      <c r="E430" s="115"/>
      <c r="F430" s="115"/>
      <c r="G430" s="115"/>
      <c r="H430" s="115"/>
      <c r="I430" s="115"/>
      <c r="J430" s="115"/>
      <c r="K430" s="115"/>
    </row>
    <row r="431" spans="2:11">
      <c r="B431" s="114"/>
      <c r="C431" s="115"/>
      <c r="D431" s="115"/>
      <c r="E431" s="115"/>
      <c r="F431" s="115"/>
      <c r="G431" s="115"/>
      <c r="H431" s="115"/>
      <c r="I431" s="115"/>
      <c r="J431" s="115"/>
      <c r="K431" s="115"/>
    </row>
    <row r="432" spans="2:11">
      <c r="B432" s="114"/>
      <c r="C432" s="115"/>
      <c r="D432" s="115"/>
      <c r="E432" s="115"/>
      <c r="F432" s="115"/>
      <c r="G432" s="115"/>
      <c r="H432" s="115"/>
      <c r="I432" s="115"/>
      <c r="J432" s="115"/>
      <c r="K432" s="115"/>
    </row>
    <row r="433" spans="2:11">
      <c r="B433" s="114"/>
      <c r="C433" s="115"/>
      <c r="D433" s="115"/>
      <c r="E433" s="115"/>
      <c r="F433" s="115"/>
      <c r="G433" s="115"/>
      <c r="H433" s="115"/>
      <c r="I433" s="115"/>
      <c r="J433" s="115"/>
      <c r="K433" s="115"/>
    </row>
    <row r="434" spans="2:11">
      <c r="B434" s="114"/>
      <c r="C434" s="115"/>
      <c r="D434" s="115"/>
      <c r="E434" s="115"/>
      <c r="F434" s="115"/>
      <c r="G434" s="115"/>
      <c r="H434" s="115"/>
      <c r="I434" s="115"/>
      <c r="J434" s="115"/>
      <c r="K434" s="115"/>
    </row>
    <row r="435" spans="2:11">
      <c r="B435" s="114"/>
      <c r="C435" s="115"/>
      <c r="D435" s="115"/>
      <c r="E435" s="115"/>
      <c r="F435" s="115"/>
      <c r="G435" s="115"/>
      <c r="H435" s="115"/>
      <c r="I435" s="115"/>
      <c r="J435" s="115"/>
      <c r="K435" s="115"/>
    </row>
    <row r="436" spans="2:11">
      <c r="B436" s="114"/>
      <c r="C436" s="115"/>
      <c r="D436" s="115"/>
      <c r="E436" s="115"/>
      <c r="F436" s="115"/>
      <c r="G436" s="115"/>
      <c r="H436" s="115"/>
      <c r="I436" s="115"/>
      <c r="J436" s="115"/>
      <c r="K436" s="115"/>
    </row>
    <row r="437" spans="2:11">
      <c r="B437" s="114"/>
      <c r="C437" s="115"/>
      <c r="D437" s="115"/>
      <c r="E437" s="115"/>
      <c r="F437" s="115"/>
      <c r="G437" s="115"/>
      <c r="H437" s="115"/>
      <c r="I437" s="115"/>
      <c r="J437" s="115"/>
      <c r="K437" s="115"/>
    </row>
    <row r="438" spans="2:11">
      <c r="B438" s="114"/>
      <c r="C438" s="115"/>
      <c r="D438" s="115"/>
      <c r="E438" s="115"/>
      <c r="F438" s="115"/>
      <c r="G438" s="115"/>
      <c r="H438" s="115"/>
      <c r="I438" s="115"/>
      <c r="J438" s="115"/>
      <c r="K438" s="115"/>
    </row>
    <row r="439" spans="2:11">
      <c r="B439" s="114"/>
      <c r="C439" s="115"/>
      <c r="D439" s="115"/>
      <c r="E439" s="115"/>
      <c r="F439" s="115"/>
      <c r="G439" s="115"/>
      <c r="H439" s="115"/>
      <c r="I439" s="115"/>
      <c r="J439" s="115"/>
      <c r="K439" s="115"/>
    </row>
    <row r="440" spans="2:11">
      <c r="B440" s="114"/>
      <c r="C440" s="115"/>
      <c r="D440" s="115"/>
      <c r="E440" s="115"/>
      <c r="F440" s="115"/>
      <c r="G440" s="115"/>
      <c r="H440" s="115"/>
      <c r="I440" s="115"/>
      <c r="J440" s="115"/>
      <c r="K440" s="115"/>
    </row>
    <row r="441" spans="2:11">
      <c r="B441" s="114"/>
      <c r="C441" s="115"/>
      <c r="D441" s="115"/>
      <c r="E441" s="115"/>
      <c r="F441" s="115"/>
      <c r="G441" s="115"/>
      <c r="H441" s="115"/>
      <c r="I441" s="115"/>
      <c r="J441" s="115"/>
      <c r="K441" s="115"/>
    </row>
    <row r="442" spans="2:11">
      <c r="B442" s="114"/>
      <c r="C442" s="115"/>
      <c r="D442" s="115"/>
      <c r="E442" s="115"/>
      <c r="F442" s="115"/>
      <c r="G442" s="115"/>
      <c r="H442" s="115"/>
      <c r="I442" s="115"/>
      <c r="J442" s="115"/>
      <c r="K442" s="115"/>
    </row>
    <row r="443" spans="2:11">
      <c r="B443" s="114"/>
      <c r="C443" s="115"/>
      <c r="D443" s="115"/>
      <c r="E443" s="115"/>
      <c r="F443" s="115"/>
      <c r="G443" s="115"/>
      <c r="H443" s="115"/>
      <c r="I443" s="115"/>
      <c r="J443" s="115"/>
      <c r="K443" s="115"/>
    </row>
    <row r="444" spans="2:11">
      <c r="B444" s="114"/>
      <c r="C444" s="115"/>
      <c r="D444" s="115"/>
      <c r="E444" s="115"/>
      <c r="F444" s="115"/>
      <c r="G444" s="115"/>
      <c r="H444" s="115"/>
      <c r="I444" s="115"/>
      <c r="J444" s="115"/>
      <c r="K444" s="115"/>
    </row>
    <row r="445" spans="2:11">
      <c r="B445" s="114"/>
      <c r="C445" s="115"/>
      <c r="D445" s="115"/>
      <c r="E445" s="115"/>
      <c r="F445" s="115"/>
      <c r="G445" s="115"/>
      <c r="H445" s="115"/>
      <c r="I445" s="115"/>
      <c r="J445" s="115"/>
      <c r="K445" s="115"/>
    </row>
    <row r="446" spans="2:11">
      <c r="B446" s="114"/>
      <c r="C446" s="115"/>
      <c r="D446" s="115"/>
      <c r="E446" s="115"/>
      <c r="F446" s="115"/>
      <c r="G446" s="115"/>
      <c r="H446" s="115"/>
      <c r="I446" s="115"/>
      <c r="J446" s="115"/>
      <c r="K446" s="115"/>
    </row>
    <row r="447" spans="2:11">
      <c r="B447" s="114"/>
      <c r="C447" s="115"/>
      <c r="D447" s="115"/>
      <c r="E447" s="115"/>
      <c r="F447" s="115"/>
      <c r="G447" s="115"/>
      <c r="H447" s="115"/>
      <c r="I447" s="115"/>
      <c r="J447" s="115"/>
      <c r="K447" s="115"/>
    </row>
    <row r="448" spans="2:11">
      <c r="B448" s="114"/>
      <c r="C448" s="115"/>
      <c r="D448" s="115"/>
      <c r="E448" s="115"/>
      <c r="F448" s="115"/>
      <c r="G448" s="115"/>
      <c r="H448" s="115"/>
      <c r="I448" s="115"/>
      <c r="J448" s="115"/>
      <c r="K448" s="115"/>
    </row>
    <row r="449" spans="2:11">
      <c r="B449" s="114"/>
      <c r="C449" s="115"/>
      <c r="D449" s="115"/>
      <c r="E449" s="115"/>
      <c r="F449" s="115"/>
      <c r="G449" s="115"/>
      <c r="H449" s="115"/>
      <c r="I449" s="115"/>
      <c r="J449" s="115"/>
      <c r="K449" s="115"/>
    </row>
    <row r="450" spans="2:11">
      <c r="B450" s="114"/>
      <c r="C450" s="115"/>
      <c r="D450" s="115"/>
      <c r="E450" s="115"/>
      <c r="F450" s="115"/>
      <c r="G450" s="115"/>
      <c r="H450" s="115"/>
      <c r="I450" s="115"/>
      <c r="J450" s="115"/>
      <c r="K450" s="115"/>
    </row>
    <row r="451" spans="2:11">
      <c r="B451" s="114"/>
      <c r="C451" s="115"/>
      <c r="D451" s="115"/>
      <c r="E451" s="115"/>
      <c r="F451" s="115"/>
      <c r="G451" s="115"/>
      <c r="H451" s="115"/>
      <c r="I451" s="115"/>
      <c r="J451" s="115"/>
      <c r="K451" s="115"/>
    </row>
    <row r="452" spans="2:11">
      <c r="B452" s="114"/>
      <c r="C452" s="115"/>
      <c r="D452" s="115"/>
      <c r="E452" s="115"/>
      <c r="F452" s="115"/>
      <c r="G452" s="115"/>
      <c r="H452" s="115"/>
      <c r="I452" s="115"/>
      <c r="J452" s="115"/>
      <c r="K452" s="115"/>
    </row>
    <row r="453" spans="2:11">
      <c r="B453" s="114"/>
      <c r="C453" s="115"/>
      <c r="D453" s="115"/>
      <c r="E453" s="115"/>
      <c r="F453" s="115"/>
      <c r="G453" s="115"/>
      <c r="H453" s="115"/>
      <c r="I453" s="115"/>
      <c r="J453" s="115"/>
      <c r="K453" s="115"/>
    </row>
    <row r="454" spans="2:11">
      <c r="B454" s="114"/>
      <c r="C454" s="115"/>
      <c r="D454" s="115"/>
      <c r="E454" s="115"/>
      <c r="F454" s="115"/>
      <c r="G454" s="115"/>
      <c r="H454" s="115"/>
      <c r="I454" s="115"/>
      <c r="J454" s="115"/>
      <c r="K454" s="115"/>
    </row>
    <row r="455" spans="2:11">
      <c r="B455" s="114"/>
      <c r="C455" s="115"/>
      <c r="D455" s="115"/>
      <c r="E455" s="115"/>
      <c r="F455" s="115"/>
      <c r="G455" s="115"/>
      <c r="H455" s="115"/>
      <c r="I455" s="115"/>
      <c r="J455" s="115"/>
      <c r="K455" s="115"/>
    </row>
    <row r="456" spans="2:11">
      <c r="B456" s="114"/>
      <c r="C456" s="115"/>
      <c r="D456" s="115"/>
      <c r="E456" s="115"/>
      <c r="F456" s="115"/>
      <c r="G456" s="115"/>
      <c r="H456" s="115"/>
      <c r="I456" s="115"/>
      <c r="J456" s="115"/>
      <c r="K456" s="115"/>
    </row>
    <row r="457" spans="2:11">
      <c r="B457" s="114"/>
      <c r="C457" s="115"/>
      <c r="D457" s="115"/>
      <c r="E457" s="115"/>
      <c r="F457" s="115"/>
      <c r="G457" s="115"/>
      <c r="H457" s="115"/>
      <c r="I457" s="115"/>
      <c r="J457" s="115"/>
      <c r="K457" s="115"/>
    </row>
    <row r="458" spans="2:11">
      <c r="B458" s="114"/>
      <c r="C458" s="115"/>
      <c r="D458" s="115"/>
      <c r="E458" s="115"/>
      <c r="F458" s="115"/>
      <c r="G458" s="115"/>
      <c r="H458" s="115"/>
      <c r="I458" s="115"/>
      <c r="J458" s="115"/>
      <c r="K458" s="115"/>
    </row>
    <row r="459" spans="2:11">
      <c r="B459" s="114"/>
      <c r="C459" s="115"/>
      <c r="D459" s="115"/>
      <c r="E459" s="115"/>
      <c r="F459" s="115"/>
      <c r="G459" s="115"/>
      <c r="H459" s="115"/>
      <c r="I459" s="115"/>
      <c r="J459" s="115"/>
      <c r="K459" s="115"/>
    </row>
    <row r="460" spans="2:11">
      <c r="B460" s="114"/>
      <c r="C460" s="115"/>
      <c r="D460" s="115"/>
      <c r="E460" s="115"/>
      <c r="F460" s="115"/>
      <c r="G460" s="115"/>
      <c r="H460" s="115"/>
      <c r="I460" s="115"/>
      <c r="J460" s="115"/>
      <c r="K460" s="115"/>
    </row>
    <row r="461" spans="2:11">
      <c r="B461" s="114"/>
      <c r="C461" s="115"/>
      <c r="D461" s="115"/>
      <c r="E461" s="115"/>
      <c r="F461" s="115"/>
      <c r="G461" s="115"/>
      <c r="H461" s="115"/>
      <c r="I461" s="115"/>
      <c r="J461" s="115"/>
      <c r="K461" s="115"/>
    </row>
    <row r="462" spans="2:11">
      <c r="B462" s="114"/>
      <c r="C462" s="115"/>
      <c r="D462" s="115"/>
      <c r="E462" s="115"/>
      <c r="F462" s="115"/>
      <c r="G462" s="115"/>
      <c r="H462" s="115"/>
      <c r="I462" s="115"/>
      <c r="J462" s="115"/>
      <c r="K462" s="115"/>
    </row>
    <row r="463" spans="2:11">
      <c r="B463" s="114"/>
      <c r="C463" s="115"/>
      <c r="D463" s="115"/>
      <c r="E463" s="115"/>
      <c r="F463" s="115"/>
      <c r="G463" s="115"/>
      <c r="H463" s="115"/>
      <c r="I463" s="115"/>
      <c r="J463" s="115"/>
      <c r="K463" s="115"/>
    </row>
    <row r="464" spans="2:11">
      <c r="B464" s="114"/>
      <c r="C464" s="115"/>
      <c r="D464" s="115"/>
      <c r="E464" s="115"/>
      <c r="F464" s="115"/>
      <c r="G464" s="115"/>
      <c r="H464" s="115"/>
      <c r="I464" s="115"/>
      <c r="J464" s="115"/>
      <c r="K464" s="115"/>
    </row>
    <row r="465" spans="2:11">
      <c r="B465" s="114"/>
      <c r="C465" s="115"/>
      <c r="D465" s="115"/>
      <c r="E465" s="115"/>
      <c r="F465" s="115"/>
      <c r="G465" s="115"/>
      <c r="H465" s="115"/>
      <c r="I465" s="115"/>
      <c r="J465" s="115"/>
      <c r="K465" s="115"/>
    </row>
    <row r="466" spans="2:11">
      <c r="B466" s="114"/>
      <c r="C466" s="115"/>
      <c r="D466" s="115"/>
      <c r="E466" s="115"/>
      <c r="F466" s="115"/>
      <c r="G466" s="115"/>
      <c r="H466" s="115"/>
      <c r="I466" s="115"/>
      <c r="J466" s="115"/>
      <c r="K466" s="115"/>
    </row>
    <row r="467" spans="2:11">
      <c r="B467" s="114"/>
      <c r="C467" s="115"/>
      <c r="D467" s="115"/>
      <c r="E467" s="115"/>
      <c r="F467" s="115"/>
      <c r="G467" s="115"/>
      <c r="H467" s="115"/>
      <c r="I467" s="115"/>
      <c r="J467" s="115"/>
      <c r="K467" s="115"/>
    </row>
    <row r="468" spans="2:11">
      <c r="B468" s="114"/>
      <c r="C468" s="115"/>
      <c r="D468" s="115"/>
      <c r="E468" s="115"/>
      <c r="F468" s="115"/>
      <c r="G468" s="115"/>
      <c r="H468" s="115"/>
      <c r="I468" s="115"/>
      <c r="J468" s="115"/>
      <c r="K468" s="115"/>
    </row>
    <row r="469" spans="2:11">
      <c r="B469" s="114"/>
      <c r="C469" s="115"/>
      <c r="D469" s="115"/>
      <c r="E469" s="115"/>
      <c r="F469" s="115"/>
      <c r="G469" s="115"/>
      <c r="H469" s="115"/>
      <c r="I469" s="115"/>
      <c r="J469" s="115"/>
      <c r="K469" s="115"/>
    </row>
    <row r="470" spans="2:11">
      <c r="B470" s="114"/>
      <c r="C470" s="115"/>
      <c r="D470" s="115"/>
      <c r="E470" s="115"/>
      <c r="F470" s="115"/>
      <c r="G470" s="115"/>
      <c r="H470" s="115"/>
      <c r="I470" s="115"/>
      <c r="J470" s="115"/>
      <c r="K470" s="115"/>
    </row>
    <row r="471" spans="2:11">
      <c r="B471" s="114"/>
      <c r="C471" s="115"/>
      <c r="D471" s="115"/>
      <c r="E471" s="115"/>
      <c r="F471" s="115"/>
      <c r="G471" s="115"/>
      <c r="H471" s="115"/>
      <c r="I471" s="115"/>
      <c r="J471" s="115"/>
      <c r="K471" s="115"/>
    </row>
    <row r="472" spans="2:11">
      <c r="B472" s="114"/>
      <c r="C472" s="115"/>
      <c r="D472" s="115"/>
      <c r="E472" s="115"/>
      <c r="F472" s="115"/>
      <c r="G472" s="115"/>
      <c r="H472" s="115"/>
      <c r="I472" s="115"/>
      <c r="J472" s="115"/>
      <c r="K472" s="115"/>
    </row>
    <row r="473" spans="2:11">
      <c r="B473" s="114"/>
      <c r="C473" s="115"/>
      <c r="D473" s="115"/>
      <c r="E473" s="115"/>
      <c r="F473" s="115"/>
      <c r="G473" s="115"/>
      <c r="H473" s="115"/>
      <c r="I473" s="115"/>
      <c r="J473" s="115"/>
      <c r="K473" s="115"/>
    </row>
    <row r="474" spans="2:11">
      <c r="B474" s="114"/>
      <c r="C474" s="115"/>
      <c r="D474" s="115"/>
      <c r="E474" s="115"/>
      <c r="F474" s="115"/>
      <c r="G474" s="115"/>
      <c r="H474" s="115"/>
      <c r="I474" s="115"/>
      <c r="J474" s="115"/>
      <c r="K474" s="115"/>
    </row>
    <row r="475" spans="2:11">
      <c r="B475" s="114"/>
      <c r="C475" s="115"/>
      <c r="D475" s="115"/>
      <c r="E475" s="115"/>
      <c r="F475" s="115"/>
      <c r="G475" s="115"/>
      <c r="H475" s="115"/>
      <c r="I475" s="115"/>
      <c r="J475" s="115"/>
      <c r="K475" s="115"/>
    </row>
    <row r="476" spans="2:11">
      <c r="B476" s="114"/>
      <c r="C476" s="115"/>
      <c r="D476" s="115"/>
      <c r="E476" s="115"/>
      <c r="F476" s="115"/>
      <c r="G476" s="115"/>
      <c r="H476" s="115"/>
      <c r="I476" s="115"/>
      <c r="J476" s="115"/>
      <c r="K476" s="115"/>
    </row>
    <row r="477" spans="2:11">
      <c r="B477" s="114"/>
      <c r="C477" s="115"/>
      <c r="D477" s="115"/>
      <c r="E477" s="115"/>
      <c r="F477" s="115"/>
      <c r="G477" s="115"/>
      <c r="H477" s="115"/>
      <c r="I477" s="115"/>
      <c r="J477" s="115"/>
      <c r="K477" s="115"/>
    </row>
    <row r="478" spans="2:11">
      <c r="B478" s="114"/>
      <c r="C478" s="115"/>
      <c r="D478" s="115"/>
      <c r="E478" s="115"/>
      <c r="F478" s="115"/>
      <c r="G478" s="115"/>
      <c r="H478" s="115"/>
      <c r="I478" s="115"/>
      <c r="J478" s="115"/>
      <c r="K478" s="115"/>
    </row>
    <row r="479" spans="2:11">
      <c r="B479" s="114"/>
      <c r="C479" s="115"/>
      <c r="D479" s="115"/>
      <c r="E479" s="115"/>
      <c r="F479" s="115"/>
      <c r="G479" s="115"/>
      <c r="H479" s="115"/>
      <c r="I479" s="115"/>
      <c r="J479" s="115"/>
      <c r="K479" s="115"/>
    </row>
    <row r="480" spans="2:11">
      <c r="B480" s="114"/>
      <c r="C480" s="115"/>
      <c r="D480" s="115"/>
      <c r="E480" s="115"/>
      <c r="F480" s="115"/>
      <c r="G480" s="115"/>
      <c r="H480" s="115"/>
      <c r="I480" s="115"/>
      <c r="J480" s="115"/>
      <c r="K480" s="115"/>
    </row>
    <row r="481" spans="2:11">
      <c r="B481" s="114"/>
      <c r="C481" s="115"/>
      <c r="D481" s="115"/>
      <c r="E481" s="115"/>
      <c r="F481" s="115"/>
      <c r="G481" s="115"/>
      <c r="H481" s="115"/>
      <c r="I481" s="115"/>
      <c r="J481" s="115"/>
      <c r="K481" s="115"/>
    </row>
    <row r="482" spans="2:11">
      <c r="B482" s="114"/>
      <c r="C482" s="115"/>
      <c r="D482" s="115"/>
      <c r="E482" s="115"/>
      <c r="F482" s="115"/>
      <c r="G482" s="115"/>
      <c r="H482" s="115"/>
      <c r="I482" s="115"/>
      <c r="J482" s="115"/>
      <c r="K482" s="115"/>
    </row>
    <row r="483" spans="2:11">
      <c r="B483" s="114"/>
      <c r="C483" s="115"/>
      <c r="D483" s="115"/>
      <c r="E483" s="115"/>
      <c r="F483" s="115"/>
      <c r="G483" s="115"/>
      <c r="H483" s="115"/>
      <c r="I483" s="115"/>
      <c r="J483" s="115"/>
      <c r="K483" s="115"/>
    </row>
    <row r="484" spans="2:11">
      <c r="B484" s="114"/>
      <c r="C484" s="115"/>
      <c r="D484" s="115"/>
      <c r="E484" s="115"/>
      <c r="F484" s="115"/>
      <c r="G484" s="115"/>
      <c r="H484" s="115"/>
      <c r="I484" s="115"/>
      <c r="J484" s="115"/>
      <c r="K484" s="115"/>
    </row>
    <row r="485" spans="2:11">
      <c r="B485" s="114"/>
      <c r="C485" s="115"/>
      <c r="D485" s="115"/>
      <c r="E485" s="115"/>
      <c r="F485" s="115"/>
      <c r="G485" s="115"/>
      <c r="H485" s="115"/>
      <c r="I485" s="115"/>
      <c r="J485" s="115"/>
      <c r="K485" s="115"/>
    </row>
    <row r="486" spans="2:11">
      <c r="B486" s="114"/>
      <c r="C486" s="115"/>
      <c r="D486" s="115"/>
      <c r="E486" s="115"/>
      <c r="F486" s="115"/>
      <c r="G486" s="115"/>
      <c r="H486" s="115"/>
      <c r="I486" s="115"/>
      <c r="J486" s="115"/>
      <c r="K486" s="115"/>
    </row>
    <row r="487" spans="2:11">
      <c r="B487" s="114"/>
      <c r="C487" s="115"/>
      <c r="D487" s="115"/>
      <c r="E487" s="115"/>
      <c r="F487" s="115"/>
      <c r="G487" s="115"/>
      <c r="H487" s="115"/>
      <c r="I487" s="115"/>
      <c r="J487" s="115"/>
      <c r="K487" s="115"/>
    </row>
    <row r="488" spans="2:11">
      <c r="B488" s="114"/>
      <c r="C488" s="115"/>
      <c r="D488" s="115"/>
      <c r="E488" s="115"/>
      <c r="F488" s="115"/>
      <c r="G488" s="115"/>
      <c r="H488" s="115"/>
      <c r="I488" s="115"/>
      <c r="J488" s="115"/>
      <c r="K488" s="115"/>
    </row>
    <row r="489" spans="2:11">
      <c r="B489" s="114"/>
      <c r="C489" s="115"/>
      <c r="D489" s="115"/>
      <c r="E489" s="115"/>
      <c r="F489" s="115"/>
      <c r="G489" s="115"/>
      <c r="H489" s="115"/>
      <c r="I489" s="115"/>
      <c r="J489" s="115"/>
      <c r="K489" s="115"/>
    </row>
    <row r="490" spans="2:11">
      <c r="B490" s="114"/>
      <c r="C490" s="115"/>
      <c r="D490" s="115"/>
      <c r="E490" s="115"/>
      <c r="F490" s="115"/>
      <c r="G490" s="115"/>
      <c r="H490" s="115"/>
      <c r="I490" s="115"/>
      <c r="J490" s="115"/>
      <c r="K490" s="115"/>
    </row>
    <row r="491" spans="2:11">
      <c r="B491" s="114"/>
      <c r="C491" s="115"/>
      <c r="D491" s="115"/>
      <c r="E491" s="115"/>
      <c r="F491" s="115"/>
      <c r="G491" s="115"/>
      <c r="H491" s="115"/>
      <c r="I491" s="115"/>
      <c r="J491" s="115"/>
      <c r="K491" s="115"/>
    </row>
    <row r="492" spans="2:11">
      <c r="B492" s="114"/>
      <c r="C492" s="115"/>
      <c r="D492" s="115"/>
      <c r="E492" s="115"/>
      <c r="F492" s="115"/>
      <c r="G492" s="115"/>
      <c r="H492" s="115"/>
      <c r="I492" s="115"/>
      <c r="J492" s="115"/>
      <c r="K492" s="115"/>
    </row>
    <row r="493" spans="2:11">
      <c r="B493" s="114"/>
      <c r="C493" s="115"/>
      <c r="D493" s="115"/>
      <c r="E493" s="115"/>
      <c r="F493" s="115"/>
      <c r="G493" s="115"/>
      <c r="H493" s="115"/>
      <c r="I493" s="115"/>
      <c r="J493" s="115"/>
      <c r="K493" s="115"/>
    </row>
    <row r="494" spans="2:11">
      <c r="B494" s="114"/>
      <c r="C494" s="115"/>
      <c r="D494" s="115"/>
      <c r="E494" s="115"/>
      <c r="F494" s="115"/>
      <c r="G494" s="115"/>
      <c r="H494" s="115"/>
      <c r="I494" s="115"/>
      <c r="J494" s="115"/>
      <c r="K494" s="115"/>
    </row>
    <row r="495" spans="2:11">
      <c r="B495" s="114"/>
      <c r="C495" s="115"/>
      <c r="D495" s="115"/>
      <c r="E495" s="115"/>
      <c r="F495" s="115"/>
      <c r="G495" s="115"/>
      <c r="H495" s="115"/>
      <c r="I495" s="115"/>
      <c r="J495" s="115"/>
      <c r="K495" s="115"/>
    </row>
    <row r="496" spans="2:11">
      <c r="B496" s="114"/>
      <c r="C496" s="115"/>
      <c r="D496" s="115"/>
      <c r="E496" s="115"/>
      <c r="F496" s="115"/>
      <c r="G496" s="115"/>
      <c r="H496" s="115"/>
      <c r="I496" s="115"/>
      <c r="J496" s="115"/>
      <c r="K496" s="115"/>
    </row>
    <row r="497" spans="2:11">
      <c r="B497" s="114"/>
      <c r="C497" s="115"/>
      <c r="D497" s="115"/>
      <c r="E497" s="115"/>
      <c r="F497" s="115"/>
      <c r="G497" s="115"/>
      <c r="H497" s="115"/>
      <c r="I497" s="115"/>
      <c r="J497" s="115"/>
      <c r="K497" s="115"/>
    </row>
    <row r="498" spans="2:11">
      <c r="B498" s="114"/>
      <c r="C498" s="115"/>
      <c r="D498" s="115"/>
      <c r="E498" s="115"/>
      <c r="F498" s="115"/>
      <c r="G498" s="115"/>
      <c r="H498" s="115"/>
      <c r="I498" s="115"/>
      <c r="J498" s="115"/>
      <c r="K498" s="115"/>
    </row>
    <row r="499" spans="2:11">
      <c r="B499" s="114"/>
      <c r="C499" s="115"/>
      <c r="D499" s="115"/>
      <c r="E499" s="115"/>
      <c r="F499" s="115"/>
      <c r="G499" s="115"/>
      <c r="H499" s="115"/>
      <c r="I499" s="115"/>
      <c r="J499" s="115"/>
      <c r="K499" s="115"/>
    </row>
    <row r="500" spans="2:11">
      <c r="B500" s="114"/>
      <c r="C500" s="115"/>
      <c r="D500" s="115"/>
      <c r="E500" s="115"/>
      <c r="F500" s="115"/>
      <c r="G500" s="115"/>
      <c r="H500" s="115"/>
      <c r="I500" s="115"/>
      <c r="J500" s="115"/>
      <c r="K500" s="115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A1:A1048576 B516:K1048576 B1:B377 C5:C377 B379:K514 D1:K377 L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34.42578125" style="2" bestFit="1" customWidth="1"/>
    <col min="3" max="3" width="45.140625" style="2" customWidth="1"/>
    <col min="4" max="4" width="18.140625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144</v>
      </c>
      <c r="C1" s="67" t="s" vm="1">
        <v>229</v>
      </c>
    </row>
    <row r="2" spans="2:12">
      <c r="B2" s="46" t="s">
        <v>143</v>
      </c>
      <c r="C2" s="67" t="s">
        <v>230</v>
      </c>
    </row>
    <row r="3" spans="2:12">
      <c r="B3" s="46" t="s">
        <v>145</v>
      </c>
      <c r="C3" s="67" t="s">
        <v>231</v>
      </c>
    </row>
    <row r="4" spans="2:12">
      <c r="B4" s="46" t="s">
        <v>146</v>
      </c>
      <c r="C4" s="67">
        <v>12145</v>
      </c>
    </row>
    <row r="6" spans="2:12" ht="26.25" customHeight="1">
      <c r="B6" s="152" t="s">
        <v>173</v>
      </c>
      <c r="C6" s="153"/>
      <c r="D6" s="153"/>
      <c r="E6" s="153"/>
      <c r="F6" s="153"/>
      <c r="G6" s="153"/>
      <c r="H6" s="153"/>
      <c r="I6" s="153"/>
      <c r="J6" s="153"/>
      <c r="K6" s="153"/>
      <c r="L6" s="154"/>
    </row>
    <row r="7" spans="2:12" ht="26.25" customHeight="1">
      <c r="B7" s="152" t="s">
        <v>97</v>
      </c>
      <c r="C7" s="153"/>
      <c r="D7" s="153"/>
      <c r="E7" s="153"/>
      <c r="F7" s="153"/>
      <c r="G7" s="153"/>
      <c r="H7" s="153"/>
      <c r="I7" s="153"/>
      <c r="J7" s="153"/>
      <c r="K7" s="153"/>
      <c r="L7" s="154"/>
    </row>
    <row r="8" spans="2:12" s="3" customFormat="1" ht="78.75">
      <c r="B8" s="21" t="s">
        <v>114</v>
      </c>
      <c r="C8" s="29" t="s">
        <v>44</v>
      </c>
      <c r="D8" s="29" t="s">
        <v>64</v>
      </c>
      <c r="E8" s="29" t="s">
        <v>101</v>
      </c>
      <c r="F8" s="29" t="s">
        <v>102</v>
      </c>
      <c r="G8" s="29" t="s">
        <v>205</v>
      </c>
      <c r="H8" s="29" t="s">
        <v>204</v>
      </c>
      <c r="I8" s="29" t="s">
        <v>109</v>
      </c>
      <c r="J8" s="29" t="s">
        <v>57</v>
      </c>
      <c r="K8" s="29" t="s">
        <v>147</v>
      </c>
      <c r="L8" s="30" t="s">
        <v>149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212</v>
      </c>
      <c r="H9" s="15"/>
      <c r="I9" s="15" t="s">
        <v>208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8" t="s">
        <v>47</v>
      </c>
      <c r="C11" s="73"/>
      <c r="D11" s="73"/>
      <c r="E11" s="73"/>
      <c r="F11" s="73"/>
      <c r="G11" s="83"/>
      <c r="H11" s="85"/>
      <c r="I11" s="83">
        <v>3.0731623600000004</v>
      </c>
      <c r="J11" s="73"/>
      <c r="K11" s="84">
        <f>IFERROR(I11/$I$11,0)</f>
        <v>1</v>
      </c>
      <c r="L11" s="84">
        <f>I11/'סכום נכסי הקרן'!$C$42</f>
        <v>4.3130521175928537E-7</v>
      </c>
    </row>
    <row r="12" spans="2:12" ht="21" customHeight="1">
      <c r="B12" s="92" t="s">
        <v>2288</v>
      </c>
      <c r="C12" s="73"/>
      <c r="D12" s="73"/>
      <c r="E12" s="73"/>
      <c r="F12" s="73"/>
      <c r="G12" s="83"/>
      <c r="H12" s="85"/>
      <c r="I12" s="83">
        <v>0.98277236000000012</v>
      </c>
      <c r="J12" s="73"/>
      <c r="K12" s="84">
        <f t="shared" ref="K12:K17" si="0">IFERROR(I12/$I$11,0)</f>
        <v>0.31979187718542795</v>
      </c>
      <c r="L12" s="84">
        <f>I12/'סכום נכסי הקרן'!$C$42</f>
        <v>1.3792790330836039E-7</v>
      </c>
    </row>
    <row r="13" spans="2:12">
      <c r="B13" s="72" t="s">
        <v>2289</v>
      </c>
      <c r="C13" s="73">
        <v>8944</v>
      </c>
      <c r="D13" s="86" t="s">
        <v>475</v>
      </c>
      <c r="E13" s="86" t="s">
        <v>131</v>
      </c>
      <c r="F13" s="94">
        <v>44607</v>
      </c>
      <c r="G13" s="83">
        <v>15925.498250000002</v>
      </c>
      <c r="H13" s="85">
        <v>6.1585999999999999</v>
      </c>
      <c r="I13" s="83">
        <v>0.98078773500000016</v>
      </c>
      <c r="J13" s="84">
        <v>9.5606494910024454E-5</v>
      </c>
      <c r="K13" s="84">
        <f t="shared" si="0"/>
        <v>0.31914608475160422</v>
      </c>
      <c r="L13" s="84">
        <f>I13/'סכום נכסי הקרן'!$C$42</f>
        <v>1.3764936966593749E-7</v>
      </c>
    </row>
    <row r="14" spans="2:12">
      <c r="B14" s="72" t="s">
        <v>2290</v>
      </c>
      <c r="C14" s="73" t="s">
        <v>2291</v>
      </c>
      <c r="D14" s="86" t="s">
        <v>1079</v>
      </c>
      <c r="E14" s="86" t="s">
        <v>131</v>
      </c>
      <c r="F14" s="94">
        <v>44628</v>
      </c>
      <c r="G14" s="83">
        <v>28254.916250000006</v>
      </c>
      <c r="H14" s="85">
        <v>1E-4</v>
      </c>
      <c r="I14" s="83">
        <v>2.8255000000000003E-5</v>
      </c>
      <c r="J14" s="84">
        <v>3.1064534736492097E-4</v>
      </c>
      <c r="K14" s="84">
        <f t="shared" si="0"/>
        <v>9.1941123475168423E-6</v>
      </c>
      <c r="L14" s="84">
        <f>I14/'סכום נכסי הקרן'!$C$42</f>
        <v>3.9654685729844121E-12</v>
      </c>
    </row>
    <row r="15" spans="2:12">
      <c r="B15" s="72" t="s">
        <v>2292</v>
      </c>
      <c r="C15" s="73">
        <v>8731</v>
      </c>
      <c r="D15" s="86" t="s">
        <v>154</v>
      </c>
      <c r="E15" s="86" t="s">
        <v>131</v>
      </c>
      <c r="F15" s="94">
        <v>44537</v>
      </c>
      <c r="G15" s="83">
        <v>3390.5899500000005</v>
      </c>
      <c r="H15" s="85">
        <v>5.7700000000000001E-2</v>
      </c>
      <c r="I15" s="83">
        <v>1.9563700000000002E-3</v>
      </c>
      <c r="J15" s="84">
        <v>5.181737218236664E-4</v>
      </c>
      <c r="K15" s="84">
        <f t="shared" si="0"/>
        <v>6.3659832147625289E-4</v>
      </c>
      <c r="L15" s="84">
        <f>I15/'סכום נכסי הקרן'!$C$42</f>
        <v>2.7456817384992085E-10</v>
      </c>
    </row>
    <row r="16" spans="2:12">
      <c r="B16" s="92" t="s">
        <v>198</v>
      </c>
      <c r="C16" s="73"/>
      <c r="D16" s="73"/>
      <c r="E16" s="73"/>
      <c r="F16" s="73"/>
      <c r="G16" s="83"/>
      <c r="H16" s="85"/>
      <c r="I16" s="83">
        <v>2.0903900000000002</v>
      </c>
      <c r="J16" s="73"/>
      <c r="K16" s="84">
        <f t="shared" si="0"/>
        <v>0.68020812281457199</v>
      </c>
      <c r="L16" s="84">
        <f>I16/'סכום נכסי הקרן'!$C$42</f>
        <v>2.9337730845092495E-7</v>
      </c>
    </row>
    <row r="17" spans="2:12">
      <c r="B17" s="72" t="s">
        <v>2293</v>
      </c>
      <c r="C17" s="73">
        <v>9122</v>
      </c>
      <c r="D17" s="86" t="s">
        <v>1172</v>
      </c>
      <c r="E17" s="86" t="s">
        <v>130</v>
      </c>
      <c r="F17" s="94">
        <v>44742</v>
      </c>
      <c r="G17" s="83">
        <v>3393.1900000000005</v>
      </c>
      <c r="H17" s="85">
        <v>16.649999999999999</v>
      </c>
      <c r="I17" s="83">
        <v>2.0903900000000002</v>
      </c>
      <c r="J17" s="84">
        <v>4.0791614511903677E-4</v>
      </c>
      <c r="K17" s="84">
        <f t="shared" si="0"/>
        <v>0.68020812281457199</v>
      </c>
      <c r="L17" s="84">
        <f>I17/'סכום נכסי הקרן'!$C$42</f>
        <v>2.9337730845092495E-7</v>
      </c>
    </row>
    <row r="18" spans="2:12">
      <c r="B18" s="88"/>
      <c r="C18" s="73"/>
      <c r="D18" s="73"/>
      <c r="E18" s="73"/>
      <c r="F18" s="73"/>
      <c r="G18" s="83"/>
      <c r="H18" s="85"/>
      <c r="I18" s="73"/>
      <c r="J18" s="73"/>
      <c r="K18" s="84"/>
      <c r="L18" s="73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24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124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124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114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</row>
    <row r="119" spans="2:12">
      <c r="B119" s="114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</row>
    <row r="120" spans="2:12">
      <c r="B120" s="114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</row>
    <row r="121" spans="2:12">
      <c r="B121" s="114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</row>
    <row r="122" spans="2:12">
      <c r="B122" s="114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</row>
    <row r="123" spans="2:12">
      <c r="B123" s="114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</row>
    <row r="124" spans="2:12">
      <c r="B124" s="114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</row>
    <row r="125" spans="2:12">
      <c r="B125" s="114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</row>
    <row r="126" spans="2:12">
      <c r="B126" s="114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</row>
    <row r="127" spans="2:12">
      <c r="B127" s="114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</row>
    <row r="128" spans="2:12">
      <c r="B128" s="114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</row>
    <row r="129" spans="2:12">
      <c r="B129" s="114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</row>
    <row r="130" spans="2:12">
      <c r="B130" s="114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</row>
    <row r="131" spans="2:12">
      <c r="B131" s="114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</row>
    <row r="132" spans="2:12">
      <c r="B132" s="114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</row>
    <row r="133" spans="2:12">
      <c r="B133" s="114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</row>
    <row r="134" spans="2:12">
      <c r="B134" s="114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</row>
    <row r="135" spans="2:12">
      <c r="B135" s="114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</row>
    <row r="136" spans="2:12">
      <c r="B136" s="114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</row>
    <row r="137" spans="2:12">
      <c r="B137" s="114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</row>
    <row r="138" spans="2:12">
      <c r="B138" s="114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</row>
    <row r="139" spans="2:12">
      <c r="B139" s="114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</row>
    <row r="140" spans="2:12">
      <c r="B140" s="114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</row>
    <row r="141" spans="2:12">
      <c r="B141" s="114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</row>
    <row r="142" spans="2:12">
      <c r="B142" s="114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</row>
    <row r="143" spans="2:12">
      <c r="B143" s="114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</row>
    <row r="144" spans="2:12">
      <c r="B144" s="114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</row>
    <row r="145" spans="2:12">
      <c r="B145" s="114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</row>
    <row r="146" spans="2:12">
      <c r="B146" s="114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</row>
    <row r="147" spans="2:12">
      <c r="B147" s="114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</row>
    <row r="148" spans="2:12">
      <c r="B148" s="114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</row>
    <row r="149" spans="2:12">
      <c r="B149" s="114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</row>
    <row r="150" spans="2:12">
      <c r="B150" s="114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</row>
    <row r="151" spans="2:12">
      <c r="B151" s="114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</row>
    <row r="152" spans="2:12">
      <c r="B152" s="114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</row>
    <row r="153" spans="2:12">
      <c r="B153" s="114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</row>
    <row r="154" spans="2:12">
      <c r="B154" s="114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</row>
    <row r="155" spans="2:12">
      <c r="B155" s="114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</row>
    <row r="156" spans="2:12">
      <c r="B156" s="114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</row>
    <row r="157" spans="2:12">
      <c r="B157" s="114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</row>
    <row r="158" spans="2:12">
      <c r="B158" s="114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</row>
    <row r="159" spans="2:12">
      <c r="B159" s="114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</row>
    <row r="160" spans="2:12">
      <c r="B160" s="114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</row>
    <row r="161" spans="2:12">
      <c r="B161" s="114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</row>
    <row r="162" spans="2:12">
      <c r="B162" s="114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</row>
    <row r="163" spans="2:12">
      <c r="B163" s="114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</row>
    <row r="164" spans="2:12">
      <c r="B164" s="114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</row>
    <row r="165" spans="2:12">
      <c r="B165" s="114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</row>
    <row r="166" spans="2:12">
      <c r="B166" s="114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</row>
    <row r="167" spans="2:12">
      <c r="B167" s="114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</row>
    <row r="168" spans="2:12">
      <c r="B168" s="114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</row>
    <row r="169" spans="2:12">
      <c r="B169" s="114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</row>
    <row r="170" spans="2:12">
      <c r="B170" s="114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</row>
    <row r="171" spans="2:12">
      <c r="B171" s="114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</row>
    <row r="172" spans="2:12">
      <c r="B172" s="114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</row>
    <row r="173" spans="2:12">
      <c r="B173" s="114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</row>
    <row r="174" spans="2:12">
      <c r="B174" s="114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</row>
    <row r="175" spans="2:12">
      <c r="B175" s="114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</row>
    <row r="176" spans="2:12">
      <c r="B176" s="114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</row>
    <row r="177" spans="2:12">
      <c r="B177" s="114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</row>
    <row r="178" spans="2:12">
      <c r="B178" s="114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</row>
    <row r="179" spans="2:12">
      <c r="B179" s="114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</row>
    <row r="180" spans="2:12">
      <c r="B180" s="114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</row>
    <row r="181" spans="2:12">
      <c r="B181" s="114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</row>
    <row r="182" spans="2:12">
      <c r="B182" s="114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</row>
    <row r="183" spans="2:12">
      <c r="B183" s="114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</row>
    <row r="184" spans="2:12">
      <c r="B184" s="114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</row>
    <row r="185" spans="2:12">
      <c r="B185" s="114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</row>
    <row r="186" spans="2:12">
      <c r="B186" s="114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</row>
    <row r="187" spans="2:12">
      <c r="B187" s="114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</row>
    <row r="188" spans="2:12">
      <c r="B188" s="114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</row>
    <row r="189" spans="2:12">
      <c r="B189" s="114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</row>
    <row r="190" spans="2:12">
      <c r="B190" s="114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</row>
    <row r="191" spans="2:12">
      <c r="B191" s="114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</row>
    <row r="192" spans="2:12">
      <c r="B192" s="114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</row>
    <row r="193" spans="2:12">
      <c r="B193" s="114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</row>
    <row r="194" spans="2:12">
      <c r="B194" s="114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</row>
    <row r="195" spans="2:12">
      <c r="B195" s="114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</row>
    <row r="196" spans="2:12">
      <c r="B196" s="114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</row>
    <row r="197" spans="2:12">
      <c r="B197" s="114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</row>
    <row r="198" spans="2:12">
      <c r="B198" s="114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</row>
    <row r="199" spans="2:12">
      <c r="B199" s="114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</row>
    <row r="200" spans="2:12">
      <c r="B200" s="114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</row>
    <row r="201" spans="2:12">
      <c r="B201" s="114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</row>
    <row r="202" spans="2:12">
      <c r="B202" s="114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</row>
    <row r="203" spans="2:12">
      <c r="B203" s="114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</row>
    <row r="204" spans="2:12">
      <c r="B204" s="114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</row>
    <row r="205" spans="2:12">
      <c r="B205" s="114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</row>
    <row r="206" spans="2:12">
      <c r="B206" s="114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</row>
    <row r="207" spans="2:12">
      <c r="B207" s="114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</row>
    <row r="208" spans="2:12">
      <c r="B208" s="114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</row>
    <row r="209" spans="2:12">
      <c r="B209" s="114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</row>
    <row r="210" spans="2:12">
      <c r="B210" s="114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</row>
    <row r="211" spans="2:12">
      <c r="B211" s="114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</row>
    <row r="212" spans="2:12">
      <c r="B212" s="114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</row>
    <row r="213" spans="2:12">
      <c r="B213" s="114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</row>
    <row r="214" spans="2:12">
      <c r="B214" s="114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</row>
    <row r="215" spans="2:12">
      <c r="B215" s="114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</row>
    <row r="216" spans="2:12">
      <c r="B216" s="114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</row>
    <row r="217" spans="2:12">
      <c r="B217" s="114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</row>
    <row r="218" spans="2:12">
      <c r="B218" s="114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</row>
    <row r="219" spans="2:12">
      <c r="B219" s="114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</row>
    <row r="220" spans="2:12">
      <c r="B220" s="114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</row>
    <row r="221" spans="2:12">
      <c r="B221" s="114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</row>
    <row r="222" spans="2:12">
      <c r="B222" s="114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</row>
    <row r="223" spans="2:12">
      <c r="B223" s="114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</row>
    <row r="224" spans="2:12">
      <c r="B224" s="114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</row>
    <row r="225" spans="2:12">
      <c r="B225" s="114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</row>
    <row r="226" spans="2:12">
      <c r="B226" s="114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</row>
    <row r="227" spans="2:12">
      <c r="B227" s="114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</row>
    <row r="228" spans="2:12">
      <c r="B228" s="114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</row>
    <row r="229" spans="2:12">
      <c r="B229" s="114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</row>
    <row r="230" spans="2:12">
      <c r="B230" s="114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</row>
    <row r="231" spans="2:12">
      <c r="B231" s="114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</row>
    <row r="232" spans="2:12">
      <c r="B232" s="114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</row>
    <row r="233" spans="2:12">
      <c r="B233" s="114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</row>
    <row r="234" spans="2:12">
      <c r="B234" s="114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</row>
    <row r="235" spans="2:12">
      <c r="B235" s="114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</row>
    <row r="236" spans="2:12">
      <c r="B236" s="114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</row>
    <row r="237" spans="2:12">
      <c r="B237" s="114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</row>
    <row r="238" spans="2:12">
      <c r="B238" s="114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</row>
    <row r="239" spans="2:12">
      <c r="B239" s="114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</row>
    <row r="240" spans="2:12">
      <c r="B240" s="114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</row>
    <row r="241" spans="2:12">
      <c r="B241" s="114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</row>
    <row r="242" spans="2:12">
      <c r="B242" s="114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</row>
    <row r="243" spans="2:12">
      <c r="B243" s="114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</row>
    <row r="244" spans="2:12">
      <c r="B244" s="114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</row>
    <row r="245" spans="2:12">
      <c r="B245" s="114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</row>
    <row r="246" spans="2:12">
      <c r="B246" s="114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</row>
    <row r="247" spans="2:12">
      <c r="B247" s="114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</row>
    <row r="248" spans="2:12">
      <c r="B248" s="114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</row>
    <row r="249" spans="2:12">
      <c r="B249" s="114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</row>
    <row r="250" spans="2:12">
      <c r="B250" s="114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</row>
    <row r="251" spans="2:12">
      <c r="B251" s="114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</row>
    <row r="252" spans="2:12">
      <c r="B252" s="114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</row>
    <row r="253" spans="2:12">
      <c r="B253" s="114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</row>
    <row r="254" spans="2:12">
      <c r="B254" s="114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</row>
    <row r="255" spans="2:12">
      <c r="B255" s="114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</row>
    <row r="256" spans="2:12">
      <c r="B256" s="114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</row>
    <row r="257" spans="2:12">
      <c r="B257" s="114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</row>
    <row r="258" spans="2:12">
      <c r="B258" s="114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</row>
    <row r="259" spans="2:12">
      <c r="B259" s="114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</row>
    <row r="260" spans="2:12">
      <c r="B260" s="114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</row>
    <row r="261" spans="2:12">
      <c r="B261" s="114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</row>
    <row r="262" spans="2:12">
      <c r="B262" s="114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</row>
    <row r="263" spans="2:12">
      <c r="B263" s="114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</row>
    <row r="264" spans="2:12">
      <c r="B264" s="114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</row>
    <row r="265" spans="2:12">
      <c r="B265" s="114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</row>
    <row r="266" spans="2:12">
      <c r="B266" s="114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</row>
    <row r="267" spans="2:12">
      <c r="B267" s="114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</row>
    <row r="268" spans="2:12">
      <c r="B268" s="114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</row>
    <row r="269" spans="2:12">
      <c r="B269" s="114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</row>
    <row r="270" spans="2:12">
      <c r="B270" s="114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</row>
    <row r="271" spans="2:12">
      <c r="B271" s="114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</row>
    <row r="272" spans="2:12">
      <c r="B272" s="114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</row>
    <row r="273" spans="2:12">
      <c r="B273" s="114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</row>
    <row r="274" spans="2:12">
      <c r="B274" s="114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</row>
    <row r="275" spans="2:12">
      <c r="B275" s="114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</row>
    <row r="276" spans="2:12">
      <c r="B276" s="114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</row>
    <row r="277" spans="2:12">
      <c r="B277" s="114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</row>
    <row r="278" spans="2:12">
      <c r="B278" s="114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</row>
    <row r="279" spans="2:12">
      <c r="B279" s="114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</row>
    <row r="280" spans="2:12">
      <c r="B280" s="114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</row>
    <row r="281" spans="2:12">
      <c r="B281" s="114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</row>
    <row r="282" spans="2:12">
      <c r="B282" s="114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</row>
    <row r="283" spans="2:12">
      <c r="B283" s="114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</row>
    <row r="284" spans="2:12">
      <c r="B284" s="114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</row>
    <row r="285" spans="2:12">
      <c r="B285" s="114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</row>
    <row r="286" spans="2:12">
      <c r="B286" s="114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</row>
    <row r="287" spans="2:12">
      <c r="B287" s="114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</row>
    <row r="288" spans="2:12">
      <c r="B288" s="114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</row>
    <row r="289" spans="2:12">
      <c r="B289" s="114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</row>
    <row r="290" spans="2:12">
      <c r="B290" s="114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</row>
    <row r="291" spans="2:12">
      <c r="B291" s="114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</row>
    <row r="292" spans="2:12">
      <c r="B292" s="114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</row>
    <row r="293" spans="2:12">
      <c r="B293" s="114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</row>
    <row r="294" spans="2:12">
      <c r="B294" s="114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</row>
    <row r="295" spans="2:12">
      <c r="B295" s="114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</row>
    <row r="296" spans="2:12">
      <c r="B296" s="114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</row>
    <row r="297" spans="2:12">
      <c r="B297" s="114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</row>
    <row r="298" spans="2:12">
      <c r="B298" s="114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</row>
    <row r="299" spans="2:12">
      <c r="B299" s="114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</row>
    <row r="300" spans="2:12">
      <c r="B300" s="114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</row>
    <row r="301" spans="2:12">
      <c r="B301" s="114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</row>
    <row r="302" spans="2:12">
      <c r="B302" s="114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</row>
    <row r="303" spans="2:12">
      <c r="B303" s="114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</row>
    <row r="304" spans="2:12">
      <c r="B304" s="114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</row>
    <row r="305" spans="2:12">
      <c r="B305" s="114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</row>
    <row r="306" spans="2:12">
      <c r="B306" s="114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</row>
    <row r="307" spans="2:12">
      <c r="B307" s="114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</row>
    <row r="308" spans="2:12">
      <c r="B308" s="114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</row>
    <row r="309" spans="2:12">
      <c r="B309" s="114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</row>
    <row r="310" spans="2:12">
      <c r="B310" s="114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</row>
    <row r="311" spans="2:12">
      <c r="B311" s="114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</row>
    <row r="312" spans="2:12">
      <c r="B312" s="114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</row>
    <row r="313" spans="2:12">
      <c r="B313" s="114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</row>
    <row r="314" spans="2:12">
      <c r="B314" s="114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</row>
    <row r="315" spans="2:12">
      <c r="B315" s="114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</row>
    <row r="316" spans="2:12">
      <c r="B316" s="114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</row>
    <row r="317" spans="2:12">
      <c r="B317" s="114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</row>
    <row r="318" spans="2:12">
      <c r="B318" s="114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</row>
    <row r="319" spans="2:12">
      <c r="B319" s="114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</row>
    <row r="320" spans="2:12">
      <c r="B320" s="114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</row>
    <row r="321" spans="2:12">
      <c r="B321" s="114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</row>
    <row r="322" spans="2:12">
      <c r="B322" s="114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</row>
    <row r="323" spans="2:12">
      <c r="B323" s="114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</row>
    <row r="324" spans="2:12">
      <c r="B324" s="114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</row>
    <row r="325" spans="2:12">
      <c r="B325" s="114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</row>
    <row r="326" spans="2:12">
      <c r="B326" s="114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</row>
    <row r="327" spans="2:12">
      <c r="B327" s="114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</row>
    <row r="328" spans="2:12">
      <c r="B328" s="114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</row>
    <row r="329" spans="2:12">
      <c r="B329" s="114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</row>
    <row r="330" spans="2:12">
      <c r="B330" s="114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</row>
    <row r="331" spans="2:12">
      <c r="B331" s="114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</row>
    <row r="332" spans="2:12">
      <c r="B332" s="114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</row>
    <row r="333" spans="2:12">
      <c r="B333" s="114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</row>
    <row r="334" spans="2:12">
      <c r="B334" s="114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</row>
    <row r="335" spans="2:12">
      <c r="B335" s="114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</row>
    <row r="336" spans="2:12">
      <c r="B336" s="114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</row>
    <row r="337" spans="2:12">
      <c r="B337" s="114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</row>
    <row r="338" spans="2:12">
      <c r="B338" s="114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</row>
    <row r="339" spans="2:12">
      <c r="B339" s="114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</row>
    <row r="340" spans="2:12">
      <c r="B340" s="114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</row>
    <row r="341" spans="2:12">
      <c r="B341" s="114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</row>
    <row r="342" spans="2:12">
      <c r="B342" s="114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</row>
    <row r="343" spans="2:12">
      <c r="B343" s="114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</row>
    <row r="344" spans="2:12">
      <c r="B344" s="114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</row>
    <row r="345" spans="2:12">
      <c r="B345" s="114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</row>
    <row r="346" spans="2:12">
      <c r="B346" s="114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</row>
    <row r="347" spans="2:12">
      <c r="B347" s="114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</row>
    <row r="348" spans="2:12">
      <c r="B348" s="114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</row>
    <row r="349" spans="2:12">
      <c r="B349" s="114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</row>
    <row r="350" spans="2:12">
      <c r="B350" s="114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</row>
    <row r="351" spans="2:12">
      <c r="B351" s="114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</row>
    <row r="352" spans="2:12">
      <c r="B352" s="114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</row>
    <row r="353" spans="2:12">
      <c r="B353" s="114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</row>
    <row r="354" spans="2:12">
      <c r="B354" s="114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</row>
    <row r="355" spans="2:12">
      <c r="B355" s="114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</row>
    <row r="356" spans="2:12">
      <c r="B356" s="114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</row>
    <row r="357" spans="2:12">
      <c r="B357" s="114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</row>
    <row r="358" spans="2:12">
      <c r="B358" s="114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</row>
    <row r="359" spans="2:12">
      <c r="B359" s="114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</row>
    <row r="360" spans="2:12">
      <c r="B360" s="114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</row>
    <row r="361" spans="2:12">
      <c r="B361" s="114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</row>
    <row r="362" spans="2:12">
      <c r="B362" s="114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</row>
    <row r="363" spans="2:12">
      <c r="B363" s="114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</row>
    <row r="364" spans="2:12">
      <c r="B364" s="114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</row>
    <row r="365" spans="2:12">
      <c r="B365" s="114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</row>
    <row r="366" spans="2:12">
      <c r="B366" s="114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</row>
    <row r="367" spans="2:12">
      <c r="B367" s="114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</row>
    <row r="368" spans="2:12">
      <c r="B368" s="114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</row>
    <row r="369" spans="2:12">
      <c r="B369" s="114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</row>
    <row r="370" spans="2:12">
      <c r="B370" s="114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</row>
    <row r="371" spans="2:12">
      <c r="B371" s="114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</row>
    <row r="372" spans="2:12">
      <c r="B372" s="114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</row>
    <row r="373" spans="2:12">
      <c r="B373" s="114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</row>
    <row r="374" spans="2:12">
      <c r="B374" s="114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</row>
    <row r="375" spans="2:12">
      <c r="B375" s="114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</row>
    <row r="376" spans="2:12">
      <c r="B376" s="114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</row>
    <row r="377" spans="2:12">
      <c r="B377" s="114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</row>
    <row r="378" spans="2:12">
      <c r="B378" s="114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</row>
    <row r="379" spans="2:12">
      <c r="B379" s="114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</row>
    <row r="380" spans="2:12">
      <c r="B380" s="114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</row>
    <row r="381" spans="2:12">
      <c r="B381" s="114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</row>
    <row r="382" spans="2:12">
      <c r="B382" s="114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</row>
    <row r="383" spans="2:12">
      <c r="B383" s="114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</row>
    <row r="384" spans="2:12">
      <c r="B384" s="114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</row>
    <row r="385" spans="2:12">
      <c r="B385" s="114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</row>
    <row r="386" spans="2:12">
      <c r="B386" s="114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</row>
    <row r="387" spans="2:12">
      <c r="B387" s="114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</row>
    <row r="388" spans="2:12">
      <c r="B388" s="114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</row>
    <row r="389" spans="2:12">
      <c r="B389" s="114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</row>
    <row r="390" spans="2:12">
      <c r="B390" s="114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</row>
    <row r="391" spans="2:12">
      <c r="B391" s="114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</row>
    <row r="392" spans="2:12">
      <c r="B392" s="114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</row>
    <row r="393" spans="2:12">
      <c r="B393" s="114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</row>
    <row r="394" spans="2:12">
      <c r="B394" s="114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</row>
    <row r="395" spans="2:12">
      <c r="B395" s="114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</row>
    <row r="396" spans="2:12">
      <c r="B396" s="114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</row>
    <row r="397" spans="2:12">
      <c r="B397" s="114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</row>
    <row r="398" spans="2:12">
      <c r="B398" s="114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</row>
    <row r="399" spans="2:12">
      <c r="B399" s="114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</row>
    <row r="400" spans="2:12">
      <c r="B400" s="114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</row>
    <row r="401" spans="2:12">
      <c r="B401" s="114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</row>
    <row r="402" spans="2:12">
      <c r="B402" s="114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</row>
    <row r="403" spans="2:12">
      <c r="B403" s="114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</row>
    <row r="404" spans="2:12">
      <c r="B404" s="114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</row>
    <row r="405" spans="2:12">
      <c r="B405" s="114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</row>
    <row r="406" spans="2:12">
      <c r="B406" s="114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</row>
    <row r="407" spans="2:12">
      <c r="B407" s="114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</row>
    <row r="408" spans="2:12">
      <c r="B408" s="114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</row>
    <row r="409" spans="2:12">
      <c r="B409" s="114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</row>
    <row r="410" spans="2:12">
      <c r="B410" s="114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</row>
    <row r="411" spans="2:12">
      <c r="B411" s="114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</row>
    <row r="412" spans="2:12">
      <c r="B412" s="114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</row>
    <row r="413" spans="2:12">
      <c r="B413" s="114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</row>
    <row r="414" spans="2:12">
      <c r="B414" s="114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</row>
    <row r="415" spans="2:12">
      <c r="B415" s="114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</row>
    <row r="416" spans="2:12">
      <c r="B416" s="114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</row>
    <row r="417" spans="2:12">
      <c r="B417" s="114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</row>
    <row r="418" spans="2:12">
      <c r="B418" s="114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</row>
    <row r="419" spans="2:12">
      <c r="B419" s="114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</row>
    <row r="420" spans="2:12">
      <c r="B420" s="114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</row>
    <row r="421" spans="2:12">
      <c r="B421" s="114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</row>
    <row r="422" spans="2:12">
      <c r="B422" s="114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</row>
    <row r="423" spans="2:12">
      <c r="B423" s="114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</row>
    <row r="424" spans="2:12">
      <c r="B424" s="114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</row>
    <row r="425" spans="2:12">
      <c r="B425" s="114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</row>
    <row r="426" spans="2:12">
      <c r="B426" s="114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</row>
    <row r="427" spans="2:12">
      <c r="B427" s="114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</row>
    <row r="428" spans="2:12">
      <c r="B428" s="114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</row>
    <row r="429" spans="2:12">
      <c r="B429" s="114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</row>
    <row r="430" spans="2:12">
      <c r="B430" s="114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</row>
    <row r="431" spans="2:12">
      <c r="B431" s="114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</row>
    <row r="432" spans="2:12">
      <c r="B432" s="114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</row>
    <row r="433" spans="2:12">
      <c r="B433" s="114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</row>
    <row r="434" spans="2:12">
      <c r="B434" s="114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</row>
    <row r="435" spans="2:12">
      <c r="B435" s="114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</row>
    <row r="436" spans="2:12">
      <c r="B436" s="114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</row>
    <row r="437" spans="2:12">
      <c r="B437" s="114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</row>
    <row r="438" spans="2:12">
      <c r="B438" s="114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</row>
    <row r="439" spans="2:12">
      <c r="B439" s="114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</row>
    <row r="440" spans="2:12">
      <c r="B440" s="114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</row>
    <row r="441" spans="2:12">
      <c r="B441" s="114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</row>
    <row r="442" spans="2:12">
      <c r="B442" s="114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</row>
    <row r="443" spans="2:12">
      <c r="B443" s="114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</row>
    <row r="444" spans="2:12">
      <c r="B444" s="114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</row>
    <row r="445" spans="2:12">
      <c r="B445" s="114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</row>
    <row r="446" spans="2:12">
      <c r="B446" s="114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</row>
    <row r="447" spans="2:12">
      <c r="B447" s="114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</row>
    <row r="448" spans="2:12">
      <c r="B448" s="114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</row>
    <row r="449" spans="2:12">
      <c r="B449" s="114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</row>
    <row r="450" spans="2:12">
      <c r="B450" s="114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</row>
    <row r="451" spans="2:12">
      <c r="B451" s="114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</row>
    <row r="452" spans="2:12">
      <c r="B452" s="114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</row>
    <row r="453" spans="2:12">
      <c r="B453" s="114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</row>
    <row r="454" spans="2:12">
      <c r="B454" s="114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</row>
    <row r="455" spans="2:12">
      <c r="B455" s="114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</row>
    <row r="456" spans="2:12">
      <c r="B456" s="114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</row>
    <row r="457" spans="2:12">
      <c r="B457" s="114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</row>
    <row r="458" spans="2:12">
      <c r="B458" s="114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</row>
    <row r="459" spans="2:12">
      <c r="B459" s="114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</row>
    <row r="460" spans="2:12">
      <c r="B460" s="114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</row>
    <row r="461" spans="2:12">
      <c r="B461" s="114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</row>
    <row r="462" spans="2:12">
      <c r="B462" s="114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</row>
    <row r="463" spans="2:12">
      <c r="B463" s="114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</row>
    <row r="464" spans="2:12">
      <c r="B464" s="114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</row>
    <row r="465" spans="2:12">
      <c r="B465" s="114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</row>
    <row r="466" spans="2:12">
      <c r="B466" s="114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</row>
    <row r="467" spans="2:12">
      <c r="B467" s="114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</row>
    <row r="468" spans="2:12">
      <c r="B468" s="114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</row>
    <row r="469" spans="2:12">
      <c r="B469" s="114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</row>
    <row r="470" spans="2:12">
      <c r="B470" s="114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</row>
    <row r="471" spans="2:12">
      <c r="B471" s="114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</row>
    <row r="472" spans="2:12">
      <c r="B472" s="114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</row>
    <row r="473" spans="2:12">
      <c r="B473" s="114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</row>
    <row r="474" spans="2:12">
      <c r="B474" s="114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</row>
    <row r="475" spans="2:12">
      <c r="B475" s="114"/>
      <c r="C475" s="115"/>
      <c r="D475" s="115"/>
      <c r="E475" s="115"/>
      <c r="F475" s="115"/>
      <c r="G475" s="115"/>
      <c r="H475" s="115"/>
      <c r="I475" s="115"/>
      <c r="J475" s="115"/>
      <c r="K475" s="115"/>
      <c r="L475" s="115"/>
    </row>
    <row r="476" spans="2:12">
      <c r="B476" s="114"/>
      <c r="C476" s="115"/>
      <c r="D476" s="115"/>
      <c r="E476" s="115"/>
      <c r="F476" s="115"/>
      <c r="G476" s="115"/>
      <c r="H476" s="115"/>
      <c r="I476" s="115"/>
      <c r="J476" s="115"/>
      <c r="K476" s="115"/>
      <c r="L476" s="115"/>
    </row>
    <row r="477" spans="2:12">
      <c r="B477" s="114"/>
      <c r="C477" s="115"/>
      <c r="D477" s="115"/>
      <c r="E477" s="115"/>
      <c r="F477" s="115"/>
      <c r="G477" s="115"/>
      <c r="H477" s="115"/>
      <c r="I477" s="115"/>
      <c r="J477" s="115"/>
      <c r="K477" s="115"/>
      <c r="L477" s="115"/>
    </row>
    <row r="478" spans="2:12">
      <c r="B478" s="114"/>
      <c r="C478" s="115"/>
      <c r="D478" s="115"/>
      <c r="E478" s="115"/>
      <c r="F478" s="115"/>
      <c r="G478" s="115"/>
      <c r="H478" s="115"/>
      <c r="I478" s="115"/>
      <c r="J478" s="115"/>
      <c r="K478" s="115"/>
      <c r="L478" s="115"/>
    </row>
    <row r="479" spans="2:12">
      <c r="B479" s="114"/>
      <c r="C479" s="115"/>
      <c r="D479" s="115"/>
      <c r="E479" s="115"/>
      <c r="F479" s="115"/>
      <c r="G479" s="115"/>
      <c r="H479" s="115"/>
      <c r="I479" s="115"/>
      <c r="J479" s="115"/>
      <c r="K479" s="115"/>
      <c r="L479" s="115"/>
    </row>
    <row r="480" spans="2:12">
      <c r="B480" s="114"/>
      <c r="C480" s="115"/>
      <c r="D480" s="115"/>
      <c r="E480" s="115"/>
      <c r="F480" s="115"/>
      <c r="G480" s="115"/>
      <c r="H480" s="115"/>
      <c r="I480" s="115"/>
      <c r="J480" s="115"/>
      <c r="K480" s="115"/>
      <c r="L480" s="115"/>
    </row>
    <row r="481" spans="2:12">
      <c r="B481" s="114"/>
      <c r="C481" s="115"/>
      <c r="D481" s="115"/>
      <c r="E481" s="115"/>
      <c r="F481" s="115"/>
      <c r="G481" s="115"/>
      <c r="H481" s="115"/>
      <c r="I481" s="115"/>
      <c r="J481" s="115"/>
      <c r="K481" s="115"/>
      <c r="L481" s="115"/>
    </row>
    <row r="482" spans="2:12">
      <c r="B482" s="114"/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</row>
    <row r="483" spans="2:12">
      <c r="B483" s="114"/>
      <c r="C483" s="115"/>
      <c r="D483" s="115"/>
      <c r="E483" s="115"/>
      <c r="F483" s="115"/>
      <c r="G483" s="115"/>
      <c r="H483" s="115"/>
      <c r="I483" s="115"/>
      <c r="J483" s="115"/>
      <c r="K483" s="115"/>
      <c r="L483" s="115"/>
    </row>
    <row r="484" spans="2:12">
      <c r="B484" s="114"/>
      <c r="C484" s="115"/>
      <c r="D484" s="115"/>
      <c r="E484" s="115"/>
      <c r="F484" s="115"/>
      <c r="G484" s="115"/>
      <c r="H484" s="115"/>
      <c r="I484" s="115"/>
      <c r="J484" s="115"/>
      <c r="K484" s="115"/>
      <c r="L484" s="115"/>
    </row>
    <row r="485" spans="2:12">
      <c r="B485" s="114"/>
      <c r="C485" s="115"/>
      <c r="D485" s="115"/>
      <c r="E485" s="115"/>
      <c r="F485" s="115"/>
      <c r="G485" s="115"/>
      <c r="H485" s="115"/>
      <c r="I485" s="115"/>
      <c r="J485" s="115"/>
      <c r="K485" s="115"/>
      <c r="L485" s="115"/>
    </row>
    <row r="486" spans="2:12">
      <c r="B486" s="114"/>
      <c r="C486" s="115"/>
      <c r="D486" s="115"/>
      <c r="E486" s="115"/>
      <c r="F486" s="115"/>
      <c r="G486" s="115"/>
      <c r="H486" s="115"/>
      <c r="I486" s="115"/>
      <c r="J486" s="115"/>
      <c r="K486" s="115"/>
      <c r="L486" s="115"/>
    </row>
    <row r="487" spans="2:12">
      <c r="B487" s="114"/>
      <c r="C487" s="115"/>
      <c r="D487" s="115"/>
      <c r="E487" s="115"/>
      <c r="F487" s="115"/>
      <c r="G487" s="115"/>
      <c r="H487" s="115"/>
      <c r="I487" s="115"/>
      <c r="J487" s="115"/>
      <c r="K487" s="115"/>
      <c r="L487" s="115"/>
    </row>
    <row r="488" spans="2:12">
      <c r="B488" s="114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</row>
    <row r="489" spans="2:12">
      <c r="B489" s="114"/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</row>
    <row r="490" spans="2:12">
      <c r="B490" s="114"/>
      <c r="C490" s="115"/>
      <c r="D490" s="115"/>
      <c r="E490" s="115"/>
      <c r="F490" s="115"/>
      <c r="G490" s="115"/>
      <c r="H490" s="115"/>
      <c r="I490" s="115"/>
      <c r="J490" s="115"/>
      <c r="K490" s="115"/>
      <c r="L490" s="115"/>
    </row>
    <row r="491" spans="2:12">
      <c r="B491" s="114"/>
      <c r="C491" s="115"/>
      <c r="D491" s="115"/>
      <c r="E491" s="115"/>
      <c r="F491" s="115"/>
      <c r="G491" s="115"/>
      <c r="H491" s="115"/>
      <c r="I491" s="115"/>
      <c r="J491" s="115"/>
      <c r="K491" s="115"/>
      <c r="L491" s="115"/>
    </row>
    <row r="492" spans="2:12">
      <c r="B492" s="114"/>
      <c r="C492" s="115"/>
      <c r="D492" s="115"/>
      <c r="E492" s="115"/>
      <c r="F492" s="115"/>
      <c r="G492" s="115"/>
      <c r="H492" s="115"/>
      <c r="I492" s="115"/>
      <c r="J492" s="115"/>
      <c r="K492" s="115"/>
      <c r="L492" s="115"/>
    </row>
    <row r="493" spans="2:12">
      <c r="B493" s="114"/>
      <c r="C493" s="115"/>
      <c r="D493" s="115"/>
      <c r="E493" s="115"/>
      <c r="F493" s="115"/>
      <c r="G493" s="115"/>
      <c r="H493" s="115"/>
      <c r="I493" s="115"/>
      <c r="J493" s="115"/>
      <c r="K493" s="115"/>
      <c r="L493" s="115"/>
    </row>
    <row r="494" spans="2:12">
      <c r="B494" s="114"/>
      <c r="C494" s="115"/>
      <c r="D494" s="115"/>
      <c r="E494" s="115"/>
      <c r="F494" s="115"/>
      <c r="G494" s="115"/>
      <c r="H494" s="115"/>
      <c r="I494" s="115"/>
      <c r="J494" s="115"/>
      <c r="K494" s="115"/>
      <c r="L494" s="115"/>
    </row>
    <row r="495" spans="2:12">
      <c r="B495" s="114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</row>
    <row r="496" spans="2:12">
      <c r="B496" s="114"/>
      <c r="C496" s="115"/>
      <c r="D496" s="115"/>
      <c r="E496" s="115"/>
      <c r="F496" s="115"/>
      <c r="G496" s="115"/>
      <c r="H496" s="115"/>
      <c r="I496" s="115"/>
      <c r="J496" s="115"/>
      <c r="K496" s="115"/>
      <c r="L496" s="115"/>
    </row>
    <row r="497" spans="2:12">
      <c r="B497" s="114"/>
      <c r="C497" s="115"/>
      <c r="D497" s="115"/>
      <c r="E497" s="115"/>
      <c r="F497" s="115"/>
      <c r="G497" s="115"/>
      <c r="H497" s="115"/>
      <c r="I497" s="115"/>
      <c r="J497" s="115"/>
      <c r="K497" s="115"/>
      <c r="L497" s="115"/>
    </row>
    <row r="498" spans="2:12">
      <c r="B498" s="114"/>
      <c r="C498" s="115"/>
      <c r="D498" s="115"/>
      <c r="E498" s="115"/>
      <c r="F498" s="115"/>
      <c r="G498" s="115"/>
      <c r="H498" s="115"/>
      <c r="I498" s="115"/>
      <c r="J498" s="115"/>
      <c r="K498" s="115"/>
      <c r="L498" s="115"/>
    </row>
    <row r="499" spans="2:12">
      <c r="B499" s="114"/>
      <c r="C499" s="115"/>
      <c r="D499" s="115"/>
      <c r="E499" s="115"/>
      <c r="F499" s="115"/>
      <c r="G499" s="115"/>
      <c r="H499" s="115"/>
      <c r="I499" s="115"/>
      <c r="J499" s="115"/>
      <c r="K499" s="115"/>
      <c r="L499" s="115"/>
    </row>
    <row r="500" spans="2:12">
      <c r="B500" s="114"/>
      <c r="C500" s="115"/>
      <c r="D500" s="115"/>
      <c r="E500" s="115"/>
      <c r="F500" s="115"/>
      <c r="G500" s="115"/>
      <c r="H500" s="115"/>
      <c r="I500" s="115"/>
      <c r="J500" s="115"/>
      <c r="K500" s="115"/>
      <c r="L500" s="115"/>
    </row>
    <row r="501" spans="2:12">
      <c r="B501" s="114"/>
      <c r="C501" s="115"/>
      <c r="D501" s="115"/>
      <c r="E501" s="115"/>
      <c r="F501" s="115"/>
      <c r="G501" s="115"/>
      <c r="H501" s="115"/>
      <c r="I501" s="115"/>
      <c r="J501" s="115"/>
      <c r="K501" s="115"/>
      <c r="L501" s="115"/>
    </row>
    <row r="502" spans="2:12">
      <c r="B502" s="114"/>
      <c r="C502" s="115"/>
      <c r="D502" s="115"/>
      <c r="E502" s="115"/>
      <c r="F502" s="115"/>
      <c r="G502" s="115"/>
      <c r="H502" s="115"/>
      <c r="I502" s="115"/>
      <c r="J502" s="115"/>
      <c r="K502" s="115"/>
      <c r="L502" s="115"/>
    </row>
    <row r="503" spans="2:12">
      <c r="B503" s="114"/>
      <c r="C503" s="115"/>
      <c r="D503" s="115"/>
      <c r="E503" s="115"/>
      <c r="F503" s="115"/>
      <c r="G503" s="115"/>
      <c r="H503" s="115"/>
      <c r="I503" s="115"/>
      <c r="J503" s="115"/>
      <c r="K503" s="115"/>
      <c r="L503" s="115"/>
    </row>
    <row r="504" spans="2:12">
      <c r="B504" s="114"/>
      <c r="C504" s="115"/>
      <c r="D504" s="115"/>
      <c r="E504" s="115"/>
      <c r="F504" s="115"/>
      <c r="G504" s="115"/>
      <c r="H504" s="115"/>
      <c r="I504" s="115"/>
      <c r="J504" s="115"/>
      <c r="K504" s="115"/>
      <c r="L504" s="115"/>
    </row>
    <row r="505" spans="2:12">
      <c r="B505" s="114"/>
      <c r="C505" s="115"/>
      <c r="D505" s="115"/>
      <c r="E505" s="115"/>
      <c r="F505" s="115"/>
      <c r="G505" s="115"/>
      <c r="H505" s="115"/>
      <c r="I505" s="115"/>
      <c r="J505" s="115"/>
      <c r="K505" s="115"/>
      <c r="L505" s="115"/>
    </row>
    <row r="506" spans="2:12">
      <c r="B506" s="114"/>
      <c r="C506" s="115"/>
      <c r="D506" s="115"/>
      <c r="E506" s="115"/>
      <c r="F506" s="115"/>
      <c r="G506" s="115"/>
      <c r="H506" s="115"/>
      <c r="I506" s="115"/>
      <c r="J506" s="115"/>
      <c r="K506" s="115"/>
      <c r="L506" s="115"/>
    </row>
    <row r="507" spans="2:12">
      <c r="B507" s="114"/>
      <c r="C507" s="115"/>
      <c r="D507" s="115"/>
      <c r="E507" s="115"/>
      <c r="F507" s="115"/>
      <c r="G507" s="115"/>
      <c r="H507" s="115"/>
      <c r="I507" s="115"/>
      <c r="J507" s="115"/>
      <c r="K507" s="115"/>
      <c r="L507" s="115"/>
    </row>
    <row r="508" spans="2:12">
      <c r="B508" s="114"/>
      <c r="C508" s="115"/>
      <c r="D508" s="115"/>
      <c r="E508" s="115"/>
      <c r="F508" s="115"/>
      <c r="G508" s="115"/>
      <c r="H508" s="115"/>
      <c r="I508" s="115"/>
      <c r="J508" s="115"/>
      <c r="K508" s="115"/>
      <c r="L508" s="115"/>
    </row>
    <row r="509" spans="2:12">
      <c r="B509" s="114"/>
      <c r="C509" s="115"/>
      <c r="D509" s="115"/>
      <c r="E509" s="115"/>
      <c r="F509" s="115"/>
      <c r="G509" s="115"/>
      <c r="H509" s="115"/>
      <c r="I509" s="115"/>
      <c r="J509" s="115"/>
      <c r="K509" s="115"/>
      <c r="L509" s="115"/>
    </row>
    <row r="510" spans="2:12">
      <c r="B510" s="114"/>
      <c r="C510" s="115"/>
      <c r="D510" s="115"/>
      <c r="E510" s="115"/>
      <c r="F510" s="115"/>
      <c r="G510" s="115"/>
      <c r="H510" s="115"/>
      <c r="I510" s="115"/>
      <c r="J510" s="115"/>
      <c r="K510" s="115"/>
      <c r="L510" s="115"/>
    </row>
    <row r="511" spans="2:12">
      <c r="B511" s="114"/>
      <c r="C511" s="115"/>
      <c r="D511" s="115"/>
      <c r="E511" s="115"/>
      <c r="F511" s="115"/>
      <c r="G511" s="115"/>
      <c r="H511" s="115"/>
      <c r="I511" s="115"/>
      <c r="J511" s="115"/>
      <c r="K511" s="115"/>
      <c r="L511" s="115"/>
    </row>
    <row r="512" spans="2:12">
      <c r="B512" s="114"/>
      <c r="C512" s="115"/>
      <c r="D512" s="115"/>
      <c r="E512" s="115"/>
      <c r="F512" s="115"/>
      <c r="G512" s="115"/>
      <c r="H512" s="115"/>
      <c r="I512" s="115"/>
      <c r="J512" s="115"/>
      <c r="K512" s="115"/>
      <c r="L512" s="115"/>
    </row>
    <row r="513" spans="2:12">
      <c r="B513" s="114"/>
      <c r="C513" s="115"/>
      <c r="D513" s="115"/>
      <c r="E513" s="115"/>
      <c r="F513" s="115"/>
      <c r="G513" s="115"/>
      <c r="H513" s="115"/>
      <c r="I513" s="115"/>
      <c r="J513" s="115"/>
      <c r="K513" s="115"/>
      <c r="L513" s="115"/>
    </row>
    <row r="514" spans="2:12">
      <c r="B514" s="114"/>
      <c r="C514" s="115"/>
      <c r="D514" s="115"/>
      <c r="E514" s="115"/>
      <c r="F514" s="115"/>
      <c r="G514" s="115"/>
      <c r="H514" s="115"/>
      <c r="I514" s="115"/>
      <c r="J514" s="115"/>
      <c r="K514" s="115"/>
      <c r="L514" s="115"/>
    </row>
    <row r="515" spans="2:12">
      <c r="B515" s="114"/>
      <c r="C515" s="115"/>
      <c r="D515" s="115"/>
      <c r="E515" s="115"/>
      <c r="F515" s="115"/>
      <c r="G515" s="115"/>
      <c r="H515" s="115"/>
      <c r="I515" s="115"/>
      <c r="J515" s="115"/>
      <c r="K515" s="115"/>
      <c r="L515" s="115"/>
    </row>
    <row r="516" spans="2:12">
      <c r="B516" s="114"/>
      <c r="C516" s="115"/>
      <c r="D516" s="115"/>
      <c r="E516" s="115"/>
      <c r="F516" s="115"/>
      <c r="G516" s="115"/>
      <c r="H516" s="115"/>
      <c r="I516" s="115"/>
      <c r="J516" s="115"/>
      <c r="K516" s="115"/>
      <c r="L516" s="115"/>
    </row>
    <row r="517" spans="2:12">
      <c r="B517" s="114"/>
      <c r="C517" s="115"/>
      <c r="D517" s="115"/>
      <c r="E517" s="115"/>
      <c r="F517" s="115"/>
      <c r="G517" s="115"/>
      <c r="H517" s="115"/>
      <c r="I517" s="115"/>
      <c r="J517" s="115"/>
      <c r="K517" s="115"/>
      <c r="L517" s="115"/>
    </row>
    <row r="518" spans="2:12">
      <c r="B518" s="114"/>
      <c r="C518" s="115"/>
      <c r="D518" s="115"/>
      <c r="E518" s="115"/>
      <c r="F518" s="115"/>
      <c r="G518" s="115"/>
      <c r="H518" s="115"/>
      <c r="I518" s="115"/>
      <c r="J518" s="115"/>
      <c r="K518" s="115"/>
      <c r="L518" s="115"/>
    </row>
    <row r="519" spans="2:12">
      <c r="B519" s="114"/>
      <c r="C519" s="115"/>
      <c r="D519" s="115"/>
      <c r="E519" s="115"/>
      <c r="F519" s="115"/>
      <c r="G519" s="115"/>
      <c r="H519" s="115"/>
      <c r="I519" s="115"/>
      <c r="J519" s="115"/>
      <c r="K519" s="115"/>
      <c r="L519" s="115"/>
    </row>
    <row r="520" spans="2:12">
      <c r="B520" s="114"/>
      <c r="C520" s="115"/>
      <c r="D520" s="115"/>
      <c r="E520" s="115"/>
      <c r="F520" s="115"/>
      <c r="G520" s="115"/>
      <c r="H520" s="115"/>
      <c r="I520" s="115"/>
      <c r="J520" s="115"/>
      <c r="K520" s="115"/>
      <c r="L520" s="115"/>
    </row>
    <row r="521" spans="2:12">
      <c r="B521" s="114"/>
      <c r="C521" s="115"/>
      <c r="D521" s="115"/>
      <c r="E521" s="115"/>
      <c r="F521" s="115"/>
      <c r="G521" s="115"/>
      <c r="H521" s="115"/>
      <c r="I521" s="115"/>
      <c r="J521" s="115"/>
      <c r="K521" s="115"/>
      <c r="L521" s="115"/>
    </row>
    <row r="522" spans="2:12">
      <c r="B522" s="114"/>
      <c r="C522" s="115"/>
      <c r="D522" s="115"/>
      <c r="E522" s="115"/>
      <c r="F522" s="115"/>
      <c r="G522" s="115"/>
      <c r="H522" s="115"/>
      <c r="I522" s="115"/>
      <c r="J522" s="115"/>
      <c r="K522" s="115"/>
      <c r="L522" s="115"/>
    </row>
    <row r="523" spans="2:12">
      <c r="B523" s="114"/>
      <c r="C523" s="115"/>
      <c r="D523" s="115"/>
      <c r="E523" s="115"/>
      <c r="F523" s="115"/>
      <c r="G523" s="115"/>
      <c r="H523" s="115"/>
      <c r="I523" s="115"/>
      <c r="J523" s="115"/>
      <c r="K523" s="115"/>
      <c r="L523" s="115"/>
    </row>
    <row r="524" spans="2:12">
      <c r="B524" s="114"/>
      <c r="C524" s="115"/>
      <c r="D524" s="115"/>
      <c r="E524" s="115"/>
      <c r="F524" s="115"/>
      <c r="G524" s="115"/>
      <c r="H524" s="115"/>
      <c r="I524" s="115"/>
      <c r="J524" s="115"/>
      <c r="K524" s="115"/>
      <c r="L524" s="115"/>
    </row>
    <row r="525" spans="2:12">
      <c r="B525" s="114"/>
      <c r="C525" s="115"/>
      <c r="D525" s="115"/>
      <c r="E525" s="115"/>
      <c r="F525" s="115"/>
      <c r="G525" s="115"/>
      <c r="H525" s="115"/>
      <c r="I525" s="115"/>
      <c r="J525" s="115"/>
      <c r="K525" s="115"/>
      <c r="L525" s="115"/>
    </row>
    <row r="526" spans="2:12">
      <c r="B526" s="114"/>
      <c r="C526" s="115"/>
      <c r="D526" s="115"/>
      <c r="E526" s="115"/>
      <c r="F526" s="115"/>
      <c r="G526" s="115"/>
      <c r="H526" s="115"/>
      <c r="I526" s="115"/>
      <c r="J526" s="115"/>
      <c r="K526" s="115"/>
      <c r="L526" s="115"/>
    </row>
    <row r="527" spans="2:12">
      <c r="B527" s="114"/>
      <c r="C527" s="115"/>
      <c r="D527" s="115"/>
      <c r="E527" s="115"/>
      <c r="F527" s="115"/>
      <c r="G527" s="115"/>
      <c r="H527" s="115"/>
      <c r="I527" s="115"/>
      <c r="J527" s="115"/>
      <c r="K527" s="115"/>
      <c r="L527" s="115"/>
    </row>
    <row r="528" spans="2:12">
      <c r="B528" s="114"/>
      <c r="C528" s="115"/>
      <c r="D528" s="115"/>
      <c r="E528" s="115"/>
      <c r="F528" s="115"/>
      <c r="G528" s="115"/>
      <c r="H528" s="115"/>
      <c r="I528" s="115"/>
      <c r="J528" s="115"/>
      <c r="K528" s="115"/>
      <c r="L528" s="115"/>
    </row>
    <row r="529" spans="2:12">
      <c r="B529" s="114"/>
      <c r="C529" s="115"/>
      <c r="D529" s="115"/>
      <c r="E529" s="115"/>
      <c r="F529" s="115"/>
      <c r="G529" s="115"/>
      <c r="H529" s="115"/>
      <c r="I529" s="115"/>
      <c r="J529" s="115"/>
      <c r="K529" s="115"/>
      <c r="L529" s="115"/>
    </row>
    <row r="530" spans="2:12">
      <c r="B530" s="114"/>
      <c r="C530" s="115"/>
      <c r="D530" s="115"/>
      <c r="E530" s="115"/>
      <c r="F530" s="115"/>
      <c r="G530" s="115"/>
      <c r="H530" s="115"/>
      <c r="I530" s="115"/>
      <c r="J530" s="115"/>
      <c r="K530" s="115"/>
      <c r="L530" s="115"/>
    </row>
    <row r="531" spans="2:12">
      <c r="B531" s="114"/>
      <c r="C531" s="115"/>
      <c r="D531" s="115"/>
      <c r="E531" s="115"/>
      <c r="F531" s="115"/>
      <c r="G531" s="115"/>
      <c r="H531" s="115"/>
      <c r="I531" s="115"/>
      <c r="J531" s="115"/>
      <c r="K531" s="115"/>
      <c r="L531" s="115"/>
    </row>
    <row r="532" spans="2:12">
      <c r="B532" s="114"/>
      <c r="C532" s="115"/>
      <c r="D532" s="115"/>
      <c r="E532" s="115"/>
      <c r="F532" s="115"/>
      <c r="G532" s="115"/>
      <c r="H532" s="115"/>
      <c r="I532" s="115"/>
      <c r="J532" s="115"/>
      <c r="K532" s="115"/>
      <c r="L532" s="115"/>
    </row>
    <row r="533" spans="2:12">
      <c r="B533" s="114"/>
      <c r="C533" s="115"/>
      <c r="D533" s="115"/>
      <c r="E533" s="115"/>
      <c r="F533" s="115"/>
      <c r="G533" s="115"/>
      <c r="H533" s="115"/>
      <c r="I533" s="115"/>
      <c r="J533" s="115"/>
      <c r="K533" s="115"/>
      <c r="L533" s="115"/>
    </row>
    <row r="534" spans="2:12">
      <c r="B534" s="114"/>
      <c r="C534" s="115"/>
      <c r="D534" s="115"/>
      <c r="E534" s="115"/>
      <c r="F534" s="115"/>
      <c r="G534" s="115"/>
      <c r="H534" s="115"/>
      <c r="I534" s="115"/>
      <c r="J534" s="115"/>
      <c r="K534" s="115"/>
      <c r="L534" s="115"/>
    </row>
    <row r="535" spans="2:12">
      <c r="B535" s="114"/>
      <c r="C535" s="115"/>
      <c r="D535" s="115"/>
      <c r="E535" s="115"/>
      <c r="F535" s="115"/>
      <c r="G535" s="115"/>
      <c r="H535" s="115"/>
      <c r="I535" s="115"/>
      <c r="J535" s="115"/>
      <c r="K535" s="115"/>
      <c r="L535" s="115"/>
    </row>
    <row r="536" spans="2:12">
      <c r="B536" s="114"/>
      <c r="C536" s="115"/>
      <c r="D536" s="115"/>
      <c r="E536" s="115"/>
      <c r="F536" s="115"/>
      <c r="G536" s="115"/>
      <c r="H536" s="115"/>
      <c r="I536" s="115"/>
      <c r="J536" s="115"/>
      <c r="K536" s="115"/>
      <c r="L536" s="115"/>
    </row>
    <row r="537" spans="2:12">
      <c r="B537" s="114"/>
      <c r="C537" s="115"/>
      <c r="D537" s="115"/>
      <c r="E537" s="115"/>
      <c r="F537" s="115"/>
      <c r="G537" s="115"/>
      <c r="H537" s="115"/>
      <c r="I537" s="115"/>
      <c r="J537" s="115"/>
      <c r="K537" s="115"/>
      <c r="L537" s="115"/>
    </row>
    <row r="538" spans="2:12">
      <c r="B538" s="114"/>
      <c r="C538" s="115"/>
      <c r="D538" s="115"/>
      <c r="E538" s="115"/>
      <c r="F538" s="115"/>
      <c r="G538" s="115"/>
      <c r="H538" s="115"/>
      <c r="I538" s="115"/>
      <c r="J538" s="115"/>
      <c r="K538" s="115"/>
      <c r="L538" s="115"/>
    </row>
    <row r="539" spans="2:12">
      <c r="B539" s="114"/>
      <c r="C539" s="115"/>
      <c r="D539" s="115"/>
      <c r="E539" s="115"/>
      <c r="F539" s="115"/>
      <c r="G539" s="115"/>
      <c r="H539" s="115"/>
      <c r="I539" s="115"/>
      <c r="J539" s="115"/>
      <c r="K539" s="115"/>
      <c r="L539" s="115"/>
    </row>
    <row r="540" spans="2:12">
      <c r="B540" s="114"/>
      <c r="C540" s="115"/>
      <c r="D540" s="115"/>
      <c r="E540" s="115"/>
      <c r="F540" s="115"/>
      <c r="G540" s="115"/>
      <c r="H540" s="115"/>
      <c r="I540" s="115"/>
      <c r="J540" s="115"/>
      <c r="K540" s="115"/>
      <c r="L540" s="115"/>
    </row>
    <row r="541" spans="2:12">
      <c r="B541" s="114"/>
      <c r="C541" s="115"/>
      <c r="D541" s="115"/>
      <c r="E541" s="115"/>
      <c r="F541" s="115"/>
      <c r="G541" s="115"/>
      <c r="H541" s="115"/>
      <c r="I541" s="115"/>
      <c r="J541" s="115"/>
      <c r="K541" s="115"/>
      <c r="L541" s="115"/>
    </row>
    <row r="542" spans="2:12">
      <c r="B542" s="114"/>
      <c r="C542" s="115"/>
      <c r="D542" s="115"/>
      <c r="E542" s="115"/>
      <c r="F542" s="115"/>
      <c r="G542" s="115"/>
      <c r="H542" s="115"/>
      <c r="I542" s="115"/>
      <c r="J542" s="115"/>
      <c r="K542" s="115"/>
      <c r="L542" s="115"/>
    </row>
    <row r="543" spans="2:12">
      <c r="B543" s="114"/>
      <c r="C543" s="115"/>
      <c r="D543" s="115"/>
      <c r="E543" s="115"/>
      <c r="F543" s="115"/>
      <c r="G543" s="115"/>
      <c r="H543" s="115"/>
      <c r="I543" s="115"/>
      <c r="J543" s="115"/>
      <c r="K543" s="115"/>
      <c r="L543" s="115"/>
    </row>
    <row r="544" spans="2:12">
      <c r="B544" s="114"/>
      <c r="C544" s="115"/>
      <c r="D544" s="115"/>
      <c r="E544" s="115"/>
      <c r="F544" s="115"/>
      <c r="G544" s="115"/>
      <c r="H544" s="115"/>
      <c r="I544" s="115"/>
      <c r="J544" s="115"/>
      <c r="K544" s="115"/>
      <c r="L544" s="115"/>
    </row>
    <row r="545" spans="2:12">
      <c r="B545" s="114"/>
      <c r="C545" s="115"/>
      <c r="D545" s="115"/>
      <c r="E545" s="115"/>
      <c r="F545" s="115"/>
      <c r="G545" s="115"/>
      <c r="H545" s="115"/>
      <c r="I545" s="115"/>
      <c r="J545" s="115"/>
      <c r="K545" s="115"/>
      <c r="L545" s="115"/>
    </row>
    <row r="546" spans="2:12">
      <c r="B546" s="114"/>
      <c r="C546" s="115"/>
      <c r="D546" s="115"/>
      <c r="E546" s="115"/>
      <c r="F546" s="115"/>
      <c r="G546" s="115"/>
      <c r="H546" s="115"/>
      <c r="I546" s="115"/>
      <c r="J546" s="115"/>
      <c r="K546" s="115"/>
      <c r="L546" s="115"/>
    </row>
    <row r="547" spans="2:12">
      <c r="B547" s="114"/>
      <c r="C547" s="115"/>
      <c r="D547" s="115"/>
      <c r="E547" s="115"/>
      <c r="F547" s="115"/>
      <c r="G547" s="115"/>
      <c r="H547" s="115"/>
      <c r="I547" s="115"/>
      <c r="J547" s="115"/>
      <c r="K547" s="115"/>
      <c r="L547" s="115"/>
    </row>
    <row r="548" spans="2:12">
      <c r="B548" s="114"/>
      <c r="C548" s="115"/>
      <c r="D548" s="115"/>
      <c r="E548" s="115"/>
      <c r="F548" s="115"/>
      <c r="G548" s="115"/>
      <c r="H548" s="115"/>
      <c r="I548" s="115"/>
      <c r="J548" s="115"/>
      <c r="K548" s="115"/>
      <c r="L548" s="115"/>
    </row>
    <row r="549" spans="2:12">
      <c r="B549" s="114"/>
      <c r="C549" s="115"/>
      <c r="D549" s="115"/>
      <c r="E549" s="115"/>
      <c r="F549" s="115"/>
      <c r="G549" s="115"/>
      <c r="H549" s="115"/>
      <c r="I549" s="115"/>
      <c r="J549" s="115"/>
      <c r="K549" s="115"/>
      <c r="L549" s="115"/>
    </row>
    <row r="550" spans="2:12">
      <c r="B550" s="114"/>
      <c r="C550" s="115"/>
      <c r="D550" s="115"/>
      <c r="E550" s="115"/>
      <c r="F550" s="115"/>
      <c r="G550" s="115"/>
      <c r="H550" s="115"/>
      <c r="I550" s="115"/>
      <c r="J550" s="115"/>
      <c r="K550" s="115"/>
      <c r="L550" s="115"/>
    </row>
    <row r="551" spans="2:12">
      <c r="B551" s="114"/>
      <c r="C551" s="115"/>
      <c r="D551" s="115"/>
      <c r="E551" s="115"/>
      <c r="F551" s="115"/>
      <c r="G551" s="115"/>
      <c r="H551" s="115"/>
      <c r="I551" s="115"/>
      <c r="J551" s="115"/>
      <c r="K551" s="115"/>
      <c r="L551" s="115"/>
    </row>
    <row r="552" spans="2:12">
      <c r="B552" s="114"/>
      <c r="C552" s="115"/>
      <c r="D552" s="115"/>
      <c r="E552" s="115"/>
      <c r="F552" s="115"/>
      <c r="G552" s="115"/>
      <c r="H552" s="115"/>
      <c r="I552" s="115"/>
      <c r="J552" s="115"/>
      <c r="K552" s="115"/>
      <c r="L552" s="115"/>
    </row>
    <row r="553" spans="2:12">
      <c r="B553" s="114"/>
      <c r="C553" s="115"/>
      <c r="D553" s="115"/>
      <c r="E553" s="115"/>
      <c r="F553" s="115"/>
      <c r="G553" s="115"/>
      <c r="H553" s="115"/>
      <c r="I553" s="115"/>
      <c r="J553" s="115"/>
      <c r="K553" s="115"/>
      <c r="L553" s="115"/>
    </row>
    <row r="554" spans="2:12">
      <c r="B554" s="114"/>
      <c r="C554" s="115"/>
      <c r="D554" s="115"/>
      <c r="E554" s="115"/>
      <c r="F554" s="115"/>
      <c r="G554" s="115"/>
      <c r="H554" s="115"/>
      <c r="I554" s="115"/>
      <c r="J554" s="115"/>
      <c r="K554" s="115"/>
      <c r="L554" s="115"/>
    </row>
    <row r="555" spans="2:12">
      <c r="B555" s="114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</row>
    <row r="556" spans="2:12">
      <c r="B556" s="114"/>
      <c r="C556" s="115"/>
      <c r="D556" s="115"/>
      <c r="E556" s="115"/>
      <c r="F556" s="115"/>
      <c r="G556" s="115"/>
      <c r="H556" s="115"/>
      <c r="I556" s="115"/>
      <c r="J556" s="115"/>
      <c r="K556" s="115"/>
      <c r="L556" s="115"/>
    </row>
    <row r="557" spans="2:12">
      <c r="B557" s="114"/>
      <c r="C557" s="115"/>
      <c r="D557" s="115"/>
      <c r="E557" s="115"/>
      <c r="F557" s="115"/>
      <c r="G557" s="115"/>
      <c r="H557" s="115"/>
      <c r="I557" s="115"/>
      <c r="J557" s="115"/>
      <c r="K557" s="115"/>
      <c r="L557" s="115"/>
    </row>
    <row r="558" spans="2:12">
      <c r="B558" s="114"/>
      <c r="C558" s="115"/>
      <c r="D558" s="115"/>
      <c r="E558" s="115"/>
      <c r="F558" s="115"/>
      <c r="G558" s="115"/>
      <c r="H558" s="115"/>
      <c r="I558" s="115"/>
      <c r="J558" s="115"/>
      <c r="K558" s="115"/>
      <c r="L558" s="115"/>
    </row>
    <row r="559" spans="2:12">
      <c r="B559" s="114"/>
      <c r="C559" s="115"/>
      <c r="D559" s="115"/>
      <c r="E559" s="115"/>
      <c r="F559" s="115"/>
      <c r="G559" s="115"/>
      <c r="H559" s="115"/>
      <c r="I559" s="115"/>
      <c r="J559" s="115"/>
      <c r="K559" s="115"/>
      <c r="L559" s="115"/>
    </row>
    <row r="560" spans="2:12">
      <c r="B560" s="114"/>
      <c r="C560" s="115"/>
      <c r="D560" s="115"/>
      <c r="E560" s="115"/>
      <c r="F560" s="115"/>
      <c r="G560" s="115"/>
      <c r="H560" s="115"/>
      <c r="I560" s="115"/>
      <c r="J560" s="115"/>
      <c r="K560" s="115"/>
      <c r="L560" s="115"/>
    </row>
    <row r="561" spans="2:12">
      <c r="B561" s="114"/>
      <c r="C561" s="115"/>
      <c r="D561" s="115"/>
      <c r="E561" s="115"/>
      <c r="F561" s="115"/>
      <c r="G561" s="115"/>
      <c r="H561" s="115"/>
      <c r="I561" s="115"/>
      <c r="J561" s="115"/>
      <c r="K561" s="115"/>
      <c r="L561" s="115"/>
    </row>
    <row r="562" spans="2:12">
      <c r="B562" s="114"/>
      <c r="C562" s="115"/>
      <c r="D562" s="115"/>
      <c r="E562" s="115"/>
      <c r="F562" s="115"/>
      <c r="G562" s="115"/>
      <c r="H562" s="115"/>
      <c r="I562" s="115"/>
      <c r="J562" s="115"/>
      <c r="K562" s="115"/>
      <c r="L562" s="115"/>
    </row>
    <row r="563" spans="2:12">
      <c r="B563" s="114"/>
      <c r="C563" s="115"/>
      <c r="D563" s="115"/>
      <c r="E563" s="115"/>
      <c r="F563" s="115"/>
      <c r="G563" s="115"/>
      <c r="H563" s="115"/>
      <c r="I563" s="115"/>
      <c r="J563" s="115"/>
      <c r="K563" s="115"/>
      <c r="L563" s="115"/>
    </row>
    <row r="564" spans="2:12">
      <c r="B564" s="114"/>
      <c r="C564" s="115"/>
      <c r="D564" s="115"/>
      <c r="E564" s="115"/>
      <c r="F564" s="115"/>
      <c r="G564" s="115"/>
      <c r="H564" s="115"/>
      <c r="I564" s="115"/>
      <c r="J564" s="115"/>
      <c r="K564" s="115"/>
      <c r="L564" s="115"/>
    </row>
    <row r="565" spans="2:12">
      <c r="B565" s="114"/>
      <c r="C565" s="115"/>
      <c r="D565" s="115"/>
      <c r="E565" s="115"/>
      <c r="F565" s="115"/>
      <c r="G565" s="115"/>
      <c r="H565" s="115"/>
      <c r="I565" s="115"/>
      <c r="J565" s="115"/>
      <c r="K565" s="115"/>
      <c r="L565" s="115"/>
    </row>
    <row r="566" spans="2:12">
      <c r="B566" s="114"/>
      <c r="C566" s="115"/>
      <c r="D566" s="115"/>
      <c r="E566" s="115"/>
      <c r="F566" s="115"/>
      <c r="G566" s="115"/>
      <c r="H566" s="115"/>
      <c r="I566" s="115"/>
      <c r="J566" s="115"/>
      <c r="K566" s="115"/>
      <c r="L566" s="115"/>
    </row>
    <row r="567" spans="2:12">
      <c r="B567" s="114"/>
      <c r="C567" s="115"/>
      <c r="D567" s="115"/>
      <c r="E567" s="115"/>
      <c r="F567" s="115"/>
      <c r="G567" s="115"/>
      <c r="H567" s="115"/>
      <c r="I567" s="115"/>
      <c r="J567" s="115"/>
      <c r="K567" s="115"/>
      <c r="L567" s="115"/>
    </row>
    <row r="568" spans="2:12">
      <c r="B568" s="114"/>
      <c r="C568" s="115"/>
      <c r="D568" s="115"/>
      <c r="E568" s="115"/>
      <c r="F568" s="115"/>
      <c r="G568" s="115"/>
      <c r="H568" s="115"/>
      <c r="I568" s="115"/>
      <c r="J568" s="115"/>
      <c r="K568" s="115"/>
      <c r="L568" s="115"/>
    </row>
    <row r="569" spans="2:12">
      <c r="B569" s="114"/>
      <c r="C569" s="115"/>
      <c r="D569" s="115"/>
      <c r="E569" s="115"/>
      <c r="F569" s="115"/>
      <c r="G569" s="115"/>
      <c r="H569" s="115"/>
      <c r="I569" s="115"/>
      <c r="J569" s="115"/>
      <c r="K569" s="115"/>
      <c r="L569" s="115"/>
    </row>
    <row r="570" spans="2:12">
      <c r="B570" s="114"/>
      <c r="C570" s="115"/>
      <c r="D570" s="115"/>
      <c r="E570" s="115"/>
      <c r="F570" s="115"/>
      <c r="G570" s="115"/>
      <c r="H570" s="115"/>
      <c r="I570" s="115"/>
      <c r="J570" s="115"/>
      <c r="K570" s="115"/>
      <c r="L570" s="115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35" style="2" bestFit="1" customWidth="1"/>
    <col min="3" max="3" width="45.42578125" style="2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13.85546875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9.85546875" style="1" bestFit="1" customWidth="1"/>
    <col min="12" max="12" width="11.5703125" style="1" customWidth="1"/>
    <col min="13" max="16384" width="9.140625" style="1"/>
  </cols>
  <sheetData>
    <row r="1" spans="2:12">
      <c r="B1" s="46" t="s">
        <v>144</v>
      </c>
      <c r="C1" s="67" t="s" vm="1">
        <v>229</v>
      </c>
    </row>
    <row r="2" spans="2:12">
      <c r="B2" s="46" t="s">
        <v>143</v>
      </c>
      <c r="C2" s="67" t="s">
        <v>230</v>
      </c>
    </row>
    <row r="3" spans="2:12">
      <c r="B3" s="46" t="s">
        <v>145</v>
      </c>
      <c r="C3" s="67" t="s">
        <v>231</v>
      </c>
    </row>
    <row r="4" spans="2:12">
      <c r="B4" s="46" t="s">
        <v>146</v>
      </c>
      <c r="C4" s="67">
        <v>12145</v>
      </c>
    </row>
    <row r="6" spans="2:12" ht="26.25" customHeight="1">
      <c r="B6" s="152" t="s">
        <v>173</v>
      </c>
      <c r="C6" s="153"/>
      <c r="D6" s="153"/>
      <c r="E6" s="153"/>
      <c r="F6" s="153"/>
      <c r="G6" s="153"/>
      <c r="H6" s="153"/>
      <c r="I6" s="153"/>
      <c r="J6" s="153"/>
      <c r="K6" s="153"/>
      <c r="L6" s="154"/>
    </row>
    <row r="7" spans="2:12" ht="26.25" customHeight="1">
      <c r="B7" s="152" t="s">
        <v>98</v>
      </c>
      <c r="C7" s="153"/>
      <c r="D7" s="153"/>
      <c r="E7" s="153"/>
      <c r="F7" s="153"/>
      <c r="G7" s="153"/>
      <c r="H7" s="153"/>
      <c r="I7" s="153"/>
      <c r="J7" s="153"/>
      <c r="K7" s="153"/>
      <c r="L7" s="154"/>
    </row>
    <row r="8" spans="2:12" s="3" customFormat="1" ht="63">
      <c r="B8" s="21" t="s">
        <v>114</v>
      </c>
      <c r="C8" s="29" t="s">
        <v>44</v>
      </c>
      <c r="D8" s="29" t="s">
        <v>64</v>
      </c>
      <c r="E8" s="29" t="s">
        <v>101</v>
      </c>
      <c r="F8" s="29" t="s">
        <v>102</v>
      </c>
      <c r="G8" s="29" t="s">
        <v>205</v>
      </c>
      <c r="H8" s="29" t="s">
        <v>204</v>
      </c>
      <c r="I8" s="29" t="s">
        <v>109</v>
      </c>
      <c r="J8" s="29" t="s">
        <v>57</v>
      </c>
      <c r="K8" s="29" t="s">
        <v>147</v>
      </c>
      <c r="L8" s="30" t="s">
        <v>149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212</v>
      </c>
      <c r="H9" s="15"/>
      <c r="I9" s="15" t="s">
        <v>208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8" t="s">
        <v>49</v>
      </c>
      <c r="C11" s="73"/>
      <c r="D11" s="73"/>
      <c r="E11" s="73"/>
      <c r="F11" s="73"/>
      <c r="G11" s="83"/>
      <c r="H11" s="85"/>
      <c r="I11" s="83">
        <v>-8.1079363260000008</v>
      </c>
      <c r="J11" s="73"/>
      <c r="K11" s="84">
        <f>IFERROR(I11/$I$11,0)</f>
        <v>1</v>
      </c>
      <c r="L11" s="84">
        <f>I11/'סכום נכסי הקרן'!$C$42</f>
        <v>-1.1379142343837088E-6</v>
      </c>
    </row>
    <row r="12" spans="2:12" ht="19.5" customHeight="1">
      <c r="B12" s="92" t="s">
        <v>200</v>
      </c>
      <c r="C12" s="73"/>
      <c r="D12" s="73"/>
      <c r="E12" s="73"/>
      <c r="F12" s="73"/>
      <c r="G12" s="83"/>
      <c r="H12" s="85"/>
      <c r="I12" s="83">
        <v>-8.1079363260000008</v>
      </c>
      <c r="J12" s="73"/>
      <c r="K12" s="84">
        <f t="shared" ref="K12:K17" si="0">IFERROR(I12/$I$11,0)</f>
        <v>1</v>
      </c>
      <c r="L12" s="84">
        <f>I12/'סכום נכסי הקרן'!$C$42</f>
        <v>-1.1379142343837088E-6</v>
      </c>
    </row>
    <row r="13" spans="2:12">
      <c r="B13" s="72" t="s">
        <v>2294</v>
      </c>
      <c r="C13" s="73"/>
      <c r="D13" s="73"/>
      <c r="E13" s="73"/>
      <c r="F13" s="73"/>
      <c r="G13" s="83"/>
      <c r="H13" s="85"/>
      <c r="I13" s="83">
        <v>-8.1079363260000008</v>
      </c>
      <c r="J13" s="73"/>
      <c r="K13" s="84">
        <f t="shared" si="0"/>
        <v>1</v>
      </c>
      <c r="L13" s="84">
        <f>I13/'סכום נכסי הקרן'!$C$42</f>
        <v>-1.1379142343837088E-6</v>
      </c>
    </row>
    <row r="14" spans="2:12">
      <c r="B14" s="76" t="s">
        <v>2295</v>
      </c>
      <c r="C14" s="73" t="s">
        <v>2296</v>
      </c>
      <c r="D14" s="86" t="s">
        <v>511</v>
      </c>
      <c r="E14" s="86" t="s">
        <v>130</v>
      </c>
      <c r="F14" s="94">
        <v>45048</v>
      </c>
      <c r="G14" s="83">
        <v>-567067.86450000014</v>
      </c>
      <c r="H14" s="85">
        <v>1.4449000000000001</v>
      </c>
      <c r="I14" s="83">
        <v>-8.1935635740000023</v>
      </c>
      <c r="J14" s="73"/>
      <c r="K14" s="84">
        <f t="shared" si="0"/>
        <v>1.01056091766846</v>
      </c>
      <c r="L14" s="84">
        <f>I14/'סכום נכסי הקרן'!$C$42</f>
        <v>-1.1499316529268038E-6</v>
      </c>
    </row>
    <row r="15" spans="2:12">
      <c r="B15" s="76" t="s">
        <v>2297</v>
      </c>
      <c r="C15" s="73" t="s">
        <v>2298</v>
      </c>
      <c r="D15" s="86" t="s">
        <v>511</v>
      </c>
      <c r="E15" s="86" t="s">
        <v>130</v>
      </c>
      <c r="F15" s="94">
        <v>45076</v>
      </c>
      <c r="G15" s="83">
        <v>-2646316.7010000004</v>
      </c>
      <c r="H15" s="85">
        <v>1.0383</v>
      </c>
      <c r="I15" s="83">
        <v>-27.476706306000004</v>
      </c>
      <c r="J15" s="73"/>
      <c r="K15" s="84">
        <f t="shared" si="0"/>
        <v>3.3888655758049673</v>
      </c>
      <c r="L15" s="84">
        <f>I15/'סכום נכסי הקרן'!$C$42</f>
        <v>-3.8562383771214165E-6</v>
      </c>
    </row>
    <row r="16" spans="2:12" s="6" customFormat="1">
      <c r="B16" s="76" t="s">
        <v>2299</v>
      </c>
      <c r="C16" s="73" t="s">
        <v>2300</v>
      </c>
      <c r="D16" s="86" t="s">
        <v>511</v>
      </c>
      <c r="E16" s="86" t="s">
        <v>130</v>
      </c>
      <c r="F16" s="94">
        <v>45048</v>
      </c>
      <c r="G16" s="83">
        <v>567067.86450000014</v>
      </c>
      <c r="H16" s="85">
        <v>0.1817</v>
      </c>
      <c r="I16" s="83">
        <v>1.0303623100000001</v>
      </c>
      <c r="J16" s="73"/>
      <c r="K16" s="84">
        <f t="shared" si="0"/>
        <v>-0.12708071062372572</v>
      </c>
      <c r="L16" s="84">
        <f>I16/'סכום נכסי הקרן'!$C$42</f>
        <v>1.4460694953433453E-7</v>
      </c>
    </row>
    <row r="17" spans="2:12" s="6" customFormat="1">
      <c r="B17" s="76" t="s">
        <v>2301</v>
      </c>
      <c r="C17" s="73" t="s">
        <v>2302</v>
      </c>
      <c r="D17" s="86" t="s">
        <v>511</v>
      </c>
      <c r="E17" s="86" t="s">
        <v>130</v>
      </c>
      <c r="F17" s="94">
        <v>45076</v>
      </c>
      <c r="G17" s="83">
        <v>2646316.7010000004</v>
      </c>
      <c r="H17" s="85">
        <v>1.0025999999999999</v>
      </c>
      <c r="I17" s="83">
        <v>26.531971244000005</v>
      </c>
      <c r="J17" s="73"/>
      <c r="K17" s="84">
        <f t="shared" si="0"/>
        <v>-3.2723457828497016</v>
      </c>
      <c r="L17" s="84">
        <f>I17/'סכום נכסי הקרן'!$C$42</f>
        <v>3.7236488461301764E-6</v>
      </c>
    </row>
    <row r="18" spans="2:12" s="6" customFormat="1">
      <c r="B18" s="72"/>
      <c r="C18" s="73"/>
      <c r="D18" s="73"/>
      <c r="E18" s="73"/>
      <c r="F18" s="73"/>
      <c r="G18" s="83"/>
      <c r="H18" s="85"/>
      <c r="I18" s="73"/>
      <c r="J18" s="73"/>
      <c r="K18" s="84"/>
      <c r="L18" s="73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29" t="s">
        <v>220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129" t="s">
        <v>110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129" t="s">
        <v>203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129" t="s">
        <v>211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114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</row>
    <row r="119" spans="2:12">
      <c r="B119" s="114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</row>
    <row r="120" spans="2:12">
      <c r="B120" s="114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</row>
    <row r="121" spans="2:12">
      <c r="B121" s="114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</row>
    <row r="122" spans="2:12">
      <c r="B122" s="114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</row>
    <row r="123" spans="2:12">
      <c r="B123" s="114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</row>
    <row r="124" spans="2:12">
      <c r="B124" s="114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</row>
    <row r="125" spans="2:12">
      <c r="B125" s="114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</row>
    <row r="126" spans="2:12">
      <c r="B126" s="114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</row>
    <row r="127" spans="2:12">
      <c r="B127" s="114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</row>
    <row r="128" spans="2:12">
      <c r="B128" s="114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</row>
    <row r="129" spans="2:12">
      <c r="B129" s="114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</row>
    <row r="130" spans="2:12">
      <c r="B130" s="114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</row>
    <row r="131" spans="2:12">
      <c r="B131" s="114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</row>
    <row r="132" spans="2:12">
      <c r="B132" s="114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</row>
    <row r="133" spans="2:12">
      <c r="B133" s="114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</row>
    <row r="134" spans="2:12">
      <c r="B134" s="114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</row>
    <row r="135" spans="2:12">
      <c r="B135" s="114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</row>
    <row r="136" spans="2:12">
      <c r="B136" s="114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</row>
    <row r="137" spans="2:12">
      <c r="B137" s="114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</row>
    <row r="138" spans="2:12">
      <c r="B138" s="114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</row>
    <row r="139" spans="2:12">
      <c r="B139" s="114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</row>
    <row r="140" spans="2:12">
      <c r="B140" s="114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</row>
    <row r="141" spans="2:12">
      <c r="B141" s="114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</row>
    <row r="142" spans="2:12">
      <c r="B142" s="114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</row>
    <row r="143" spans="2:12">
      <c r="B143" s="114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</row>
    <row r="144" spans="2:12">
      <c r="B144" s="114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</row>
    <row r="145" spans="2:12">
      <c r="B145" s="114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</row>
    <row r="146" spans="2:12">
      <c r="B146" s="114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</row>
    <row r="147" spans="2:12">
      <c r="B147" s="114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</row>
    <row r="148" spans="2:12">
      <c r="B148" s="114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</row>
    <row r="149" spans="2:12">
      <c r="B149" s="114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</row>
    <row r="150" spans="2:12">
      <c r="B150" s="114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</row>
    <row r="151" spans="2:12">
      <c r="B151" s="114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</row>
    <row r="152" spans="2:12">
      <c r="B152" s="114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</row>
    <row r="153" spans="2:12">
      <c r="B153" s="114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</row>
    <row r="154" spans="2:12">
      <c r="B154" s="114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</row>
    <row r="155" spans="2:12">
      <c r="B155" s="114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</row>
    <row r="156" spans="2:12">
      <c r="B156" s="114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</row>
    <row r="157" spans="2:12">
      <c r="B157" s="114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</row>
    <row r="158" spans="2:12">
      <c r="B158" s="114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</row>
    <row r="159" spans="2:12">
      <c r="B159" s="114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</row>
    <row r="160" spans="2:12">
      <c r="B160" s="114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</row>
    <row r="161" spans="2:12">
      <c r="B161" s="114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</row>
    <row r="162" spans="2:12">
      <c r="B162" s="114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</row>
    <row r="163" spans="2:12">
      <c r="B163" s="114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</row>
    <row r="164" spans="2:12">
      <c r="B164" s="114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</row>
    <row r="165" spans="2:12">
      <c r="B165" s="114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</row>
    <row r="166" spans="2:12">
      <c r="B166" s="114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</row>
    <row r="167" spans="2:12">
      <c r="B167" s="114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</row>
    <row r="168" spans="2:12">
      <c r="B168" s="114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</row>
    <row r="169" spans="2:12">
      <c r="B169" s="114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</row>
    <row r="170" spans="2:12">
      <c r="B170" s="114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</row>
    <row r="171" spans="2:12">
      <c r="B171" s="114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</row>
    <row r="172" spans="2:12">
      <c r="B172" s="114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</row>
    <row r="173" spans="2:12">
      <c r="B173" s="114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</row>
    <row r="174" spans="2:12">
      <c r="B174" s="114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</row>
    <row r="175" spans="2:12">
      <c r="B175" s="114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</row>
    <row r="176" spans="2:12">
      <c r="B176" s="114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</row>
    <row r="177" spans="2:12">
      <c r="B177" s="114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</row>
    <row r="178" spans="2:12">
      <c r="B178" s="114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</row>
    <row r="179" spans="2:12">
      <c r="B179" s="114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</row>
    <row r="180" spans="2:12">
      <c r="B180" s="114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</row>
    <row r="181" spans="2:12">
      <c r="B181" s="114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</row>
    <row r="182" spans="2:12">
      <c r="B182" s="114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</row>
    <row r="183" spans="2:12">
      <c r="B183" s="114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</row>
    <row r="184" spans="2:12">
      <c r="B184" s="114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</row>
    <row r="185" spans="2:12">
      <c r="B185" s="114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</row>
    <row r="186" spans="2:12">
      <c r="B186" s="114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</row>
    <row r="187" spans="2:12">
      <c r="B187" s="114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</row>
    <row r="188" spans="2:12">
      <c r="B188" s="114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</row>
    <row r="189" spans="2:12">
      <c r="B189" s="114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</row>
    <row r="190" spans="2:12">
      <c r="B190" s="114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</row>
    <row r="191" spans="2:12">
      <c r="B191" s="114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</row>
    <row r="192" spans="2:12">
      <c r="B192" s="114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</row>
    <row r="193" spans="2:12">
      <c r="B193" s="114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</row>
    <row r="194" spans="2:12">
      <c r="B194" s="114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</row>
    <row r="195" spans="2:12">
      <c r="B195" s="114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</row>
    <row r="196" spans="2:12">
      <c r="B196" s="114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</row>
    <row r="197" spans="2:12">
      <c r="B197" s="114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</row>
    <row r="198" spans="2:12">
      <c r="B198" s="114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</row>
    <row r="199" spans="2:12">
      <c r="B199" s="114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</row>
    <row r="200" spans="2:12">
      <c r="B200" s="114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</row>
    <row r="201" spans="2:12">
      <c r="B201" s="114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</row>
    <row r="202" spans="2:12">
      <c r="B202" s="114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</row>
    <row r="203" spans="2:12">
      <c r="B203" s="114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</row>
    <row r="204" spans="2:12">
      <c r="B204" s="114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</row>
    <row r="205" spans="2:12">
      <c r="B205" s="114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</row>
    <row r="206" spans="2:12">
      <c r="B206" s="114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</row>
    <row r="207" spans="2:12">
      <c r="B207" s="114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</row>
    <row r="208" spans="2:12">
      <c r="B208" s="114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</row>
    <row r="209" spans="2:12">
      <c r="B209" s="114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</row>
    <row r="210" spans="2:12">
      <c r="B210" s="114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</row>
    <row r="211" spans="2:12">
      <c r="B211" s="114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</row>
    <row r="212" spans="2:12">
      <c r="B212" s="114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</row>
    <row r="213" spans="2:12">
      <c r="B213" s="114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</row>
    <row r="214" spans="2:12">
      <c r="B214" s="114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</row>
    <row r="215" spans="2:12">
      <c r="B215" s="114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</row>
    <row r="216" spans="2:12">
      <c r="B216" s="114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</row>
    <row r="217" spans="2:12">
      <c r="B217" s="114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</row>
    <row r="218" spans="2:12">
      <c r="B218" s="114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</row>
    <row r="219" spans="2:12">
      <c r="B219" s="114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</row>
    <row r="220" spans="2:12">
      <c r="B220" s="114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</row>
    <row r="221" spans="2:12">
      <c r="B221" s="114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</row>
    <row r="222" spans="2:12">
      <c r="B222" s="114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</row>
    <row r="223" spans="2:12">
      <c r="B223" s="114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</row>
    <row r="224" spans="2:12">
      <c r="B224" s="114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</row>
    <row r="225" spans="2:12">
      <c r="B225" s="114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</row>
    <row r="226" spans="2:12">
      <c r="B226" s="114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</row>
    <row r="227" spans="2:12">
      <c r="B227" s="114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</row>
    <row r="228" spans="2:12">
      <c r="B228" s="114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</row>
    <row r="229" spans="2:12">
      <c r="B229" s="114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</row>
    <row r="230" spans="2:12">
      <c r="B230" s="114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</row>
    <row r="231" spans="2:12">
      <c r="B231" s="114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</row>
    <row r="232" spans="2:12">
      <c r="B232" s="114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</row>
    <row r="233" spans="2:12">
      <c r="B233" s="114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</row>
    <row r="234" spans="2:12">
      <c r="B234" s="114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</row>
    <row r="235" spans="2:12">
      <c r="B235" s="114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</row>
    <row r="236" spans="2:12">
      <c r="B236" s="114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</row>
    <row r="237" spans="2:12">
      <c r="B237" s="114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</row>
    <row r="238" spans="2:12">
      <c r="B238" s="114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</row>
    <row r="239" spans="2:12">
      <c r="B239" s="114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</row>
    <row r="240" spans="2:12">
      <c r="B240" s="114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</row>
    <row r="241" spans="2:12">
      <c r="B241" s="114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</row>
    <row r="242" spans="2:12">
      <c r="B242" s="114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</row>
    <row r="243" spans="2:12">
      <c r="B243" s="114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</row>
    <row r="244" spans="2:12">
      <c r="B244" s="114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</row>
    <row r="245" spans="2:12">
      <c r="B245" s="114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</row>
    <row r="246" spans="2:12">
      <c r="B246" s="114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</row>
    <row r="247" spans="2:12">
      <c r="B247" s="114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</row>
    <row r="248" spans="2:12">
      <c r="B248" s="114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</row>
    <row r="249" spans="2:12">
      <c r="B249" s="114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</row>
    <row r="250" spans="2:12">
      <c r="B250" s="114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</row>
    <row r="251" spans="2:12">
      <c r="B251" s="114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</row>
    <row r="252" spans="2:12">
      <c r="B252" s="114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</row>
    <row r="253" spans="2:12">
      <c r="B253" s="114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</row>
    <row r="254" spans="2:12">
      <c r="B254" s="114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</row>
    <row r="255" spans="2:12">
      <c r="B255" s="114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</row>
    <row r="256" spans="2:12">
      <c r="B256" s="114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</row>
    <row r="257" spans="2:12">
      <c r="B257" s="114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</row>
    <row r="258" spans="2:12">
      <c r="B258" s="114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</row>
    <row r="259" spans="2:12">
      <c r="B259" s="114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</row>
    <row r="260" spans="2:12">
      <c r="B260" s="114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</row>
    <row r="261" spans="2:12">
      <c r="B261" s="114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</row>
    <row r="262" spans="2:12">
      <c r="B262" s="114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</row>
    <row r="263" spans="2:12">
      <c r="B263" s="114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</row>
    <row r="264" spans="2:12">
      <c r="B264" s="114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</row>
    <row r="265" spans="2:12">
      <c r="B265" s="114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</row>
    <row r="266" spans="2:12">
      <c r="B266" s="114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</row>
    <row r="267" spans="2:12">
      <c r="B267" s="114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</row>
    <row r="268" spans="2:12">
      <c r="B268" s="114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</row>
    <row r="269" spans="2:12">
      <c r="B269" s="114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</row>
    <row r="270" spans="2:12">
      <c r="B270" s="114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</row>
    <row r="271" spans="2:12">
      <c r="B271" s="114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</row>
    <row r="272" spans="2:12">
      <c r="B272" s="114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</row>
    <row r="273" spans="2:12">
      <c r="B273" s="114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</row>
    <row r="274" spans="2:12">
      <c r="B274" s="114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</row>
    <row r="275" spans="2:12">
      <c r="B275" s="114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</row>
    <row r="276" spans="2:12">
      <c r="B276" s="114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</row>
    <row r="277" spans="2:12">
      <c r="B277" s="114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</row>
    <row r="278" spans="2:12">
      <c r="B278" s="114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</row>
    <row r="279" spans="2:12">
      <c r="B279" s="114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</row>
    <row r="280" spans="2:12">
      <c r="B280" s="114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</row>
    <row r="281" spans="2:12">
      <c r="B281" s="114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</row>
    <row r="282" spans="2:12">
      <c r="B282" s="114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</row>
    <row r="283" spans="2:12">
      <c r="B283" s="114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</row>
    <row r="284" spans="2:12">
      <c r="B284" s="114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</row>
    <row r="285" spans="2:12">
      <c r="B285" s="114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</row>
    <row r="286" spans="2:12">
      <c r="B286" s="114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</row>
    <row r="287" spans="2:12">
      <c r="B287" s="114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</row>
    <row r="288" spans="2:12">
      <c r="B288" s="114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</row>
    <row r="289" spans="2:12">
      <c r="B289" s="114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</row>
    <row r="290" spans="2:12">
      <c r="B290" s="114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</row>
    <row r="291" spans="2:12">
      <c r="B291" s="114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</row>
    <row r="292" spans="2:12">
      <c r="B292" s="114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</row>
    <row r="293" spans="2:12">
      <c r="B293" s="114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</row>
    <row r="294" spans="2:12">
      <c r="B294" s="114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</row>
    <row r="295" spans="2:12">
      <c r="B295" s="114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</row>
    <row r="296" spans="2:12">
      <c r="B296" s="114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</row>
    <row r="297" spans="2:12">
      <c r="B297" s="114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</row>
    <row r="298" spans="2:12">
      <c r="B298" s="114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</row>
    <row r="299" spans="2:12">
      <c r="B299" s="114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</row>
    <row r="300" spans="2:12">
      <c r="B300" s="114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</row>
    <row r="301" spans="2:12">
      <c r="B301" s="114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</row>
    <row r="302" spans="2:12">
      <c r="B302" s="114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</row>
    <row r="303" spans="2:12">
      <c r="B303" s="114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</row>
    <row r="304" spans="2:12">
      <c r="B304" s="114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</row>
    <row r="305" spans="2:12">
      <c r="B305" s="114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</row>
    <row r="306" spans="2:12">
      <c r="B306" s="114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</row>
    <row r="307" spans="2:12">
      <c r="B307" s="114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</row>
    <row r="308" spans="2:12">
      <c r="B308" s="114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</row>
    <row r="309" spans="2:12">
      <c r="B309" s="114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</row>
    <row r="310" spans="2:12">
      <c r="B310" s="114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</row>
    <row r="311" spans="2:12">
      <c r="B311" s="114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</row>
    <row r="312" spans="2:12">
      <c r="B312" s="114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</row>
    <row r="313" spans="2:12">
      <c r="B313" s="114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</row>
    <row r="314" spans="2:12">
      <c r="B314" s="114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</row>
    <row r="315" spans="2:12">
      <c r="B315" s="114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</row>
    <row r="316" spans="2:12">
      <c r="B316" s="114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</row>
    <row r="317" spans="2:12">
      <c r="B317" s="114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</row>
    <row r="318" spans="2:12">
      <c r="B318" s="114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</row>
    <row r="319" spans="2:12">
      <c r="B319" s="114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</row>
    <row r="320" spans="2:12">
      <c r="B320" s="114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</row>
    <row r="321" spans="2:12">
      <c r="B321" s="114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</row>
    <row r="322" spans="2:12">
      <c r="B322" s="114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</row>
    <row r="323" spans="2:12">
      <c r="B323" s="114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</row>
    <row r="324" spans="2:12">
      <c r="B324" s="114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</row>
    <row r="325" spans="2:12">
      <c r="B325" s="114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</row>
    <row r="326" spans="2:12">
      <c r="B326" s="114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</row>
    <row r="327" spans="2:12">
      <c r="B327" s="114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</row>
    <row r="328" spans="2:12">
      <c r="B328" s="114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</row>
    <row r="329" spans="2:12">
      <c r="B329" s="114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</row>
    <row r="330" spans="2:12">
      <c r="B330" s="114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</row>
    <row r="331" spans="2:12">
      <c r="B331" s="114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</row>
    <row r="332" spans="2:12">
      <c r="B332" s="114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</row>
    <row r="333" spans="2:12">
      <c r="B333" s="114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</row>
    <row r="334" spans="2:12">
      <c r="B334" s="114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</row>
    <row r="335" spans="2:12">
      <c r="B335" s="114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</row>
    <row r="336" spans="2:12">
      <c r="B336" s="114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</row>
    <row r="337" spans="2:12">
      <c r="B337" s="114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</row>
    <row r="338" spans="2:12">
      <c r="B338" s="114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</row>
    <row r="339" spans="2:12">
      <c r="B339" s="114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</row>
    <row r="340" spans="2:12">
      <c r="B340" s="114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</row>
    <row r="341" spans="2:12">
      <c r="B341" s="114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</row>
    <row r="342" spans="2:12">
      <c r="B342" s="114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</row>
    <row r="343" spans="2:12">
      <c r="B343" s="114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</row>
    <row r="344" spans="2:12">
      <c r="B344" s="114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</row>
    <row r="345" spans="2:12">
      <c r="B345" s="114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</row>
    <row r="346" spans="2:12">
      <c r="B346" s="114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</row>
    <row r="347" spans="2:12">
      <c r="B347" s="114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</row>
    <row r="348" spans="2:12">
      <c r="B348" s="114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</row>
    <row r="349" spans="2:12">
      <c r="B349" s="114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</row>
    <row r="350" spans="2:12">
      <c r="B350" s="114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</row>
    <row r="351" spans="2:12">
      <c r="B351" s="114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</row>
    <row r="352" spans="2:12">
      <c r="B352" s="114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</row>
    <row r="353" spans="2:12">
      <c r="B353" s="114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</row>
    <row r="354" spans="2:12">
      <c r="B354" s="114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</row>
    <row r="355" spans="2:12">
      <c r="B355" s="114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</row>
    <row r="356" spans="2:12">
      <c r="B356" s="114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</row>
    <row r="357" spans="2:12">
      <c r="B357" s="114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</row>
    <row r="358" spans="2:12">
      <c r="B358" s="114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</row>
    <row r="359" spans="2:12">
      <c r="B359" s="114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</row>
    <row r="360" spans="2:12">
      <c r="B360" s="114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</row>
    <row r="361" spans="2:12">
      <c r="B361" s="114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</row>
    <row r="362" spans="2:12">
      <c r="B362" s="114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</row>
    <row r="363" spans="2:12">
      <c r="B363" s="114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</row>
    <row r="364" spans="2:12">
      <c r="B364" s="114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</row>
    <row r="365" spans="2:12">
      <c r="B365" s="114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</row>
    <row r="366" spans="2:12">
      <c r="B366" s="114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</row>
    <row r="367" spans="2:12">
      <c r="B367" s="114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</row>
    <row r="368" spans="2:12">
      <c r="B368" s="114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</row>
    <row r="369" spans="2:12">
      <c r="B369" s="114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</row>
    <row r="370" spans="2:12">
      <c r="B370" s="114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</row>
    <row r="371" spans="2:12">
      <c r="B371" s="114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</row>
    <row r="372" spans="2:12">
      <c r="B372" s="114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</row>
    <row r="373" spans="2:12">
      <c r="B373" s="114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</row>
    <row r="374" spans="2:12">
      <c r="B374" s="114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</row>
    <row r="375" spans="2:12">
      <c r="B375" s="114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</row>
    <row r="376" spans="2:12">
      <c r="B376" s="114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</row>
    <row r="377" spans="2:12">
      <c r="B377" s="114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</row>
    <row r="378" spans="2:12">
      <c r="B378" s="114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</row>
    <row r="379" spans="2:12">
      <c r="B379" s="114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</row>
    <row r="380" spans="2:12">
      <c r="B380" s="114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</row>
    <row r="381" spans="2:12">
      <c r="B381" s="114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</row>
    <row r="382" spans="2:12">
      <c r="B382" s="114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</row>
    <row r="383" spans="2:12">
      <c r="B383" s="114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</row>
    <row r="384" spans="2:12">
      <c r="B384" s="114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</row>
    <row r="385" spans="2:12">
      <c r="B385" s="114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</row>
    <row r="386" spans="2:12">
      <c r="B386" s="114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</row>
    <row r="387" spans="2:12">
      <c r="B387" s="114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</row>
    <row r="388" spans="2:12">
      <c r="B388" s="114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</row>
    <row r="389" spans="2:12">
      <c r="B389" s="114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</row>
    <row r="390" spans="2:12">
      <c r="B390" s="114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</row>
    <row r="391" spans="2:12">
      <c r="B391" s="114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</row>
    <row r="392" spans="2:12">
      <c r="B392" s="114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</row>
    <row r="393" spans="2:12">
      <c r="B393" s="114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</row>
    <row r="394" spans="2:12">
      <c r="B394" s="114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</row>
    <row r="395" spans="2:12">
      <c r="B395" s="114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</row>
    <row r="396" spans="2:12">
      <c r="B396" s="114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</row>
    <row r="397" spans="2:12">
      <c r="B397" s="114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</row>
    <row r="398" spans="2:12">
      <c r="B398" s="114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</row>
    <row r="399" spans="2:12">
      <c r="B399" s="114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</row>
    <row r="400" spans="2:12">
      <c r="B400" s="114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</row>
    <row r="401" spans="2:12">
      <c r="B401" s="114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</row>
    <row r="402" spans="2:12">
      <c r="B402" s="114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</row>
    <row r="403" spans="2:12">
      <c r="B403" s="114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</row>
    <row r="404" spans="2:12">
      <c r="B404" s="114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</row>
    <row r="405" spans="2:12">
      <c r="B405" s="114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</row>
    <row r="406" spans="2:12">
      <c r="B406" s="114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</row>
    <row r="407" spans="2:12">
      <c r="B407" s="114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</row>
    <row r="408" spans="2:12">
      <c r="B408" s="114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</row>
    <row r="409" spans="2:12">
      <c r="B409" s="114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</row>
    <row r="410" spans="2:12">
      <c r="B410" s="114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</row>
    <row r="411" spans="2:12">
      <c r="B411" s="114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</row>
    <row r="412" spans="2:12">
      <c r="B412" s="114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</row>
    <row r="413" spans="2:12">
      <c r="B413" s="114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</row>
    <row r="414" spans="2:12">
      <c r="B414" s="114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</row>
    <row r="415" spans="2:12">
      <c r="B415" s="114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</row>
    <row r="416" spans="2:12">
      <c r="B416" s="114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</row>
    <row r="417" spans="2:12">
      <c r="B417" s="114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</row>
    <row r="418" spans="2:12">
      <c r="B418" s="114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</row>
    <row r="419" spans="2:12">
      <c r="B419" s="114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</row>
    <row r="420" spans="2:12">
      <c r="B420" s="114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</row>
    <row r="421" spans="2:12">
      <c r="B421" s="114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</row>
    <row r="422" spans="2:12">
      <c r="B422" s="114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</row>
    <row r="423" spans="2:12">
      <c r="B423" s="114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</row>
    <row r="424" spans="2:12">
      <c r="B424" s="114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</row>
    <row r="425" spans="2:12">
      <c r="B425" s="114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</row>
    <row r="426" spans="2:12">
      <c r="B426" s="114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</row>
    <row r="427" spans="2:12">
      <c r="B427" s="114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</row>
    <row r="428" spans="2:12">
      <c r="B428" s="114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</row>
    <row r="429" spans="2:12">
      <c r="B429" s="114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</row>
    <row r="430" spans="2:12">
      <c r="B430" s="114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</row>
    <row r="431" spans="2:12">
      <c r="B431" s="114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</row>
    <row r="432" spans="2:12">
      <c r="B432" s="114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</row>
    <row r="433" spans="2:12">
      <c r="B433" s="114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</row>
    <row r="434" spans="2:12">
      <c r="B434" s="114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</row>
    <row r="435" spans="2:12">
      <c r="B435" s="114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</row>
    <row r="436" spans="2:12">
      <c r="B436" s="114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</row>
    <row r="437" spans="2:12">
      <c r="B437" s="114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</row>
    <row r="438" spans="2:12">
      <c r="B438" s="114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</row>
    <row r="439" spans="2:12">
      <c r="B439" s="114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</row>
    <row r="440" spans="2:12">
      <c r="B440" s="114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</row>
    <row r="441" spans="2:12">
      <c r="B441" s="114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</row>
    <row r="442" spans="2:12">
      <c r="B442" s="114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</row>
    <row r="443" spans="2:12">
      <c r="B443" s="114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</row>
    <row r="444" spans="2:12">
      <c r="B444" s="114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</row>
    <row r="445" spans="2:12">
      <c r="B445" s="114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</row>
    <row r="446" spans="2:12">
      <c r="B446" s="114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</row>
    <row r="447" spans="2:12">
      <c r="B447" s="114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</row>
    <row r="448" spans="2:12">
      <c r="B448" s="114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</row>
    <row r="449" spans="2:12">
      <c r="B449" s="114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</row>
    <row r="450" spans="2:12">
      <c r="B450" s="114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</row>
    <row r="451" spans="2:12">
      <c r="B451" s="114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</row>
    <row r="452" spans="2:12">
      <c r="B452" s="114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</row>
    <row r="453" spans="2:12">
      <c r="B453" s="114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</row>
    <row r="454" spans="2:12">
      <c r="B454" s="114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</row>
    <row r="455" spans="2:12">
      <c r="B455" s="114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</row>
    <row r="456" spans="2:12">
      <c r="B456" s="114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</row>
    <row r="457" spans="2:12">
      <c r="B457" s="114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</row>
    <row r="458" spans="2:12">
      <c r="B458" s="114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</row>
    <row r="459" spans="2:12">
      <c r="B459" s="114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</row>
    <row r="460" spans="2:12">
      <c r="B460" s="114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</row>
    <row r="461" spans="2:12">
      <c r="B461" s="114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</row>
    <row r="462" spans="2:12">
      <c r="B462" s="114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</row>
    <row r="463" spans="2:12">
      <c r="B463" s="114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</row>
    <row r="464" spans="2:12">
      <c r="B464" s="114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</row>
    <row r="465" spans="2:12">
      <c r="B465" s="114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</row>
    <row r="466" spans="2:12">
      <c r="B466" s="114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</row>
    <row r="467" spans="2:12">
      <c r="B467" s="114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</row>
    <row r="468" spans="2:12">
      <c r="B468" s="114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</row>
    <row r="469" spans="2:12">
      <c r="B469" s="114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</row>
    <row r="470" spans="2:12">
      <c r="B470" s="114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</row>
    <row r="471" spans="2:12">
      <c r="B471" s="114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</row>
    <row r="472" spans="2:12">
      <c r="B472" s="114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</row>
    <row r="473" spans="2:12">
      <c r="B473" s="114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</row>
    <row r="474" spans="2:12">
      <c r="B474" s="114"/>
      <c r="C474" s="114"/>
      <c r="D474" s="114"/>
      <c r="E474" s="115"/>
      <c r="F474" s="115"/>
      <c r="G474" s="115"/>
      <c r="H474" s="115"/>
      <c r="I474" s="115"/>
      <c r="J474" s="115"/>
      <c r="K474" s="115"/>
      <c r="L474" s="115"/>
    </row>
    <row r="475" spans="2:12">
      <c r="B475" s="114"/>
      <c r="C475" s="114"/>
      <c r="D475" s="114"/>
      <c r="E475" s="115"/>
      <c r="F475" s="115"/>
      <c r="G475" s="115"/>
      <c r="H475" s="115"/>
      <c r="I475" s="115"/>
      <c r="J475" s="115"/>
      <c r="K475" s="115"/>
      <c r="L475" s="115"/>
    </row>
    <row r="476" spans="2:12">
      <c r="B476" s="114"/>
      <c r="C476" s="114"/>
      <c r="D476" s="114"/>
      <c r="E476" s="115"/>
      <c r="F476" s="115"/>
      <c r="G476" s="115"/>
      <c r="H476" s="115"/>
      <c r="I476" s="115"/>
      <c r="J476" s="115"/>
      <c r="K476" s="115"/>
      <c r="L476" s="115"/>
    </row>
    <row r="477" spans="2:12">
      <c r="B477" s="114"/>
      <c r="C477" s="114"/>
      <c r="D477" s="114"/>
      <c r="E477" s="115"/>
      <c r="F477" s="115"/>
      <c r="G477" s="115"/>
      <c r="H477" s="115"/>
      <c r="I477" s="115"/>
      <c r="J477" s="115"/>
      <c r="K477" s="115"/>
      <c r="L477" s="115"/>
    </row>
    <row r="478" spans="2:12">
      <c r="B478" s="114"/>
      <c r="C478" s="114"/>
      <c r="D478" s="114"/>
      <c r="E478" s="115"/>
      <c r="F478" s="115"/>
      <c r="G478" s="115"/>
      <c r="H478" s="115"/>
      <c r="I478" s="115"/>
      <c r="J478" s="115"/>
      <c r="K478" s="115"/>
      <c r="L478" s="115"/>
    </row>
    <row r="479" spans="2:12">
      <c r="B479" s="114"/>
      <c r="C479" s="114"/>
      <c r="D479" s="114"/>
      <c r="E479" s="115"/>
      <c r="F479" s="115"/>
      <c r="G479" s="115"/>
      <c r="H479" s="115"/>
      <c r="I479" s="115"/>
      <c r="J479" s="115"/>
      <c r="K479" s="115"/>
      <c r="L479" s="115"/>
    </row>
    <row r="480" spans="2:12">
      <c r="B480" s="114"/>
      <c r="C480" s="114"/>
      <c r="D480" s="114"/>
      <c r="E480" s="115"/>
      <c r="F480" s="115"/>
      <c r="G480" s="115"/>
      <c r="H480" s="115"/>
      <c r="I480" s="115"/>
      <c r="J480" s="115"/>
      <c r="K480" s="115"/>
      <c r="L480" s="115"/>
    </row>
    <row r="481" spans="2:12">
      <c r="B481" s="114"/>
      <c r="C481" s="114"/>
      <c r="D481" s="114"/>
      <c r="E481" s="115"/>
      <c r="F481" s="115"/>
      <c r="G481" s="115"/>
      <c r="H481" s="115"/>
      <c r="I481" s="115"/>
      <c r="J481" s="115"/>
      <c r="K481" s="115"/>
      <c r="L481" s="115"/>
    </row>
    <row r="482" spans="2:12">
      <c r="B482" s="114"/>
      <c r="C482" s="114"/>
      <c r="D482" s="114"/>
      <c r="E482" s="115"/>
      <c r="F482" s="115"/>
      <c r="G482" s="115"/>
      <c r="H482" s="115"/>
      <c r="I482" s="115"/>
      <c r="J482" s="115"/>
      <c r="K482" s="115"/>
      <c r="L482" s="115"/>
    </row>
    <row r="483" spans="2:12">
      <c r="B483" s="114"/>
      <c r="C483" s="114"/>
      <c r="D483" s="114"/>
      <c r="E483" s="115"/>
      <c r="F483" s="115"/>
      <c r="G483" s="115"/>
      <c r="H483" s="115"/>
      <c r="I483" s="115"/>
      <c r="J483" s="115"/>
      <c r="K483" s="115"/>
      <c r="L483" s="115"/>
    </row>
    <row r="484" spans="2:12">
      <c r="B484" s="114"/>
      <c r="C484" s="114"/>
      <c r="D484" s="114"/>
      <c r="E484" s="115"/>
      <c r="F484" s="115"/>
      <c r="G484" s="115"/>
      <c r="H484" s="115"/>
      <c r="I484" s="115"/>
      <c r="J484" s="115"/>
      <c r="K484" s="115"/>
      <c r="L484" s="115"/>
    </row>
    <row r="485" spans="2:12">
      <c r="B485" s="114"/>
      <c r="C485" s="114"/>
      <c r="D485" s="114"/>
      <c r="E485" s="115"/>
      <c r="F485" s="115"/>
      <c r="G485" s="115"/>
      <c r="H485" s="115"/>
      <c r="I485" s="115"/>
      <c r="J485" s="115"/>
      <c r="K485" s="115"/>
      <c r="L485" s="115"/>
    </row>
    <row r="486" spans="2:12">
      <c r="B486" s="114"/>
      <c r="C486" s="114"/>
      <c r="D486" s="114"/>
      <c r="E486" s="115"/>
      <c r="F486" s="115"/>
      <c r="G486" s="115"/>
      <c r="H486" s="115"/>
      <c r="I486" s="115"/>
      <c r="J486" s="115"/>
      <c r="K486" s="115"/>
      <c r="L486" s="115"/>
    </row>
    <row r="487" spans="2:12">
      <c r="B487" s="114"/>
      <c r="C487" s="114"/>
      <c r="D487" s="114"/>
      <c r="E487" s="115"/>
      <c r="F487" s="115"/>
      <c r="G487" s="115"/>
      <c r="H487" s="115"/>
      <c r="I487" s="115"/>
      <c r="J487" s="115"/>
      <c r="K487" s="115"/>
      <c r="L487" s="115"/>
    </row>
    <row r="488" spans="2:12">
      <c r="B488" s="114"/>
      <c r="C488" s="114"/>
      <c r="D488" s="114"/>
      <c r="E488" s="115"/>
      <c r="F488" s="115"/>
      <c r="G488" s="115"/>
      <c r="H488" s="115"/>
      <c r="I488" s="115"/>
      <c r="J488" s="115"/>
      <c r="K488" s="115"/>
      <c r="L488" s="115"/>
    </row>
    <row r="489" spans="2:12">
      <c r="B489" s="114"/>
      <c r="C489" s="114"/>
      <c r="D489" s="114"/>
      <c r="E489" s="115"/>
      <c r="F489" s="115"/>
      <c r="G489" s="115"/>
      <c r="H489" s="115"/>
      <c r="I489" s="115"/>
      <c r="J489" s="115"/>
      <c r="K489" s="115"/>
      <c r="L489" s="115"/>
    </row>
    <row r="490" spans="2:12">
      <c r="B490" s="114"/>
      <c r="C490" s="114"/>
      <c r="D490" s="114"/>
      <c r="E490" s="115"/>
      <c r="F490" s="115"/>
      <c r="G490" s="115"/>
      <c r="H490" s="115"/>
      <c r="I490" s="115"/>
      <c r="J490" s="115"/>
      <c r="K490" s="115"/>
      <c r="L490" s="115"/>
    </row>
    <row r="491" spans="2:12">
      <c r="B491" s="114"/>
      <c r="C491" s="114"/>
      <c r="D491" s="114"/>
      <c r="E491" s="115"/>
      <c r="F491" s="115"/>
      <c r="G491" s="115"/>
      <c r="H491" s="115"/>
      <c r="I491" s="115"/>
      <c r="J491" s="115"/>
      <c r="K491" s="115"/>
      <c r="L491" s="115"/>
    </row>
    <row r="492" spans="2:12">
      <c r="B492" s="114"/>
      <c r="C492" s="114"/>
      <c r="D492" s="114"/>
      <c r="E492" s="115"/>
      <c r="F492" s="115"/>
      <c r="G492" s="115"/>
      <c r="H492" s="115"/>
      <c r="I492" s="115"/>
      <c r="J492" s="115"/>
      <c r="K492" s="115"/>
      <c r="L492" s="115"/>
    </row>
    <row r="493" spans="2:12">
      <c r="B493" s="114"/>
      <c r="C493" s="114"/>
      <c r="D493" s="114"/>
      <c r="E493" s="115"/>
      <c r="F493" s="115"/>
      <c r="G493" s="115"/>
      <c r="H493" s="115"/>
      <c r="I493" s="115"/>
      <c r="J493" s="115"/>
      <c r="K493" s="115"/>
      <c r="L493" s="115"/>
    </row>
    <row r="494" spans="2:12">
      <c r="B494" s="114"/>
      <c r="C494" s="114"/>
      <c r="D494" s="114"/>
      <c r="E494" s="115"/>
      <c r="F494" s="115"/>
      <c r="G494" s="115"/>
      <c r="H494" s="115"/>
      <c r="I494" s="115"/>
      <c r="J494" s="115"/>
      <c r="K494" s="115"/>
      <c r="L494" s="115"/>
    </row>
    <row r="495" spans="2:12">
      <c r="B495" s="114"/>
      <c r="C495" s="114"/>
      <c r="D495" s="114"/>
      <c r="E495" s="115"/>
      <c r="F495" s="115"/>
      <c r="G495" s="115"/>
      <c r="H495" s="115"/>
      <c r="I495" s="115"/>
      <c r="J495" s="115"/>
      <c r="K495" s="115"/>
      <c r="L495" s="115"/>
    </row>
    <row r="496" spans="2:12">
      <c r="B496" s="114"/>
      <c r="C496" s="114"/>
      <c r="D496" s="114"/>
      <c r="E496" s="115"/>
      <c r="F496" s="115"/>
      <c r="G496" s="115"/>
      <c r="H496" s="115"/>
      <c r="I496" s="115"/>
      <c r="J496" s="115"/>
      <c r="K496" s="115"/>
      <c r="L496" s="115"/>
    </row>
    <row r="497" spans="2:12">
      <c r="B497" s="114"/>
      <c r="C497" s="114"/>
      <c r="D497" s="114"/>
      <c r="E497" s="115"/>
      <c r="F497" s="115"/>
      <c r="G497" s="115"/>
      <c r="H497" s="115"/>
      <c r="I497" s="115"/>
      <c r="J497" s="115"/>
      <c r="K497" s="115"/>
      <c r="L497" s="115"/>
    </row>
    <row r="498" spans="2:12">
      <c r="B498" s="114"/>
      <c r="C498" s="114"/>
      <c r="D498" s="114"/>
      <c r="E498" s="115"/>
      <c r="F498" s="115"/>
      <c r="G498" s="115"/>
      <c r="H498" s="115"/>
      <c r="I498" s="115"/>
      <c r="J498" s="115"/>
      <c r="K498" s="115"/>
      <c r="L498" s="115"/>
    </row>
    <row r="499" spans="2:12">
      <c r="B499" s="114"/>
      <c r="C499" s="114"/>
      <c r="D499" s="114"/>
      <c r="E499" s="115"/>
      <c r="F499" s="115"/>
      <c r="G499" s="115"/>
      <c r="H499" s="115"/>
      <c r="I499" s="115"/>
      <c r="J499" s="115"/>
      <c r="K499" s="115"/>
      <c r="L499" s="115"/>
    </row>
    <row r="500" spans="2:12">
      <c r="B500" s="114"/>
      <c r="C500" s="114"/>
      <c r="D500" s="114"/>
      <c r="E500" s="115"/>
      <c r="F500" s="115"/>
      <c r="G500" s="115"/>
      <c r="H500" s="115"/>
      <c r="I500" s="115"/>
      <c r="J500" s="115"/>
      <c r="K500" s="115"/>
      <c r="L500" s="115"/>
    </row>
    <row r="501" spans="2:12">
      <c r="B501" s="114"/>
      <c r="C501" s="114"/>
      <c r="D501" s="114"/>
      <c r="E501" s="115"/>
      <c r="F501" s="115"/>
      <c r="G501" s="115"/>
      <c r="H501" s="115"/>
      <c r="I501" s="115"/>
      <c r="J501" s="115"/>
      <c r="K501" s="115"/>
      <c r="L501" s="115"/>
    </row>
    <row r="502" spans="2:12">
      <c r="B502" s="114"/>
      <c r="C502" s="114"/>
      <c r="D502" s="114"/>
      <c r="E502" s="115"/>
      <c r="F502" s="115"/>
      <c r="G502" s="115"/>
      <c r="H502" s="115"/>
      <c r="I502" s="115"/>
      <c r="J502" s="115"/>
      <c r="K502" s="115"/>
      <c r="L502" s="115"/>
    </row>
    <row r="503" spans="2:12">
      <c r="B503" s="114"/>
      <c r="C503" s="114"/>
      <c r="D503" s="114"/>
      <c r="E503" s="115"/>
      <c r="F503" s="115"/>
      <c r="G503" s="115"/>
      <c r="H503" s="115"/>
      <c r="I503" s="115"/>
      <c r="J503" s="115"/>
      <c r="K503" s="115"/>
      <c r="L503" s="115"/>
    </row>
    <row r="504" spans="2:12">
      <c r="B504" s="114"/>
      <c r="C504" s="114"/>
      <c r="D504" s="114"/>
      <c r="E504" s="115"/>
      <c r="F504" s="115"/>
      <c r="G504" s="115"/>
      <c r="H504" s="115"/>
      <c r="I504" s="115"/>
      <c r="J504" s="115"/>
      <c r="K504" s="115"/>
      <c r="L504" s="115"/>
    </row>
    <row r="505" spans="2:12">
      <c r="B505" s="114"/>
      <c r="C505" s="114"/>
      <c r="D505" s="114"/>
      <c r="E505" s="115"/>
      <c r="F505" s="115"/>
      <c r="G505" s="115"/>
      <c r="H505" s="115"/>
      <c r="I505" s="115"/>
      <c r="J505" s="115"/>
      <c r="K505" s="115"/>
      <c r="L505" s="115"/>
    </row>
    <row r="506" spans="2:12">
      <c r="B506" s="114"/>
      <c r="C506" s="114"/>
      <c r="D506" s="114"/>
      <c r="E506" s="115"/>
      <c r="F506" s="115"/>
      <c r="G506" s="115"/>
      <c r="H506" s="115"/>
      <c r="I506" s="115"/>
      <c r="J506" s="115"/>
      <c r="K506" s="115"/>
      <c r="L506" s="115"/>
    </row>
    <row r="507" spans="2:12">
      <c r="B507" s="114"/>
      <c r="C507" s="114"/>
      <c r="D507" s="114"/>
      <c r="E507" s="115"/>
      <c r="F507" s="115"/>
      <c r="G507" s="115"/>
      <c r="H507" s="115"/>
      <c r="I507" s="115"/>
      <c r="J507" s="115"/>
      <c r="K507" s="115"/>
      <c r="L507" s="115"/>
    </row>
    <row r="508" spans="2:12">
      <c r="B508" s="114"/>
      <c r="C508" s="114"/>
      <c r="D508" s="114"/>
      <c r="E508" s="115"/>
      <c r="F508" s="115"/>
      <c r="G508" s="115"/>
      <c r="H508" s="115"/>
      <c r="I508" s="115"/>
      <c r="J508" s="115"/>
      <c r="K508" s="115"/>
      <c r="L508" s="115"/>
    </row>
    <row r="509" spans="2:12">
      <c r="B509" s="114"/>
      <c r="C509" s="114"/>
      <c r="D509" s="114"/>
      <c r="E509" s="115"/>
      <c r="F509" s="115"/>
      <c r="G509" s="115"/>
      <c r="H509" s="115"/>
      <c r="I509" s="115"/>
      <c r="J509" s="115"/>
      <c r="K509" s="115"/>
      <c r="L509" s="115"/>
    </row>
    <row r="510" spans="2:12">
      <c r="B510" s="114"/>
      <c r="C510" s="114"/>
      <c r="D510" s="114"/>
      <c r="E510" s="115"/>
      <c r="F510" s="115"/>
      <c r="G510" s="115"/>
      <c r="H510" s="115"/>
      <c r="I510" s="115"/>
      <c r="J510" s="115"/>
      <c r="K510" s="115"/>
      <c r="L510" s="115"/>
    </row>
    <row r="511" spans="2:12">
      <c r="B511" s="114"/>
      <c r="C511" s="114"/>
      <c r="D511" s="114"/>
      <c r="E511" s="115"/>
      <c r="F511" s="115"/>
      <c r="G511" s="115"/>
      <c r="H511" s="115"/>
      <c r="I511" s="115"/>
      <c r="J511" s="115"/>
      <c r="K511" s="115"/>
      <c r="L511" s="115"/>
    </row>
    <row r="512" spans="2:12">
      <c r="B512" s="114"/>
      <c r="C512" s="114"/>
      <c r="D512" s="114"/>
      <c r="E512" s="115"/>
      <c r="F512" s="115"/>
      <c r="G512" s="115"/>
      <c r="H512" s="115"/>
      <c r="I512" s="115"/>
      <c r="J512" s="115"/>
      <c r="K512" s="115"/>
      <c r="L512" s="115"/>
    </row>
    <row r="513" spans="2:12">
      <c r="B513" s="114"/>
      <c r="C513" s="114"/>
      <c r="D513" s="114"/>
      <c r="E513" s="115"/>
      <c r="F513" s="115"/>
      <c r="G513" s="115"/>
      <c r="H513" s="115"/>
      <c r="I513" s="115"/>
      <c r="J513" s="115"/>
      <c r="K513" s="115"/>
      <c r="L513" s="115"/>
    </row>
    <row r="514" spans="2:12">
      <c r="B514" s="114"/>
      <c r="C514" s="114"/>
      <c r="D514" s="114"/>
      <c r="E514" s="115"/>
      <c r="F514" s="115"/>
      <c r="G514" s="115"/>
      <c r="H514" s="115"/>
      <c r="I514" s="115"/>
      <c r="J514" s="115"/>
      <c r="K514" s="115"/>
      <c r="L514" s="115"/>
    </row>
    <row r="515" spans="2:12">
      <c r="B515" s="114"/>
      <c r="C515" s="114"/>
      <c r="D515" s="114"/>
      <c r="E515" s="115"/>
      <c r="F515" s="115"/>
      <c r="G515" s="115"/>
      <c r="H515" s="115"/>
      <c r="I515" s="115"/>
      <c r="J515" s="115"/>
      <c r="K515" s="115"/>
      <c r="L515" s="115"/>
    </row>
    <row r="516" spans="2:12">
      <c r="B516" s="114"/>
      <c r="C516" s="114"/>
      <c r="D516" s="114"/>
      <c r="E516" s="115"/>
      <c r="F516" s="115"/>
      <c r="G516" s="115"/>
      <c r="H516" s="115"/>
      <c r="I516" s="115"/>
      <c r="J516" s="115"/>
      <c r="K516" s="115"/>
      <c r="L516" s="115"/>
    </row>
    <row r="517" spans="2:12">
      <c r="B517" s="114"/>
      <c r="C517" s="114"/>
      <c r="D517" s="114"/>
      <c r="E517" s="115"/>
      <c r="F517" s="115"/>
      <c r="G517" s="115"/>
      <c r="H517" s="115"/>
      <c r="I517" s="115"/>
      <c r="J517" s="115"/>
      <c r="K517" s="115"/>
      <c r="L517" s="115"/>
    </row>
    <row r="518" spans="2:12">
      <c r="B518" s="114"/>
      <c r="C518" s="114"/>
      <c r="D518" s="114"/>
      <c r="E518" s="115"/>
      <c r="F518" s="115"/>
      <c r="G518" s="115"/>
      <c r="H518" s="115"/>
      <c r="I518" s="115"/>
      <c r="J518" s="115"/>
      <c r="K518" s="115"/>
      <c r="L518" s="115"/>
    </row>
    <row r="519" spans="2:12">
      <c r="B519" s="114"/>
      <c r="C519" s="114"/>
      <c r="D519" s="114"/>
      <c r="E519" s="115"/>
      <c r="F519" s="115"/>
      <c r="G519" s="115"/>
      <c r="H519" s="115"/>
      <c r="I519" s="115"/>
      <c r="J519" s="115"/>
      <c r="K519" s="115"/>
      <c r="L519" s="115"/>
    </row>
    <row r="520" spans="2:12">
      <c r="B520" s="114"/>
      <c r="C520" s="114"/>
      <c r="D520" s="114"/>
      <c r="E520" s="115"/>
      <c r="F520" s="115"/>
      <c r="G520" s="115"/>
      <c r="H520" s="115"/>
      <c r="I520" s="115"/>
      <c r="J520" s="115"/>
      <c r="K520" s="115"/>
      <c r="L520" s="115"/>
    </row>
    <row r="521" spans="2:12">
      <c r="B521" s="114"/>
      <c r="C521" s="114"/>
      <c r="D521" s="114"/>
      <c r="E521" s="115"/>
      <c r="F521" s="115"/>
      <c r="G521" s="115"/>
      <c r="H521" s="115"/>
      <c r="I521" s="115"/>
      <c r="J521" s="115"/>
      <c r="K521" s="115"/>
      <c r="L521" s="115"/>
    </row>
    <row r="522" spans="2:12">
      <c r="B522" s="114"/>
      <c r="C522" s="114"/>
      <c r="D522" s="114"/>
      <c r="E522" s="115"/>
      <c r="F522" s="115"/>
      <c r="G522" s="115"/>
      <c r="H522" s="115"/>
      <c r="I522" s="115"/>
      <c r="J522" s="115"/>
      <c r="K522" s="115"/>
      <c r="L522" s="115"/>
    </row>
    <row r="523" spans="2:12">
      <c r="B523" s="114"/>
      <c r="C523" s="114"/>
      <c r="D523" s="114"/>
      <c r="E523" s="115"/>
      <c r="F523" s="115"/>
      <c r="G523" s="115"/>
      <c r="H523" s="115"/>
      <c r="I523" s="115"/>
      <c r="J523" s="115"/>
      <c r="K523" s="115"/>
      <c r="L523" s="115"/>
    </row>
    <row r="524" spans="2:12">
      <c r="B524" s="114"/>
      <c r="C524" s="114"/>
      <c r="D524" s="114"/>
      <c r="E524" s="115"/>
      <c r="F524" s="115"/>
      <c r="G524" s="115"/>
      <c r="H524" s="115"/>
      <c r="I524" s="115"/>
      <c r="J524" s="115"/>
      <c r="K524" s="115"/>
      <c r="L524" s="115"/>
    </row>
    <row r="525" spans="2:12">
      <c r="B525" s="114"/>
      <c r="C525" s="114"/>
      <c r="D525" s="114"/>
      <c r="E525" s="115"/>
      <c r="F525" s="115"/>
      <c r="G525" s="115"/>
      <c r="H525" s="115"/>
      <c r="I525" s="115"/>
      <c r="J525" s="115"/>
      <c r="K525" s="115"/>
      <c r="L525" s="115"/>
    </row>
    <row r="526" spans="2:12">
      <c r="B526" s="114"/>
      <c r="C526" s="114"/>
      <c r="D526" s="114"/>
      <c r="E526" s="115"/>
      <c r="F526" s="115"/>
      <c r="G526" s="115"/>
      <c r="H526" s="115"/>
      <c r="I526" s="115"/>
      <c r="J526" s="115"/>
      <c r="K526" s="115"/>
      <c r="L526" s="115"/>
    </row>
    <row r="527" spans="2:12">
      <c r="B527" s="114"/>
      <c r="C527" s="114"/>
      <c r="D527" s="114"/>
      <c r="E527" s="115"/>
      <c r="F527" s="115"/>
      <c r="G527" s="115"/>
      <c r="H527" s="115"/>
      <c r="I527" s="115"/>
      <c r="J527" s="115"/>
      <c r="K527" s="115"/>
      <c r="L527" s="115"/>
    </row>
    <row r="528" spans="2:12">
      <c r="B528" s="114"/>
      <c r="C528" s="114"/>
      <c r="D528" s="114"/>
      <c r="E528" s="115"/>
      <c r="F528" s="115"/>
      <c r="G528" s="115"/>
      <c r="H528" s="115"/>
      <c r="I528" s="115"/>
      <c r="J528" s="115"/>
      <c r="K528" s="115"/>
      <c r="L528" s="115"/>
    </row>
    <row r="529" spans="2:12">
      <c r="B529" s="114"/>
      <c r="C529" s="114"/>
      <c r="D529" s="114"/>
      <c r="E529" s="115"/>
      <c r="F529" s="115"/>
      <c r="G529" s="115"/>
      <c r="H529" s="115"/>
      <c r="I529" s="115"/>
      <c r="J529" s="115"/>
      <c r="K529" s="115"/>
      <c r="L529" s="115"/>
    </row>
    <row r="530" spans="2:12">
      <c r="B530" s="114"/>
      <c r="C530" s="114"/>
      <c r="D530" s="114"/>
      <c r="E530" s="115"/>
      <c r="F530" s="115"/>
      <c r="G530" s="115"/>
      <c r="H530" s="115"/>
      <c r="I530" s="115"/>
      <c r="J530" s="115"/>
      <c r="K530" s="115"/>
      <c r="L530" s="115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zoomScale="85" zoomScaleNormal="85" workbookViewId="0">
      <selection activeCell="A37" sqref="A37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62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144</v>
      </c>
      <c r="C1" s="67" t="s" vm="1">
        <v>229</v>
      </c>
    </row>
    <row r="2" spans="2:12">
      <c r="B2" s="46" t="s">
        <v>143</v>
      </c>
      <c r="C2" s="67" t="s">
        <v>230</v>
      </c>
    </row>
    <row r="3" spans="2:12">
      <c r="B3" s="46" t="s">
        <v>145</v>
      </c>
      <c r="C3" s="67" t="s">
        <v>231</v>
      </c>
    </row>
    <row r="4" spans="2:12">
      <c r="B4" s="46" t="s">
        <v>146</v>
      </c>
      <c r="C4" s="67">
        <v>12145</v>
      </c>
    </row>
    <row r="6" spans="2:12" ht="26.25" customHeight="1">
      <c r="B6" s="152" t="s">
        <v>171</v>
      </c>
      <c r="C6" s="153"/>
      <c r="D6" s="153"/>
      <c r="E6" s="153"/>
      <c r="F6" s="153"/>
      <c r="G6" s="153"/>
      <c r="H6" s="153"/>
      <c r="I6" s="153"/>
      <c r="J6" s="153"/>
      <c r="K6" s="153"/>
      <c r="L6" s="154"/>
    </row>
    <row r="7" spans="2:12" s="3" customFormat="1" ht="63">
      <c r="B7" s="66" t="s">
        <v>113</v>
      </c>
      <c r="C7" s="49" t="s">
        <v>44</v>
      </c>
      <c r="D7" s="49" t="s">
        <v>115</v>
      </c>
      <c r="E7" s="49" t="s">
        <v>14</v>
      </c>
      <c r="F7" s="49" t="s">
        <v>65</v>
      </c>
      <c r="G7" s="49" t="s">
        <v>101</v>
      </c>
      <c r="H7" s="49" t="s">
        <v>16</v>
      </c>
      <c r="I7" s="49" t="s">
        <v>18</v>
      </c>
      <c r="J7" s="49" t="s">
        <v>60</v>
      </c>
      <c r="K7" s="49" t="s">
        <v>147</v>
      </c>
      <c r="L7" s="51" t="s">
        <v>148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208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43</v>
      </c>
      <c r="C10" s="69"/>
      <c r="D10" s="69"/>
      <c r="E10" s="69"/>
      <c r="F10" s="69"/>
      <c r="G10" s="69"/>
      <c r="H10" s="69"/>
      <c r="I10" s="69"/>
      <c r="J10" s="77">
        <f>J11+J51</f>
        <v>533470.87404485501</v>
      </c>
      <c r="K10" s="78">
        <f>IFERROR(J10/$J$10,0)</f>
        <v>1</v>
      </c>
      <c r="L10" s="78">
        <f>J10/'סכום נכסי הקרן'!$C$42</f>
        <v>7.4870358719780497E-2</v>
      </c>
    </row>
    <row r="11" spans="2:12">
      <c r="B11" s="70" t="s">
        <v>197</v>
      </c>
      <c r="C11" s="71"/>
      <c r="D11" s="71"/>
      <c r="E11" s="71"/>
      <c r="F11" s="71"/>
      <c r="G11" s="71"/>
      <c r="H11" s="71"/>
      <c r="I11" s="71"/>
      <c r="J11" s="80">
        <f>J12+J20</f>
        <v>521178.72303807503</v>
      </c>
      <c r="K11" s="81">
        <f t="shared" ref="K11:K49" si="0">IFERROR(J11/$J$10,0)</f>
        <v>0.97695815909577388</v>
      </c>
      <c r="L11" s="81">
        <f>J11/'סכום נכסי הקרן'!$C$42</f>
        <v>7.3145207825716971E-2</v>
      </c>
    </row>
    <row r="12" spans="2:12">
      <c r="B12" s="89" t="s">
        <v>41</v>
      </c>
      <c r="C12" s="71"/>
      <c r="D12" s="71"/>
      <c r="E12" s="71"/>
      <c r="F12" s="71"/>
      <c r="G12" s="71"/>
      <c r="H12" s="71"/>
      <c r="I12" s="71"/>
      <c r="J12" s="80">
        <f>SUM(J13:J18)</f>
        <v>380084.97790357401</v>
      </c>
      <c r="K12" s="81">
        <f t="shared" si="0"/>
        <v>0.71247559406891992</v>
      </c>
      <c r="L12" s="81">
        <f>J12/'סכום נכסי הקרן'!$C$42</f>
        <v>5.3343303307028744E-2</v>
      </c>
    </row>
    <row r="13" spans="2:12">
      <c r="B13" s="76" t="s">
        <v>2962</v>
      </c>
      <c r="C13" s="73">
        <v>30011000</v>
      </c>
      <c r="D13" s="73">
        <v>11</v>
      </c>
      <c r="E13" s="73" t="s">
        <v>304</v>
      </c>
      <c r="F13" s="73" t="s">
        <v>305</v>
      </c>
      <c r="G13" s="86" t="s">
        <v>131</v>
      </c>
      <c r="H13" s="87"/>
      <c r="I13" s="87"/>
      <c r="J13" s="83">
        <v>32947.501238869001</v>
      </c>
      <c r="K13" s="84">
        <f t="shared" si="0"/>
        <v>6.1760637444095455E-2</v>
      </c>
      <c r="L13" s="84">
        <f>J13/'סכום נכסי הקרן'!$C$42</f>
        <v>4.6240410802017339E-3</v>
      </c>
    </row>
    <row r="14" spans="2:12">
      <c r="B14" s="76" t="s">
        <v>2963</v>
      </c>
      <c r="C14" s="73">
        <v>30012000</v>
      </c>
      <c r="D14" s="73">
        <v>12</v>
      </c>
      <c r="E14" s="73" t="s">
        <v>304</v>
      </c>
      <c r="F14" s="73" t="s">
        <v>305</v>
      </c>
      <c r="G14" s="86" t="s">
        <v>131</v>
      </c>
      <c r="H14" s="87"/>
      <c r="I14" s="87"/>
      <c r="J14" s="83">
        <v>23578.793726709006</v>
      </c>
      <c r="K14" s="84">
        <f t="shared" si="0"/>
        <v>4.419883985030168E-2</v>
      </c>
      <c r="L14" s="84">
        <f>J14/'סכום נכסי הקרן'!$C$42</f>
        <v>3.3091829945902161E-3</v>
      </c>
    </row>
    <row r="15" spans="2:12">
      <c r="B15" s="76" t="s">
        <v>2963</v>
      </c>
      <c r="C15" s="73">
        <v>30112000</v>
      </c>
      <c r="D15" s="73">
        <v>12</v>
      </c>
      <c r="E15" s="73" t="s">
        <v>304</v>
      </c>
      <c r="F15" s="73" t="s">
        <v>305</v>
      </c>
      <c r="G15" s="86" t="s">
        <v>131</v>
      </c>
      <c r="H15" s="87"/>
      <c r="I15" s="87"/>
      <c r="J15" s="83">
        <v>162.06045000000003</v>
      </c>
      <c r="K15" s="84">
        <f t="shared" si="0"/>
        <v>3.0378500099027665E-4</v>
      </c>
      <c r="L15" s="84">
        <f>J15/'סכום נכסי הקרן'!$C$42</f>
        <v>2.2744491997830884E-5</v>
      </c>
    </row>
    <row r="16" spans="2:12">
      <c r="B16" s="76" t="s">
        <v>2964</v>
      </c>
      <c r="C16" s="73">
        <v>34810000</v>
      </c>
      <c r="D16" s="73">
        <v>10</v>
      </c>
      <c r="E16" s="73" t="s">
        <v>304</v>
      </c>
      <c r="F16" s="73" t="s">
        <v>305</v>
      </c>
      <c r="G16" s="86" t="s">
        <v>131</v>
      </c>
      <c r="H16" s="87"/>
      <c r="I16" s="87"/>
      <c r="J16" s="83">
        <v>4647.2410228310009</v>
      </c>
      <c r="K16" s="84">
        <f t="shared" si="0"/>
        <v>8.711330362977332E-3</v>
      </c>
      <c r="L16" s="84">
        <f>J16/'סכום נכסי הקרן'!$C$42</f>
        <v>6.5222042920262842E-4</v>
      </c>
    </row>
    <row r="17" spans="2:12">
      <c r="B17" s="76" t="s">
        <v>2964</v>
      </c>
      <c r="C17" s="73">
        <v>34110000</v>
      </c>
      <c r="D17" s="73">
        <v>10</v>
      </c>
      <c r="E17" s="73" t="s">
        <v>304</v>
      </c>
      <c r="F17" s="73" t="s">
        <v>305</v>
      </c>
      <c r="G17" s="86" t="s">
        <v>131</v>
      </c>
      <c r="H17" s="87"/>
      <c r="I17" s="87"/>
      <c r="J17" s="83">
        <v>313858.69579145702</v>
      </c>
      <c r="K17" s="84">
        <f t="shared" si="0"/>
        <v>0.58833333001244104</v>
      </c>
      <c r="L17" s="84">
        <f>J17/'סכום נכסי הקרן'!$C$42</f>
        <v>4.4048727464834458E-2</v>
      </c>
    </row>
    <row r="18" spans="2:12">
      <c r="B18" s="76" t="s">
        <v>2965</v>
      </c>
      <c r="C18" s="73">
        <v>30120000</v>
      </c>
      <c r="D18" s="73">
        <v>20</v>
      </c>
      <c r="E18" s="73" t="s">
        <v>304</v>
      </c>
      <c r="F18" s="73" t="s">
        <v>305</v>
      </c>
      <c r="G18" s="86" t="s">
        <v>131</v>
      </c>
      <c r="H18" s="87"/>
      <c r="I18" s="87"/>
      <c r="J18" s="83">
        <v>4890.6856737080025</v>
      </c>
      <c r="K18" s="84">
        <f t="shared" si="0"/>
        <v>9.1676713981142036E-3</v>
      </c>
      <c r="L18" s="84">
        <f>J18/'סכום נכסי הקרן'!$C$42</f>
        <v>6.8638684620188199E-4</v>
      </c>
    </row>
    <row r="19" spans="2:12">
      <c r="B19" s="72"/>
      <c r="C19" s="73"/>
      <c r="D19" s="73"/>
      <c r="E19" s="73"/>
      <c r="F19" s="73"/>
      <c r="G19" s="73"/>
      <c r="H19" s="73"/>
      <c r="I19" s="73"/>
      <c r="J19" s="73"/>
      <c r="K19" s="84"/>
      <c r="L19" s="73"/>
    </row>
    <row r="20" spans="2:12">
      <c r="B20" s="89" t="s">
        <v>42</v>
      </c>
      <c r="C20" s="71"/>
      <c r="D20" s="71"/>
      <c r="E20" s="71"/>
      <c r="F20" s="71"/>
      <c r="G20" s="71"/>
      <c r="H20" s="71"/>
      <c r="I20" s="71"/>
      <c r="J20" s="80">
        <f>SUM(J21:J49)</f>
        <v>141093.74513450099</v>
      </c>
      <c r="K20" s="81">
        <f t="shared" si="0"/>
        <v>0.26448256502685397</v>
      </c>
      <c r="L20" s="81">
        <f>J20/'סכום נכסי הקרן'!$C$42</f>
        <v>1.9801904518688226E-2</v>
      </c>
    </row>
    <row r="21" spans="2:12">
      <c r="B21" s="76" t="s">
        <v>2962</v>
      </c>
      <c r="C21" s="73">
        <v>32011000</v>
      </c>
      <c r="D21" s="73">
        <v>11</v>
      </c>
      <c r="E21" s="73" t="s">
        <v>304</v>
      </c>
      <c r="F21" s="73" t="s">
        <v>305</v>
      </c>
      <c r="G21" s="86" t="s">
        <v>132</v>
      </c>
      <c r="H21" s="87"/>
      <c r="I21" s="87"/>
      <c r="J21" s="83">
        <v>3.8311896000000012E-2</v>
      </c>
      <c r="K21" s="84">
        <f t="shared" si="0"/>
        <v>7.1816284382151087E-8</v>
      </c>
      <c r="L21" s="84">
        <f>J21/'סכום נכסי הקרן'!$C$42</f>
        <v>5.3769109736134212E-9</v>
      </c>
    </row>
    <row r="22" spans="2:12">
      <c r="B22" s="76" t="s">
        <v>2962</v>
      </c>
      <c r="C22" s="73">
        <v>31211000</v>
      </c>
      <c r="D22" s="73">
        <v>11</v>
      </c>
      <c r="E22" s="73" t="s">
        <v>304</v>
      </c>
      <c r="F22" s="73" t="s">
        <v>305</v>
      </c>
      <c r="G22" s="86" t="s">
        <v>134</v>
      </c>
      <c r="H22" s="87"/>
      <c r="I22" s="87"/>
      <c r="J22" s="83">
        <v>3.6022400000000003E-4</v>
      </c>
      <c r="K22" s="84">
        <f t="shared" si="0"/>
        <v>6.7524586163201079E-10</v>
      </c>
      <c r="L22" s="84">
        <f>J22/'סכום נכסי הקרן'!$C$42</f>
        <v>5.0555899884435911E-11</v>
      </c>
    </row>
    <row r="23" spans="2:12">
      <c r="B23" s="76" t="s">
        <v>2962</v>
      </c>
      <c r="C23" s="73">
        <v>30211000</v>
      </c>
      <c r="D23" s="73">
        <v>11</v>
      </c>
      <c r="E23" s="73" t="s">
        <v>304</v>
      </c>
      <c r="F23" s="73" t="s">
        <v>305</v>
      </c>
      <c r="G23" s="86" t="s">
        <v>133</v>
      </c>
      <c r="H23" s="87"/>
      <c r="I23" s="87"/>
      <c r="J23" s="83">
        <v>1.4700463000000002E-2</v>
      </c>
      <c r="K23" s="84">
        <f t="shared" si="0"/>
        <v>2.7556261672804963E-8</v>
      </c>
      <c r="L23" s="84">
        <f>J23/'סכום נכסי הקרן'!$C$42</f>
        <v>2.063147196419046E-9</v>
      </c>
    </row>
    <row r="24" spans="2:12">
      <c r="B24" s="76" t="s">
        <v>2962</v>
      </c>
      <c r="C24" s="73">
        <v>30311000</v>
      </c>
      <c r="D24" s="73">
        <v>11</v>
      </c>
      <c r="E24" s="73" t="s">
        <v>304</v>
      </c>
      <c r="F24" s="73" t="s">
        <v>305</v>
      </c>
      <c r="G24" s="86" t="s">
        <v>130</v>
      </c>
      <c r="H24" s="87"/>
      <c r="I24" s="87"/>
      <c r="J24" s="83">
        <v>13875.051431309001</v>
      </c>
      <c r="K24" s="84">
        <f t="shared" si="0"/>
        <v>2.6009013999407898E-2</v>
      </c>
      <c r="L24" s="84">
        <f>J24/'סכום נכסי הקרן'!$C$42</f>
        <v>1.9473042080834619E-3</v>
      </c>
    </row>
    <row r="25" spans="2:12">
      <c r="B25" s="76" t="s">
        <v>2963</v>
      </c>
      <c r="C25" s="73">
        <v>32012000</v>
      </c>
      <c r="D25" s="73">
        <v>12</v>
      </c>
      <c r="E25" s="73" t="s">
        <v>304</v>
      </c>
      <c r="F25" s="73" t="s">
        <v>305</v>
      </c>
      <c r="G25" s="86" t="s">
        <v>132</v>
      </c>
      <c r="H25" s="87"/>
      <c r="I25" s="87"/>
      <c r="J25" s="83">
        <v>311.71406273899998</v>
      </c>
      <c r="K25" s="84">
        <f t="shared" si="0"/>
        <v>5.843131797909376E-4</v>
      </c>
      <c r="L25" s="84">
        <f>J25/'סכום נכסי הקרן'!$C$42</f>
        <v>4.3747737375643089E-5</v>
      </c>
    </row>
    <row r="26" spans="2:12">
      <c r="B26" s="76" t="s">
        <v>2963</v>
      </c>
      <c r="C26" s="73">
        <v>31212000</v>
      </c>
      <c r="D26" s="73">
        <v>12</v>
      </c>
      <c r="E26" s="73" t="s">
        <v>304</v>
      </c>
      <c r="F26" s="73" t="s">
        <v>305</v>
      </c>
      <c r="G26" s="86" t="s">
        <v>134</v>
      </c>
      <c r="H26" s="87"/>
      <c r="I26" s="87"/>
      <c r="J26" s="83">
        <v>49.946350000000002</v>
      </c>
      <c r="K26" s="84">
        <f t="shared" si="0"/>
        <v>9.3625261340510294E-5</v>
      </c>
      <c r="L26" s="84">
        <f>J26/'סכום נכסי הקרן'!$C$42</f>
        <v>7.0097569017972025E-6</v>
      </c>
    </row>
    <row r="27" spans="2:12">
      <c r="B27" s="76" t="s">
        <v>2963</v>
      </c>
      <c r="C27" s="73">
        <v>30312000</v>
      </c>
      <c r="D27" s="73">
        <v>12</v>
      </c>
      <c r="E27" s="73" t="s">
        <v>304</v>
      </c>
      <c r="F27" s="73" t="s">
        <v>305</v>
      </c>
      <c r="G27" s="86" t="s">
        <v>130</v>
      </c>
      <c r="H27" s="87"/>
      <c r="I27" s="87"/>
      <c r="J27" s="83">
        <v>10687.575674633003</v>
      </c>
      <c r="K27" s="84">
        <f t="shared" si="0"/>
        <v>2.0034037835277161E-2</v>
      </c>
      <c r="L27" s="84">
        <f>J27/'סכום נכסי הקרן'!$C$42</f>
        <v>1.4999555993328558E-3</v>
      </c>
    </row>
    <row r="28" spans="2:12">
      <c r="B28" s="76" t="s">
        <v>2963</v>
      </c>
      <c r="C28" s="73">
        <v>30212000</v>
      </c>
      <c r="D28" s="73">
        <v>12</v>
      </c>
      <c r="E28" s="73" t="s">
        <v>304</v>
      </c>
      <c r="F28" s="73" t="s">
        <v>305</v>
      </c>
      <c r="G28" s="86" t="s">
        <v>133</v>
      </c>
      <c r="H28" s="87"/>
      <c r="I28" s="87"/>
      <c r="J28" s="83">
        <v>816.11247071200012</v>
      </c>
      <c r="K28" s="84">
        <f t="shared" si="0"/>
        <v>1.5298163600275208E-3</v>
      </c>
      <c r="L28" s="84">
        <f>J28/'סכום נכסי הקרן'!$C$42</f>
        <v>1.1453789965064935E-4</v>
      </c>
    </row>
    <row r="29" spans="2:12">
      <c r="B29" s="76" t="s">
        <v>2963</v>
      </c>
      <c r="C29" s="73">
        <v>31712000</v>
      </c>
      <c r="D29" s="73">
        <v>12</v>
      </c>
      <c r="E29" s="73" t="s">
        <v>304</v>
      </c>
      <c r="F29" s="73" t="s">
        <v>305</v>
      </c>
      <c r="G29" s="86" t="s">
        <v>139</v>
      </c>
      <c r="H29" s="87"/>
      <c r="I29" s="87"/>
      <c r="J29" s="83">
        <v>2.4753393030000006</v>
      </c>
      <c r="K29" s="84">
        <f t="shared" si="0"/>
        <v>4.640064572282292E-6</v>
      </c>
      <c r="L29" s="84">
        <f>J29/'סכום נכסי הקרן'!$C$42</f>
        <v>3.4740329900972002E-7</v>
      </c>
    </row>
    <row r="30" spans="2:12">
      <c r="B30" s="76" t="s">
        <v>2964</v>
      </c>
      <c r="C30" s="73">
        <v>32610000</v>
      </c>
      <c r="D30" s="73">
        <v>10</v>
      </c>
      <c r="E30" s="73" t="s">
        <v>304</v>
      </c>
      <c r="F30" s="73" t="s">
        <v>305</v>
      </c>
      <c r="G30" s="86" t="s">
        <v>135</v>
      </c>
      <c r="H30" s="87"/>
      <c r="I30" s="87"/>
      <c r="J30" s="83">
        <v>0.3465554030000001</v>
      </c>
      <c r="K30" s="84">
        <f t="shared" si="0"/>
        <v>6.4962384988774707E-7</v>
      </c>
      <c r="L30" s="84">
        <f>J30/'סכום נכסי הקרן'!$C$42</f>
        <v>4.8637570674020456E-8</v>
      </c>
    </row>
    <row r="31" spans="2:12">
      <c r="B31" s="76" t="s">
        <v>2964</v>
      </c>
      <c r="C31" s="73">
        <v>34510000</v>
      </c>
      <c r="D31" s="73">
        <v>10</v>
      </c>
      <c r="E31" s="73" t="s">
        <v>304</v>
      </c>
      <c r="F31" s="73" t="s">
        <v>305</v>
      </c>
      <c r="G31" s="86" t="s">
        <v>132</v>
      </c>
      <c r="H31" s="87"/>
      <c r="I31" s="87"/>
      <c r="J31" s="83">
        <v>8220.5104139989999</v>
      </c>
      <c r="K31" s="84">
        <f t="shared" si="0"/>
        <v>1.5409483092619237E-2</v>
      </c>
      <c r="L31" s="84">
        <f>J31/'סכום נכסי הקרן'!$C$42</f>
        <v>1.1537135268307947E-3</v>
      </c>
    </row>
    <row r="32" spans="2:12">
      <c r="B32" s="76" t="s">
        <v>2964</v>
      </c>
      <c r="C32" s="73">
        <v>33810000</v>
      </c>
      <c r="D32" s="73">
        <v>10</v>
      </c>
      <c r="E32" s="73" t="s">
        <v>304</v>
      </c>
      <c r="F32" s="73" t="s">
        <v>305</v>
      </c>
      <c r="G32" s="86" t="s">
        <v>133</v>
      </c>
      <c r="H32" s="87"/>
      <c r="I32" s="87"/>
      <c r="J32" s="83">
        <v>209.38933318000005</v>
      </c>
      <c r="K32" s="84">
        <f t="shared" si="0"/>
        <v>3.9250377737097282E-4</v>
      </c>
      <c r="L32" s="84">
        <f>J32/'סכום נכסי הקרן'!$C$42</f>
        <v>2.9386898610633596E-5</v>
      </c>
    </row>
    <row r="33" spans="2:12">
      <c r="B33" s="76" t="s">
        <v>2964</v>
      </c>
      <c r="C33" s="73">
        <v>31110000</v>
      </c>
      <c r="D33" s="73">
        <v>10</v>
      </c>
      <c r="E33" s="73" t="s">
        <v>304</v>
      </c>
      <c r="F33" s="73" t="s">
        <v>305</v>
      </c>
      <c r="G33" s="86" t="s">
        <v>138</v>
      </c>
      <c r="H33" s="87"/>
      <c r="I33" s="87"/>
      <c r="J33" s="83">
        <v>2.7045400000000006</v>
      </c>
      <c r="K33" s="84">
        <f t="shared" si="0"/>
        <v>5.0697050796677587E-6</v>
      </c>
      <c r="L33" s="84">
        <f>J33/'סכום נכסי הקרן'!$C$42</f>
        <v>3.7957063791821843E-7</v>
      </c>
    </row>
    <row r="34" spans="2:12">
      <c r="B34" s="76" t="s">
        <v>2964</v>
      </c>
      <c r="C34" s="73">
        <v>34610000</v>
      </c>
      <c r="D34" s="73">
        <v>10</v>
      </c>
      <c r="E34" s="73" t="s">
        <v>304</v>
      </c>
      <c r="F34" s="73" t="s">
        <v>305</v>
      </c>
      <c r="G34" s="86" t="s">
        <v>134</v>
      </c>
      <c r="H34" s="87"/>
      <c r="I34" s="87"/>
      <c r="J34" s="83">
        <v>-0.37624269300000007</v>
      </c>
      <c r="K34" s="84">
        <f t="shared" si="0"/>
        <v>-7.0527316730016086E-7</v>
      </c>
      <c r="L34" s="84">
        <f>J34/'סכום נכסי הקרן'!$C$42</f>
        <v>-5.2804055031198806E-8</v>
      </c>
    </row>
    <row r="35" spans="2:12">
      <c r="B35" s="76" t="s">
        <v>2964</v>
      </c>
      <c r="C35" s="73">
        <v>31710000</v>
      </c>
      <c r="D35" s="73">
        <v>10</v>
      </c>
      <c r="E35" s="73" t="s">
        <v>304</v>
      </c>
      <c r="F35" s="73" t="s">
        <v>305</v>
      </c>
      <c r="G35" s="86" t="s">
        <v>139</v>
      </c>
      <c r="H35" s="87"/>
      <c r="I35" s="87"/>
      <c r="J35" s="83">
        <v>1.2905786160000003</v>
      </c>
      <c r="K35" s="84">
        <f t="shared" si="0"/>
        <v>2.4192110174912504E-6</v>
      </c>
      <c r="L35" s="84">
        <f>J35/'סכום נכסי הקרן'!$C$42</f>
        <v>1.8112719669841506E-7</v>
      </c>
    </row>
    <row r="36" spans="2:12">
      <c r="B36" s="76" t="s">
        <v>2964</v>
      </c>
      <c r="C36" s="73">
        <v>30710000</v>
      </c>
      <c r="D36" s="73">
        <v>10</v>
      </c>
      <c r="E36" s="73" t="s">
        <v>304</v>
      </c>
      <c r="F36" s="73" t="s">
        <v>305</v>
      </c>
      <c r="G36" s="86" t="s">
        <v>2957</v>
      </c>
      <c r="H36" s="87"/>
      <c r="I36" s="87"/>
      <c r="J36" s="83">
        <v>0.38042611100000001</v>
      </c>
      <c r="K36" s="84">
        <f t="shared" si="0"/>
        <v>7.1311505371521596E-7</v>
      </c>
      <c r="L36" s="84">
        <f>J36/'סכום נכסי הקרן'!$C$42</f>
        <v>5.3391179880133756E-8</v>
      </c>
    </row>
    <row r="37" spans="2:12">
      <c r="B37" s="76" t="s">
        <v>2964</v>
      </c>
      <c r="C37" s="73">
        <v>34710000</v>
      </c>
      <c r="D37" s="73">
        <v>10</v>
      </c>
      <c r="E37" s="73" t="s">
        <v>304</v>
      </c>
      <c r="F37" s="73" t="s">
        <v>305</v>
      </c>
      <c r="G37" s="86" t="s">
        <v>138</v>
      </c>
      <c r="H37" s="87"/>
      <c r="I37" s="87"/>
      <c r="J37" s="83">
        <v>238.06775338500006</v>
      </c>
      <c r="K37" s="84">
        <f t="shared" si="0"/>
        <v>4.4626195162246658E-4</v>
      </c>
      <c r="L37" s="84">
        <f>J37/'סכום נכסי הקרן'!$C$42</f>
        <v>3.3411792400963404E-5</v>
      </c>
    </row>
    <row r="38" spans="2:12">
      <c r="B38" s="76" t="s">
        <v>2964</v>
      </c>
      <c r="C38" s="73">
        <v>30910000</v>
      </c>
      <c r="D38" s="73">
        <v>10</v>
      </c>
      <c r="E38" s="73" t="s">
        <v>304</v>
      </c>
      <c r="F38" s="73" t="s">
        <v>305</v>
      </c>
      <c r="G38" s="86" t="s">
        <v>2959</v>
      </c>
      <c r="H38" s="87"/>
      <c r="I38" s="87"/>
      <c r="J38" s="83">
        <v>50.234290853000005</v>
      </c>
      <c r="K38" s="84">
        <f t="shared" si="0"/>
        <v>9.4165011244411873E-5</v>
      </c>
      <c r="L38" s="84">
        <f>J38/'סכום נכסי הקרן'!$C$42</f>
        <v>7.050168170721281E-6</v>
      </c>
    </row>
    <row r="39" spans="2:12">
      <c r="B39" s="76" t="s">
        <v>2964</v>
      </c>
      <c r="C39" s="73">
        <v>34010000</v>
      </c>
      <c r="D39" s="73">
        <v>10</v>
      </c>
      <c r="E39" s="73" t="s">
        <v>304</v>
      </c>
      <c r="F39" s="73" t="s">
        <v>305</v>
      </c>
      <c r="G39" s="86" t="s">
        <v>130</v>
      </c>
      <c r="H39" s="87"/>
      <c r="I39" s="87"/>
      <c r="J39" s="83">
        <v>81459.382539006983</v>
      </c>
      <c r="K39" s="84">
        <f t="shared" si="0"/>
        <v>0.15269696341877093</v>
      </c>
      <c r="L39" s="84">
        <f>J39/'סכום נכסי הקרן'!$C$42</f>
        <v>1.1432476426584579E-2</v>
      </c>
    </row>
    <row r="40" spans="2:12">
      <c r="B40" s="76" t="s">
        <v>2964</v>
      </c>
      <c r="C40" s="73">
        <v>31410000</v>
      </c>
      <c r="D40" s="73">
        <v>10</v>
      </c>
      <c r="E40" s="73" t="s">
        <v>304</v>
      </c>
      <c r="F40" s="73" t="s">
        <v>305</v>
      </c>
      <c r="G40" s="86" t="s">
        <v>130</v>
      </c>
      <c r="H40" s="87"/>
      <c r="I40" s="87"/>
      <c r="J40" s="83">
        <v>432.05198831200005</v>
      </c>
      <c r="K40" s="84">
        <f t="shared" si="0"/>
        <v>8.0988861685384625E-4</v>
      </c>
      <c r="L40" s="84">
        <f>J40/'סכום נכסי הקרן'!$C$42</f>
        <v>6.0636651266914333E-5</v>
      </c>
    </row>
    <row r="41" spans="2:12">
      <c r="B41" s="76" t="s">
        <v>2964</v>
      </c>
      <c r="C41" s="73">
        <v>30810000</v>
      </c>
      <c r="D41" s="73">
        <v>10</v>
      </c>
      <c r="E41" s="73" t="s">
        <v>304</v>
      </c>
      <c r="F41" s="73" t="s">
        <v>305</v>
      </c>
      <c r="G41" s="86" t="s">
        <v>136</v>
      </c>
      <c r="H41" s="87"/>
      <c r="I41" s="87"/>
      <c r="J41" s="83">
        <v>0.88630010600000009</v>
      </c>
      <c r="K41" s="84">
        <f t="shared" si="0"/>
        <v>1.6613842463037235E-6</v>
      </c>
      <c r="L41" s="84">
        <f>J41/'סכום נכסי הקרן'!$C$42</f>
        <v>1.2438843449215193E-7</v>
      </c>
    </row>
    <row r="42" spans="2:12">
      <c r="B42" s="76" t="s">
        <v>2965</v>
      </c>
      <c r="C42" s="73">
        <v>31720000</v>
      </c>
      <c r="D42" s="73">
        <v>20</v>
      </c>
      <c r="E42" s="73" t="s">
        <v>304</v>
      </c>
      <c r="F42" s="73" t="s">
        <v>305</v>
      </c>
      <c r="G42" s="86" t="s">
        <v>139</v>
      </c>
      <c r="H42" s="87"/>
      <c r="I42" s="87"/>
      <c r="J42" s="83">
        <v>0.42783114500000002</v>
      </c>
      <c r="K42" s="84">
        <f t="shared" si="0"/>
        <v>8.0197657607081911E-7</v>
      </c>
      <c r="L42" s="84">
        <f>J42/'סכום נכסי הקרן'!$C$42</f>
        <v>6.0044273935283552E-8</v>
      </c>
    </row>
    <row r="43" spans="2:12">
      <c r="B43" s="76" t="s">
        <v>2965</v>
      </c>
      <c r="C43" s="73">
        <v>32020000</v>
      </c>
      <c r="D43" s="73">
        <v>20</v>
      </c>
      <c r="E43" s="73" t="s">
        <v>304</v>
      </c>
      <c r="F43" s="73" t="s">
        <v>305</v>
      </c>
      <c r="G43" s="86" t="s">
        <v>132</v>
      </c>
      <c r="H43" s="87"/>
      <c r="I43" s="87"/>
      <c r="J43" s="83">
        <v>206.45380544900004</v>
      </c>
      <c r="K43" s="84">
        <f t="shared" si="0"/>
        <v>3.87001081959052E-4</v>
      </c>
      <c r="L43" s="84">
        <f>J43/'סכום נכסי הקרן'!$C$42</f>
        <v>2.8974909831217396E-5</v>
      </c>
    </row>
    <row r="44" spans="2:12">
      <c r="B44" s="76" t="s">
        <v>2965</v>
      </c>
      <c r="C44" s="73">
        <v>33820000</v>
      </c>
      <c r="D44" s="73">
        <v>20</v>
      </c>
      <c r="E44" s="73" t="s">
        <v>304</v>
      </c>
      <c r="F44" s="73" t="s">
        <v>305</v>
      </c>
      <c r="G44" s="86" t="s">
        <v>133</v>
      </c>
      <c r="H44" s="87"/>
      <c r="I44" s="87"/>
      <c r="J44" s="83">
        <v>1.4260299250000004</v>
      </c>
      <c r="K44" s="84">
        <f t="shared" si="0"/>
        <v>2.6731167424148778E-6</v>
      </c>
      <c r="L44" s="84">
        <f>J44/'סכום נכסי הקרן'!$C$42</f>
        <v>2.0013720940445297E-7</v>
      </c>
    </row>
    <row r="45" spans="2:12">
      <c r="B45" s="76" t="s">
        <v>2965</v>
      </c>
      <c r="C45" s="73">
        <v>34020000</v>
      </c>
      <c r="D45" s="73">
        <v>20</v>
      </c>
      <c r="E45" s="73" t="s">
        <v>304</v>
      </c>
      <c r="F45" s="73" t="s">
        <v>305</v>
      </c>
      <c r="G45" s="86" t="s">
        <v>130</v>
      </c>
      <c r="H45" s="87"/>
      <c r="I45" s="87"/>
      <c r="J45" s="83">
        <v>24520.304613374006</v>
      </c>
      <c r="K45" s="84">
        <f t="shared" si="0"/>
        <v>4.5963717620528061E-2</v>
      </c>
      <c r="L45" s="84">
        <f>J45/'סכום נכסי הקרן'!$C$42</f>
        <v>3.4413200263436312E-3</v>
      </c>
    </row>
    <row r="46" spans="2:12">
      <c r="B46" s="76" t="s">
        <v>2965</v>
      </c>
      <c r="C46" s="73">
        <v>31220000</v>
      </c>
      <c r="D46" s="73">
        <v>20</v>
      </c>
      <c r="E46" s="73" t="s">
        <v>304</v>
      </c>
      <c r="F46" s="73" t="s">
        <v>305</v>
      </c>
      <c r="G46" s="86" t="s">
        <v>134</v>
      </c>
      <c r="H46" s="87"/>
      <c r="I46" s="87"/>
      <c r="J46" s="83">
        <v>0.23549817500000006</v>
      </c>
      <c r="K46" s="84">
        <f t="shared" si="0"/>
        <v>4.4144523432819885E-7</v>
      </c>
      <c r="L46" s="84">
        <f>J46/'סכום נכסי הקרן'!$C$42</f>
        <v>3.3051163049289805E-8</v>
      </c>
    </row>
    <row r="47" spans="2:12">
      <c r="B47" s="76" t="s">
        <v>2965</v>
      </c>
      <c r="C47" s="73">
        <v>30820000</v>
      </c>
      <c r="D47" s="73">
        <v>20</v>
      </c>
      <c r="E47" s="73" t="s">
        <v>304</v>
      </c>
      <c r="F47" s="73" t="s">
        <v>305</v>
      </c>
      <c r="G47" s="86" t="s">
        <v>136</v>
      </c>
      <c r="H47" s="87"/>
      <c r="I47" s="87"/>
      <c r="J47" s="83">
        <v>8.9910000000000025E-6</v>
      </c>
      <c r="K47" s="84">
        <f t="shared" si="0"/>
        <v>1.6853778598686956E-11</v>
      </c>
      <c r="L47" s="84">
        <f>J47/'סכום נכסי הקרן'!$C$42</f>
        <v>1.2618484494674518E-12</v>
      </c>
    </row>
    <row r="48" spans="2:12">
      <c r="B48" s="76" t="s">
        <v>2965</v>
      </c>
      <c r="C48" s="73">
        <v>34520000</v>
      </c>
      <c r="D48" s="73">
        <v>20</v>
      </c>
      <c r="E48" s="73" t="s">
        <v>304</v>
      </c>
      <c r="F48" s="73" t="s">
        <v>305</v>
      </c>
      <c r="G48" s="86" t="s">
        <v>132</v>
      </c>
      <c r="H48" s="87"/>
      <c r="I48" s="87"/>
      <c r="J48" s="83">
        <v>4.6068700600000012</v>
      </c>
      <c r="K48" s="84">
        <f t="shared" si="0"/>
        <v>8.6356543236747521E-6</v>
      </c>
      <c r="L48" s="84">
        <f>J48/'סכום נכסי הקרן'!$C$42</f>
        <v>6.4655453699355209E-7</v>
      </c>
    </row>
    <row r="49" spans="2:12">
      <c r="B49" s="76" t="s">
        <v>2965</v>
      </c>
      <c r="C49" s="73">
        <v>31120000</v>
      </c>
      <c r="D49" s="73">
        <v>20</v>
      </c>
      <c r="E49" s="73" t="s">
        <v>304</v>
      </c>
      <c r="F49" s="73" t="s">
        <v>305</v>
      </c>
      <c r="G49" s="86" t="s">
        <v>138</v>
      </c>
      <c r="H49" s="87"/>
      <c r="I49" s="87"/>
      <c r="J49" s="83">
        <v>2.4932998240000006</v>
      </c>
      <c r="K49" s="84">
        <f t="shared" si="0"/>
        <v>4.6737318667379775E-6</v>
      </c>
      <c r="L49" s="84">
        <f>J49/'סכום נכסי הקרן'!$C$42</f>
        <v>3.4992398142274169E-7</v>
      </c>
    </row>
    <row r="50" spans="2:12">
      <c r="B50" s="114"/>
      <c r="C50" s="114"/>
      <c r="D50" s="114"/>
      <c r="E50" s="115"/>
      <c r="F50" s="115"/>
      <c r="G50" s="115"/>
      <c r="H50" s="115"/>
      <c r="I50" s="115"/>
      <c r="J50" s="115"/>
      <c r="K50" s="115"/>
      <c r="L50" s="115"/>
    </row>
    <row r="51" spans="2:12">
      <c r="B51" s="116" t="s">
        <v>196</v>
      </c>
      <c r="C51" s="117"/>
      <c r="D51" s="117"/>
      <c r="E51" s="117"/>
      <c r="F51" s="117"/>
      <c r="G51" s="118"/>
      <c r="H51" s="119"/>
      <c r="I51" s="120"/>
      <c r="J51" s="121">
        <f>J52</f>
        <v>12292.151006780003</v>
      </c>
      <c r="K51" s="84">
        <f t="shared" ref="K51:K52" si="1">IFERROR(J51/$J$10,0)</f>
        <v>2.3041840904226125E-2</v>
      </c>
      <c r="L51" s="84">
        <f>J51/'סכום נכסי הקרן'!$C$42</f>
        <v>1.7251508940635213E-3</v>
      </c>
    </row>
    <row r="52" spans="2:12">
      <c r="B52" s="122" t="s">
        <v>42</v>
      </c>
      <c r="C52" s="117"/>
      <c r="D52" s="117"/>
      <c r="E52" s="117"/>
      <c r="F52" s="117"/>
      <c r="G52" s="118"/>
      <c r="H52" s="119"/>
      <c r="I52" s="120"/>
      <c r="J52" s="121">
        <f>SUM(J53:J65)</f>
        <v>12292.151006780003</v>
      </c>
      <c r="K52" s="84">
        <f t="shared" si="1"/>
        <v>2.3041840904226125E-2</v>
      </c>
      <c r="L52" s="84">
        <f>J52/'סכום נכסי הקרן'!$C$42</f>
        <v>1.7251508940635213E-3</v>
      </c>
    </row>
    <row r="53" spans="2:12">
      <c r="B53" s="76" t="s">
        <v>2966</v>
      </c>
      <c r="C53" s="73">
        <v>31785000</v>
      </c>
      <c r="D53" s="73">
        <v>85</v>
      </c>
      <c r="E53" s="73" t="s">
        <v>692</v>
      </c>
      <c r="F53" s="73" t="s">
        <v>647</v>
      </c>
      <c r="G53" s="86" t="s">
        <v>139</v>
      </c>
      <c r="H53" s="87"/>
      <c r="I53" s="87"/>
      <c r="J53" s="83">
        <v>159.33252262200003</v>
      </c>
      <c r="K53" s="84">
        <f>IFERROR(J53/$J$10,0)</f>
        <v>2.9867145588271258E-4</v>
      </c>
      <c r="L53" s="84">
        <f>J53/'סכום נכסי הקרן'!$C$42</f>
        <v>2.2361639041297785E-5</v>
      </c>
    </row>
    <row r="54" spans="2:12">
      <c r="B54" s="76" t="s">
        <v>2966</v>
      </c>
      <c r="C54" s="73">
        <v>32085000</v>
      </c>
      <c r="D54" s="73">
        <v>85</v>
      </c>
      <c r="E54" s="73" t="s">
        <v>692</v>
      </c>
      <c r="F54" s="73" t="s">
        <v>647</v>
      </c>
      <c r="G54" s="86" t="s">
        <v>132</v>
      </c>
      <c r="H54" s="87"/>
      <c r="I54" s="87"/>
      <c r="J54" s="83">
        <v>1745.9083414950005</v>
      </c>
      <c r="K54" s="84">
        <f>IFERROR(J54/$J$10,0)</f>
        <v>3.2727341387117641E-3</v>
      </c>
      <c r="L54" s="84">
        <f>J54/'סכום נכסי הקרן'!$C$42</f>
        <v>2.4503077895982164E-4</v>
      </c>
    </row>
    <row r="55" spans="2:12">
      <c r="B55" s="76" t="s">
        <v>2966</v>
      </c>
      <c r="C55" s="73">
        <v>30385000</v>
      </c>
      <c r="D55" s="73">
        <v>85</v>
      </c>
      <c r="E55" s="73" t="s">
        <v>692</v>
      </c>
      <c r="F55" s="73" t="s">
        <v>647</v>
      </c>
      <c r="G55" s="86" t="s">
        <v>130</v>
      </c>
      <c r="H55" s="87"/>
      <c r="I55" s="87"/>
      <c r="J55" s="83">
        <v>10386.910142663002</v>
      </c>
      <c r="K55" s="84">
        <f>IFERROR(J55/$J$10,0)</f>
        <v>1.9470435309631648E-2</v>
      </c>
      <c r="L55" s="84">
        <f>J55/'סכום נכסי הקרן'!$C$42</f>
        <v>1.4577584760624019E-3</v>
      </c>
    </row>
    <row r="56" spans="2:12">
      <c r="B56" s="76"/>
      <c r="C56" s="73"/>
      <c r="D56" s="73"/>
      <c r="E56" s="73"/>
      <c r="F56" s="73"/>
      <c r="G56" s="86"/>
      <c r="H56" s="73"/>
      <c r="I56" s="73"/>
      <c r="J56" s="83"/>
      <c r="K56" s="84"/>
      <c r="L56" s="84"/>
    </row>
    <row r="57" spans="2:12">
      <c r="B57" s="76"/>
      <c r="C57" s="73"/>
      <c r="D57" s="73"/>
      <c r="E57" s="73"/>
      <c r="F57" s="73"/>
      <c r="G57" s="86"/>
      <c r="H57" s="73"/>
      <c r="I57" s="73"/>
      <c r="J57" s="83"/>
      <c r="K57" s="84"/>
      <c r="L57" s="84"/>
    </row>
    <row r="58" spans="2:12">
      <c r="B58" s="123" t="s">
        <v>220</v>
      </c>
      <c r="C58" s="73"/>
      <c r="D58" s="73"/>
      <c r="E58" s="73"/>
      <c r="F58" s="73"/>
      <c r="G58" s="86"/>
      <c r="H58" s="73"/>
      <c r="I58" s="73"/>
      <c r="J58" s="83"/>
      <c r="K58" s="84"/>
      <c r="L58" s="84"/>
    </row>
    <row r="59" spans="2:12">
      <c r="B59" s="76"/>
      <c r="C59" s="73"/>
      <c r="D59" s="73"/>
      <c r="E59" s="73"/>
      <c r="F59" s="73"/>
      <c r="G59" s="86"/>
      <c r="H59" s="73"/>
      <c r="I59" s="73"/>
      <c r="J59" s="83"/>
      <c r="K59" s="84"/>
      <c r="L59" s="84"/>
    </row>
    <row r="60" spans="2:12">
      <c r="B60" s="76"/>
      <c r="C60" s="73"/>
      <c r="D60" s="73"/>
      <c r="E60" s="73"/>
      <c r="F60" s="73"/>
      <c r="G60" s="86"/>
      <c r="H60" s="73"/>
      <c r="I60" s="73"/>
      <c r="J60" s="83"/>
      <c r="K60" s="84"/>
      <c r="L60" s="84"/>
    </row>
    <row r="61" spans="2:12">
      <c r="B61" s="76"/>
      <c r="C61" s="73"/>
      <c r="D61" s="73"/>
      <c r="E61" s="73"/>
      <c r="F61" s="73"/>
      <c r="G61" s="86"/>
      <c r="H61" s="73"/>
      <c r="I61" s="73"/>
      <c r="J61" s="83"/>
      <c r="K61" s="84"/>
      <c r="L61" s="84"/>
    </row>
    <row r="62" spans="2:12">
      <c r="B62" s="76"/>
      <c r="C62" s="73"/>
      <c r="D62" s="73"/>
      <c r="E62" s="73"/>
      <c r="F62" s="73"/>
      <c r="G62" s="86"/>
      <c r="H62" s="73"/>
      <c r="I62" s="73"/>
      <c r="J62" s="83"/>
      <c r="K62" s="84"/>
      <c r="L62" s="84"/>
    </row>
    <row r="63" spans="2:12">
      <c r="B63" s="76"/>
      <c r="C63" s="73"/>
      <c r="D63" s="73"/>
      <c r="E63" s="73"/>
      <c r="F63" s="73"/>
      <c r="G63" s="86"/>
      <c r="H63" s="73"/>
      <c r="I63" s="73"/>
      <c r="J63" s="83"/>
      <c r="K63" s="84"/>
      <c r="L63" s="84"/>
    </row>
    <row r="64" spans="2:12">
      <c r="B64" s="76"/>
      <c r="C64" s="73"/>
      <c r="D64" s="73"/>
      <c r="E64" s="73"/>
      <c r="F64" s="73"/>
      <c r="G64" s="86"/>
      <c r="H64" s="73"/>
      <c r="I64" s="73"/>
      <c r="J64" s="83"/>
      <c r="K64" s="84"/>
      <c r="L64" s="84"/>
    </row>
    <row r="65" spans="2:12">
      <c r="B65" s="76"/>
      <c r="C65" s="73"/>
      <c r="D65" s="73"/>
      <c r="E65" s="73"/>
      <c r="F65" s="73"/>
      <c r="G65" s="86"/>
      <c r="H65" s="73"/>
      <c r="I65" s="73"/>
      <c r="J65" s="83"/>
      <c r="K65" s="84"/>
      <c r="L65" s="84"/>
    </row>
    <row r="66" spans="2:12">
      <c r="B66" s="76"/>
      <c r="C66" s="73"/>
      <c r="D66" s="73"/>
      <c r="E66" s="73"/>
      <c r="F66" s="73"/>
      <c r="G66" s="86"/>
      <c r="H66" s="73"/>
      <c r="I66" s="73"/>
      <c r="J66" s="83"/>
      <c r="K66" s="84"/>
      <c r="L66" s="84"/>
    </row>
    <row r="67" spans="2:12">
      <c r="B67" s="114"/>
      <c r="C67" s="114"/>
      <c r="D67" s="115"/>
      <c r="E67" s="115"/>
      <c r="F67" s="115"/>
      <c r="G67" s="115"/>
      <c r="H67" s="115"/>
      <c r="I67" s="115"/>
      <c r="J67" s="115"/>
      <c r="K67" s="115"/>
      <c r="L67" s="115"/>
    </row>
    <row r="68" spans="2:12">
      <c r="B68" s="114"/>
      <c r="C68" s="114"/>
      <c r="D68" s="115"/>
      <c r="E68" s="115"/>
      <c r="F68" s="115"/>
      <c r="G68" s="115"/>
      <c r="H68" s="115"/>
      <c r="I68" s="115"/>
      <c r="J68" s="115"/>
      <c r="K68" s="115"/>
      <c r="L68" s="115"/>
    </row>
    <row r="69" spans="2:12">
      <c r="B69" s="114"/>
      <c r="C69" s="114"/>
      <c r="D69" s="115"/>
      <c r="E69" s="115"/>
      <c r="F69" s="115"/>
      <c r="G69" s="115"/>
      <c r="H69" s="115"/>
      <c r="I69" s="115"/>
      <c r="J69" s="115"/>
      <c r="K69" s="115"/>
      <c r="L69" s="115"/>
    </row>
    <row r="70" spans="2:12">
      <c r="B70" s="114"/>
      <c r="C70" s="114"/>
      <c r="D70" s="115"/>
      <c r="E70" s="115"/>
      <c r="F70" s="115"/>
      <c r="G70" s="115"/>
      <c r="H70" s="115"/>
      <c r="I70" s="115"/>
      <c r="J70" s="115"/>
      <c r="K70" s="115"/>
      <c r="L70" s="115"/>
    </row>
    <row r="71" spans="2:12">
      <c r="B71" s="124"/>
      <c r="C71" s="114"/>
      <c r="D71" s="115"/>
      <c r="E71" s="115"/>
      <c r="F71" s="115"/>
      <c r="G71" s="115"/>
      <c r="H71" s="115"/>
      <c r="I71" s="115"/>
      <c r="J71" s="115"/>
      <c r="K71" s="115"/>
      <c r="L71" s="115"/>
    </row>
    <row r="72" spans="2:12">
      <c r="B72" s="114"/>
      <c r="C72" s="114"/>
      <c r="D72" s="115"/>
      <c r="E72" s="115"/>
      <c r="F72" s="115"/>
      <c r="G72" s="115"/>
      <c r="H72" s="115"/>
      <c r="I72" s="115"/>
      <c r="J72" s="115"/>
      <c r="K72" s="115"/>
      <c r="L72" s="115"/>
    </row>
    <row r="73" spans="2:12">
      <c r="B73" s="114"/>
      <c r="C73" s="114"/>
      <c r="D73" s="115"/>
      <c r="E73" s="115"/>
      <c r="F73" s="115"/>
      <c r="G73" s="115"/>
      <c r="H73" s="115"/>
      <c r="I73" s="115"/>
      <c r="J73" s="115"/>
      <c r="K73" s="115"/>
      <c r="L73" s="115"/>
    </row>
    <row r="74" spans="2:12">
      <c r="B74" s="114"/>
      <c r="C74" s="114"/>
      <c r="D74" s="115"/>
      <c r="E74" s="115"/>
      <c r="F74" s="115"/>
      <c r="G74" s="115"/>
      <c r="H74" s="115"/>
      <c r="I74" s="115"/>
      <c r="J74" s="115"/>
      <c r="K74" s="115"/>
      <c r="L74" s="115"/>
    </row>
    <row r="75" spans="2:12">
      <c r="B75" s="114"/>
      <c r="C75" s="114"/>
      <c r="D75" s="115"/>
      <c r="E75" s="115"/>
      <c r="F75" s="115"/>
      <c r="G75" s="115"/>
      <c r="H75" s="115"/>
      <c r="I75" s="115"/>
      <c r="J75" s="115"/>
      <c r="K75" s="115"/>
      <c r="L75" s="115"/>
    </row>
    <row r="76" spans="2:12">
      <c r="B76" s="114"/>
      <c r="C76" s="114"/>
      <c r="D76" s="115"/>
      <c r="E76" s="115"/>
      <c r="F76" s="115"/>
      <c r="G76" s="115"/>
      <c r="H76" s="115"/>
      <c r="I76" s="115"/>
      <c r="J76" s="115"/>
      <c r="K76" s="115"/>
      <c r="L76" s="115"/>
    </row>
    <row r="77" spans="2:12">
      <c r="B77" s="114"/>
      <c r="C77" s="114"/>
      <c r="D77" s="115"/>
      <c r="E77" s="115"/>
      <c r="F77" s="115"/>
      <c r="G77" s="115"/>
      <c r="H77" s="115"/>
      <c r="I77" s="115"/>
      <c r="J77" s="115"/>
      <c r="K77" s="115"/>
      <c r="L77" s="115"/>
    </row>
    <row r="78" spans="2:12">
      <c r="B78" s="114"/>
      <c r="C78" s="114"/>
      <c r="D78" s="115"/>
      <c r="E78" s="115"/>
      <c r="F78" s="115"/>
      <c r="G78" s="115"/>
      <c r="H78" s="115"/>
      <c r="I78" s="115"/>
      <c r="J78" s="115"/>
      <c r="K78" s="115"/>
      <c r="L78" s="115"/>
    </row>
    <row r="79" spans="2:12">
      <c r="B79" s="114"/>
      <c r="C79" s="114"/>
      <c r="D79" s="115"/>
      <c r="E79" s="115"/>
      <c r="F79" s="115"/>
      <c r="G79" s="115"/>
      <c r="H79" s="115"/>
      <c r="I79" s="115"/>
      <c r="J79" s="115"/>
      <c r="K79" s="115"/>
      <c r="L79" s="115"/>
    </row>
    <row r="80" spans="2:12">
      <c r="B80" s="114"/>
      <c r="C80" s="114"/>
      <c r="D80" s="115"/>
      <c r="E80" s="115"/>
      <c r="F80" s="115"/>
      <c r="G80" s="115"/>
      <c r="H80" s="115"/>
      <c r="I80" s="115"/>
      <c r="J80" s="115"/>
      <c r="K80" s="115"/>
      <c r="L80" s="115"/>
    </row>
    <row r="81" spans="2:12">
      <c r="B81" s="114"/>
      <c r="C81" s="114"/>
      <c r="D81" s="115"/>
      <c r="E81" s="115"/>
      <c r="F81" s="115"/>
      <c r="G81" s="115"/>
      <c r="H81" s="115"/>
      <c r="I81" s="115"/>
      <c r="J81" s="115"/>
      <c r="K81" s="115"/>
      <c r="L81" s="115"/>
    </row>
    <row r="82" spans="2:12">
      <c r="B82" s="114"/>
      <c r="C82" s="114"/>
      <c r="D82" s="115"/>
      <c r="E82" s="115"/>
      <c r="F82" s="115"/>
      <c r="G82" s="115"/>
      <c r="H82" s="115"/>
      <c r="I82" s="115"/>
      <c r="J82" s="115"/>
      <c r="K82" s="115"/>
      <c r="L82" s="115"/>
    </row>
    <row r="83" spans="2:12">
      <c r="B83" s="114"/>
      <c r="C83" s="114"/>
      <c r="D83" s="115"/>
      <c r="E83" s="115"/>
      <c r="F83" s="115"/>
      <c r="G83" s="115"/>
      <c r="H83" s="115"/>
      <c r="I83" s="115"/>
      <c r="J83" s="115"/>
      <c r="K83" s="115"/>
      <c r="L83" s="115"/>
    </row>
    <row r="84" spans="2:12">
      <c r="B84" s="114"/>
      <c r="C84" s="114"/>
      <c r="D84" s="115"/>
      <c r="E84" s="115"/>
      <c r="F84" s="115"/>
      <c r="G84" s="115"/>
      <c r="H84" s="115"/>
      <c r="I84" s="115"/>
      <c r="J84" s="115"/>
      <c r="K84" s="115"/>
      <c r="L84" s="115"/>
    </row>
    <row r="85" spans="2:12">
      <c r="B85" s="114"/>
      <c r="C85" s="114"/>
      <c r="D85" s="115"/>
      <c r="E85" s="115"/>
      <c r="F85" s="115"/>
      <c r="G85" s="115"/>
      <c r="H85" s="115"/>
      <c r="I85" s="115"/>
      <c r="J85" s="115"/>
      <c r="K85" s="115"/>
      <c r="L85" s="115"/>
    </row>
    <row r="86" spans="2:12">
      <c r="B86" s="114"/>
      <c r="C86" s="114"/>
      <c r="D86" s="115"/>
      <c r="E86" s="115"/>
      <c r="F86" s="115"/>
      <c r="G86" s="115"/>
      <c r="H86" s="115"/>
      <c r="I86" s="115"/>
      <c r="J86" s="115"/>
      <c r="K86" s="115"/>
      <c r="L86" s="115"/>
    </row>
    <row r="87" spans="2:12">
      <c r="B87" s="114"/>
      <c r="C87" s="114"/>
      <c r="D87" s="115"/>
      <c r="E87" s="115"/>
      <c r="F87" s="115"/>
      <c r="G87" s="115"/>
      <c r="H87" s="115"/>
      <c r="I87" s="115"/>
      <c r="J87" s="115"/>
      <c r="K87" s="115"/>
      <c r="L87" s="115"/>
    </row>
    <row r="88" spans="2:12">
      <c r="B88" s="114"/>
      <c r="C88" s="114"/>
      <c r="D88" s="115"/>
      <c r="E88" s="115"/>
      <c r="F88" s="115"/>
      <c r="G88" s="115"/>
      <c r="H88" s="115"/>
      <c r="I88" s="115"/>
      <c r="J88" s="115"/>
      <c r="K88" s="115"/>
      <c r="L88" s="115"/>
    </row>
    <row r="89" spans="2:12">
      <c r="B89" s="114"/>
      <c r="C89" s="114"/>
      <c r="D89" s="115"/>
      <c r="E89" s="115"/>
      <c r="F89" s="115"/>
      <c r="G89" s="115"/>
      <c r="H89" s="115"/>
      <c r="I89" s="115"/>
      <c r="J89" s="115"/>
      <c r="K89" s="115"/>
      <c r="L89" s="115"/>
    </row>
    <row r="90" spans="2:12">
      <c r="B90" s="114"/>
      <c r="C90" s="114"/>
      <c r="D90" s="115"/>
      <c r="E90" s="115"/>
      <c r="F90" s="115"/>
      <c r="G90" s="115"/>
      <c r="H90" s="115"/>
      <c r="I90" s="115"/>
      <c r="J90" s="115"/>
      <c r="K90" s="115"/>
      <c r="L90" s="115"/>
    </row>
    <row r="91" spans="2:12">
      <c r="B91" s="114"/>
      <c r="C91" s="114"/>
      <c r="D91" s="115"/>
      <c r="E91" s="115"/>
      <c r="F91" s="115"/>
      <c r="G91" s="115"/>
      <c r="H91" s="115"/>
      <c r="I91" s="115"/>
      <c r="J91" s="115"/>
      <c r="K91" s="115"/>
      <c r="L91" s="115"/>
    </row>
    <row r="92" spans="2:12">
      <c r="B92" s="114"/>
      <c r="C92" s="114"/>
      <c r="D92" s="115"/>
      <c r="E92" s="115"/>
      <c r="F92" s="115"/>
      <c r="G92" s="115"/>
      <c r="H92" s="115"/>
      <c r="I92" s="115"/>
      <c r="J92" s="115"/>
      <c r="K92" s="115"/>
      <c r="L92" s="115"/>
    </row>
    <row r="93" spans="2:12">
      <c r="B93" s="114"/>
      <c r="C93" s="114"/>
      <c r="D93" s="115"/>
      <c r="E93" s="115"/>
      <c r="F93" s="115"/>
      <c r="G93" s="115"/>
      <c r="H93" s="115"/>
      <c r="I93" s="115"/>
      <c r="J93" s="115"/>
      <c r="K93" s="115"/>
      <c r="L93" s="115"/>
    </row>
    <row r="94" spans="2:12">
      <c r="B94" s="114"/>
      <c r="C94" s="114"/>
      <c r="D94" s="115"/>
      <c r="E94" s="115"/>
      <c r="F94" s="115"/>
      <c r="G94" s="115"/>
      <c r="H94" s="115"/>
      <c r="I94" s="115"/>
      <c r="J94" s="115"/>
      <c r="K94" s="115"/>
      <c r="L94" s="115"/>
    </row>
    <row r="95" spans="2:12">
      <c r="B95" s="114"/>
      <c r="C95" s="114"/>
      <c r="D95" s="115"/>
      <c r="E95" s="115"/>
      <c r="F95" s="115"/>
      <c r="G95" s="115"/>
      <c r="H95" s="115"/>
      <c r="I95" s="115"/>
      <c r="J95" s="115"/>
      <c r="K95" s="115"/>
      <c r="L95" s="115"/>
    </row>
    <row r="96" spans="2:12">
      <c r="B96" s="114"/>
      <c r="C96" s="114"/>
      <c r="D96" s="115"/>
      <c r="E96" s="115"/>
      <c r="F96" s="115"/>
      <c r="G96" s="115"/>
      <c r="H96" s="115"/>
      <c r="I96" s="115"/>
      <c r="J96" s="115"/>
      <c r="K96" s="115"/>
      <c r="L96" s="115"/>
    </row>
    <row r="97" spans="2:12">
      <c r="B97" s="114"/>
      <c r="C97" s="114"/>
      <c r="D97" s="115"/>
      <c r="E97" s="115"/>
      <c r="F97" s="115"/>
      <c r="G97" s="115"/>
      <c r="H97" s="115"/>
      <c r="I97" s="115"/>
      <c r="J97" s="115"/>
      <c r="K97" s="115"/>
      <c r="L97" s="115"/>
    </row>
    <row r="98" spans="2:12">
      <c r="B98" s="114"/>
      <c r="C98" s="114"/>
      <c r="D98" s="115"/>
      <c r="E98" s="115"/>
      <c r="F98" s="115"/>
      <c r="G98" s="115"/>
      <c r="H98" s="115"/>
      <c r="I98" s="115"/>
      <c r="J98" s="115"/>
      <c r="K98" s="115"/>
      <c r="L98" s="115"/>
    </row>
    <row r="99" spans="2:12">
      <c r="B99" s="114"/>
      <c r="C99" s="114"/>
      <c r="D99" s="115"/>
      <c r="E99" s="115"/>
      <c r="F99" s="115"/>
      <c r="G99" s="115"/>
      <c r="H99" s="115"/>
      <c r="I99" s="115"/>
      <c r="J99" s="115"/>
      <c r="K99" s="115"/>
      <c r="L99" s="115"/>
    </row>
    <row r="100" spans="2:12">
      <c r="B100" s="114"/>
      <c r="C100" s="114"/>
      <c r="D100" s="115"/>
      <c r="E100" s="115"/>
      <c r="F100" s="115"/>
      <c r="G100" s="115"/>
      <c r="H100" s="115"/>
      <c r="I100" s="115"/>
      <c r="J100" s="115"/>
      <c r="K100" s="115"/>
      <c r="L100" s="115"/>
    </row>
    <row r="101" spans="2:12">
      <c r="B101" s="114"/>
      <c r="C101" s="114"/>
      <c r="D101" s="115"/>
      <c r="E101" s="115"/>
      <c r="F101" s="115"/>
      <c r="G101" s="115"/>
      <c r="H101" s="115"/>
      <c r="I101" s="115"/>
      <c r="J101" s="115"/>
      <c r="K101" s="115"/>
      <c r="L101" s="115"/>
    </row>
    <row r="102" spans="2:12">
      <c r="B102" s="114"/>
      <c r="C102" s="114"/>
      <c r="D102" s="115"/>
      <c r="E102" s="115"/>
      <c r="F102" s="115"/>
      <c r="G102" s="115"/>
      <c r="H102" s="115"/>
      <c r="I102" s="115"/>
      <c r="J102" s="115"/>
      <c r="K102" s="115"/>
      <c r="L102" s="115"/>
    </row>
    <row r="103" spans="2:12">
      <c r="B103" s="114"/>
      <c r="C103" s="114"/>
      <c r="D103" s="115"/>
      <c r="E103" s="115"/>
      <c r="F103" s="115"/>
      <c r="G103" s="115"/>
      <c r="H103" s="115"/>
      <c r="I103" s="115"/>
      <c r="J103" s="115"/>
      <c r="K103" s="115"/>
      <c r="L103" s="115"/>
    </row>
    <row r="104" spans="2:12">
      <c r="B104" s="114"/>
      <c r="C104" s="114"/>
      <c r="D104" s="115"/>
      <c r="E104" s="115"/>
      <c r="F104" s="115"/>
      <c r="G104" s="115"/>
      <c r="H104" s="115"/>
      <c r="I104" s="115"/>
      <c r="J104" s="115"/>
      <c r="K104" s="115"/>
      <c r="L104" s="115"/>
    </row>
    <row r="105" spans="2:12">
      <c r="B105" s="114"/>
      <c r="C105" s="114"/>
      <c r="D105" s="115"/>
      <c r="E105" s="115"/>
      <c r="F105" s="115"/>
      <c r="G105" s="115"/>
      <c r="H105" s="115"/>
      <c r="I105" s="115"/>
      <c r="J105" s="115"/>
      <c r="K105" s="115"/>
      <c r="L105" s="115"/>
    </row>
    <row r="106" spans="2:12">
      <c r="B106" s="114"/>
      <c r="C106" s="114"/>
      <c r="D106" s="115"/>
      <c r="E106" s="115"/>
      <c r="F106" s="115"/>
      <c r="G106" s="115"/>
      <c r="H106" s="115"/>
      <c r="I106" s="115"/>
      <c r="J106" s="115"/>
      <c r="K106" s="115"/>
      <c r="L106" s="115"/>
    </row>
    <row r="107" spans="2:12">
      <c r="B107" s="114"/>
      <c r="C107" s="114"/>
      <c r="D107" s="115"/>
      <c r="E107" s="115"/>
      <c r="F107" s="115"/>
      <c r="G107" s="115"/>
      <c r="H107" s="115"/>
      <c r="I107" s="115"/>
      <c r="J107" s="115"/>
      <c r="K107" s="115"/>
      <c r="L107" s="115"/>
    </row>
    <row r="108" spans="2:12">
      <c r="B108" s="114"/>
      <c r="C108" s="114"/>
      <c r="D108" s="115"/>
      <c r="E108" s="115"/>
      <c r="F108" s="115"/>
      <c r="G108" s="115"/>
      <c r="H108" s="115"/>
      <c r="I108" s="115"/>
      <c r="J108" s="115"/>
      <c r="K108" s="115"/>
      <c r="L108" s="115"/>
    </row>
    <row r="109" spans="2:12">
      <c r="B109" s="114"/>
      <c r="C109" s="114"/>
      <c r="D109" s="115"/>
      <c r="E109" s="115"/>
      <c r="F109" s="115"/>
      <c r="G109" s="115"/>
      <c r="H109" s="115"/>
      <c r="I109" s="115"/>
      <c r="J109" s="115"/>
      <c r="K109" s="115"/>
      <c r="L109" s="115"/>
    </row>
    <row r="110" spans="2:12">
      <c r="B110" s="114"/>
      <c r="C110" s="114"/>
      <c r="D110" s="115"/>
      <c r="E110" s="115"/>
      <c r="F110" s="115"/>
      <c r="G110" s="115"/>
      <c r="H110" s="115"/>
      <c r="I110" s="115"/>
      <c r="J110" s="115"/>
      <c r="K110" s="115"/>
      <c r="L110" s="115"/>
    </row>
    <row r="111" spans="2:12">
      <c r="B111" s="114"/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</row>
    <row r="112" spans="2:12">
      <c r="B112" s="114"/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</row>
    <row r="113" spans="2:12">
      <c r="B113" s="114"/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</row>
    <row r="114" spans="2:12">
      <c r="B114" s="114"/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</row>
    <row r="115" spans="2:12">
      <c r="B115" s="114"/>
      <c r="C115" s="114"/>
      <c r="D115" s="115"/>
      <c r="E115" s="115"/>
      <c r="F115" s="115"/>
      <c r="G115" s="115"/>
      <c r="H115" s="115"/>
      <c r="I115" s="115"/>
      <c r="J115" s="115"/>
      <c r="K115" s="115"/>
      <c r="L115" s="115"/>
    </row>
    <row r="116" spans="2:12">
      <c r="B116" s="114"/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</row>
    <row r="117" spans="2:12">
      <c r="B117" s="114"/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</row>
    <row r="118" spans="2:12">
      <c r="B118" s="114"/>
      <c r="C118" s="114"/>
      <c r="D118" s="115"/>
      <c r="E118" s="115"/>
      <c r="F118" s="115"/>
      <c r="G118" s="115"/>
      <c r="H118" s="115"/>
      <c r="I118" s="115"/>
      <c r="J118" s="115"/>
      <c r="K118" s="115"/>
      <c r="L118" s="115"/>
    </row>
    <row r="119" spans="2:12">
      <c r="B119" s="114"/>
      <c r="C119" s="114"/>
      <c r="D119" s="115"/>
      <c r="E119" s="115"/>
      <c r="F119" s="115"/>
      <c r="G119" s="115"/>
      <c r="H119" s="115"/>
      <c r="I119" s="115"/>
      <c r="J119" s="115"/>
      <c r="K119" s="115"/>
      <c r="L119" s="115"/>
    </row>
    <row r="120" spans="2:12">
      <c r="B120" s="114"/>
      <c r="C120" s="114"/>
      <c r="D120" s="115"/>
      <c r="E120" s="115"/>
      <c r="F120" s="115"/>
      <c r="G120" s="115"/>
      <c r="H120" s="115"/>
      <c r="I120" s="115"/>
      <c r="J120" s="115"/>
      <c r="K120" s="115"/>
      <c r="L120" s="115"/>
    </row>
    <row r="121" spans="2:12">
      <c r="B121" s="114"/>
      <c r="C121" s="114"/>
      <c r="D121" s="115"/>
      <c r="E121" s="115"/>
      <c r="F121" s="115"/>
      <c r="G121" s="115"/>
      <c r="H121" s="115"/>
      <c r="I121" s="115"/>
      <c r="J121" s="115"/>
      <c r="K121" s="115"/>
      <c r="L121" s="115"/>
    </row>
    <row r="122" spans="2:12">
      <c r="B122" s="114"/>
      <c r="C122" s="114"/>
      <c r="D122" s="115"/>
      <c r="E122" s="115"/>
      <c r="F122" s="115"/>
      <c r="G122" s="115"/>
      <c r="H122" s="115"/>
      <c r="I122" s="115"/>
      <c r="J122" s="115"/>
      <c r="K122" s="115"/>
      <c r="L122" s="115"/>
    </row>
    <row r="123" spans="2:12">
      <c r="B123" s="114"/>
      <c r="C123" s="114"/>
      <c r="D123" s="115"/>
      <c r="E123" s="115"/>
      <c r="F123" s="115"/>
      <c r="G123" s="115"/>
      <c r="H123" s="115"/>
      <c r="I123" s="115"/>
      <c r="J123" s="115"/>
      <c r="K123" s="115"/>
      <c r="L123" s="115"/>
    </row>
    <row r="124" spans="2:12">
      <c r="B124" s="114"/>
      <c r="C124" s="114"/>
      <c r="D124" s="115"/>
      <c r="E124" s="115"/>
      <c r="F124" s="115"/>
      <c r="G124" s="115"/>
      <c r="H124" s="115"/>
      <c r="I124" s="115"/>
      <c r="J124" s="115"/>
      <c r="K124" s="115"/>
      <c r="L124" s="115"/>
    </row>
    <row r="125" spans="2:12">
      <c r="B125" s="114"/>
      <c r="C125" s="114"/>
      <c r="D125" s="115"/>
      <c r="E125" s="115"/>
      <c r="F125" s="115"/>
      <c r="G125" s="115"/>
      <c r="H125" s="115"/>
      <c r="I125" s="115"/>
      <c r="J125" s="115"/>
      <c r="K125" s="115"/>
      <c r="L125" s="115"/>
    </row>
    <row r="126" spans="2:12">
      <c r="B126" s="114"/>
      <c r="C126" s="114"/>
      <c r="D126" s="115"/>
      <c r="E126" s="115"/>
      <c r="F126" s="115"/>
      <c r="G126" s="115"/>
      <c r="H126" s="115"/>
      <c r="I126" s="115"/>
      <c r="J126" s="115"/>
      <c r="K126" s="115"/>
      <c r="L126" s="115"/>
    </row>
    <row r="127" spans="2:12">
      <c r="B127" s="114"/>
      <c r="C127" s="114"/>
      <c r="D127" s="115"/>
      <c r="E127" s="115"/>
      <c r="F127" s="115"/>
      <c r="G127" s="115"/>
      <c r="H127" s="115"/>
      <c r="I127" s="115"/>
      <c r="J127" s="115"/>
      <c r="K127" s="115"/>
      <c r="L127" s="115"/>
    </row>
    <row r="128" spans="2:12">
      <c r="B128" s="114"/>
      <c r="C128" s="114"/>
      <c r="D128" s="115"/>
      <c r="E128" s="115"/>
      <c r="F128" s="115"/>
      <c r="G128" s="115"/>
      <c r="H128" s="115"/>
      <c r="I128" s="115"/>
      <c r="J128" s="115"/>
      <c r="K128" s="115"/>
      <c r="L128" s="115"/>
    </row>
    <row r="129" spans="2:12">
      <c r="B129" s="114"/>
      <c r="C129" s="114"/>
      <c r="D129" s="115"/>
      <c r="E129" s="115"/>
      <c r="F129" s="115"/>
      <c r="G129" s="115"/>
      <c r="H129" s="115"/>
      <c r="I129" s="115"/>
      <c r="J129" s="115"/>
      <c r="K129" s="115"/>
      <c r="L129" s="115"/>
    </row>
    <row r="130" spans="2:12">
      <c r="B130" s="114"/>
      <c r="C130" s="114"/>
      <c r="D130" s="115"/>
      <c r="E130" s="115"/>
      <c r="F130" s="115"/>
      <c r="G130" s="115"/>
      <c r="H130" s="115"/>
      <c r="I130" s="115"/>
      <c r="J130" s="115"/>
      <c r="K130" s="115"/>
      <c r="L130" s="115"/>
    </row>
    <row r="131" spans="2:12">
      <c r="B131" s="114"/>
      <c r="C131" s="114"/>
      <c r="D131" s="115"/>
      <c r="E131" s="115"/>
      <c r="F131" s="115"/>
      <c r="G131" s="115"/>
      <c r="H131" s="115"/>
      <c r="I131" s="115"/>
      <c r="J131" s="115"/>
      <c r="K131" s="115"/>
      <c r="L131" s="115"/>
    </row>
    <row r="132" spans="2:12">
      <c r="B132" s="114"/>
      <c r="C132" s="114"/>
      <c r="D132" s="115"/>
      <c r="E132" s="115"/>
      <c r="F132" s="115"/>
      <c r="G132" s="115"/>
      <c r="H132" s="115"/>
      <c r="I132" s="115"/>
      <c r="J132" s="115"/>
      <c r="K132" s="115"/>
      <c r="L132" s="115"/>
    </row>
    <row r="133" spans="2:12">
      <c r="B133" s="114"/>
      <c r="C133" s="114"/>
      <c r="D133" s="115"/>
      <c r="E133" s="115"/>
      <c r="F133" s="115"/>
      <c r="G133" s="115"/>
      <c r="H133" s="115"/>
      <c r="I133" s="115"/>
      <c r="J133" s="115"/>
      <c r="K133" s="115"/>
      <c r="L133" s="115"/>
    </row>
    <row r="134" spans="2:12">
      <c r="B134" s="114"/>
      <c r="C134" s="114"/>
      <c r="D134" s="115"/>
      <c r="E134" s="115"/>
      <c r="F134" s="115"/>
      <c r="G134" s="115"/>
      <c r="H134" s="115"/>
      <c r="I134" s="115"/>
      <c r="J134" s="115"/>
      <c r="K134" s="115"/>
      <c r="L134" s="115"/>
    </row>
    <row r="135" spans="2:12">
      <c r="B135" s="114"/>
      <c r="C135" s="114"/>
      <c r="D135" s="115"/>
      <c r="E135" s="115"/>
      <c r="F135" s="115"/>
      <c r="G135" s="115"/>
      <c r="H135" s="115"/>
      <c r="I135" s="115"/>
      <c r="J135" s="115"/>
      <c r="K135" s="115"/>
      <c r="L135" s="115"/>
    </row>
    <row r="136" spans="2:12">
      <c r="B136" s="114"/>
      <c r="C136" s="114"/>
      <c r="D136" s="115"/>
      <c r="E136" s="115"/>
      <c r="F136" s="115"/>
      <c r="G136" s="115"/>
      <c r="H136" s="115"/>
      <c r="I136" s="115"/>
      <c r="J136" s="115"/>
      <c r="K136" s="115"/>
      <c r="L136" s="115"/>
    </row>
    <row r="137" spans="2:12">
      <c r="B137" s="114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</row>
    <row r="138" spans="2:12">
      <c r="B138" s="114"/>
      <c r="C138" s="114"/>
      <c r="D138" s="115"/>
      <c r="E138" s="115"/>
      <c r="F138" s="115"/>
      <c r="G138" s="115"/>
      <c r="H138" s="115"/>
      <c r="I138" s="115"/>
      <c r="J138" s="115"/>
      <c r="K138" s="115"/>
      <c r="L138" s="115"/>
    </row>
    <row r="139" spans="2:12">
      <c r="B139" s="114"/>
      <c r="C139" s="114"/>
      <c r="D139" s="115"/>
      <c r="E139" s="115"/>
      <c r="F139" s="115"/>
      <c r="G139" s="115"/>
      <c r="H139" s="115"/>
      <c r="I139" s="115"/>
      <c r="J139" s="115"/>
      <c r="K139" s="115"/>
      <c r="L139" s="115"/>
    </row>
    <row r="140" spans="2:12">
      <c r="B140" s="114"/>
      <c r="C140" s="114"/>
      <c r="D140" s="115"/>
      <c r="E140" s="115"/>
      <c r="F140" s="115"/>
      <c r="G140" s="115"/>
      <c r="H140" s="115"/>
      <c r="I140" s="115"/>
      <c r="J140" s="115"/>
      <c r="K140" s="115"/>
      <c r="L140" s="115"/>
    </row>
    <row r="141" spans="2:12">
      <c r="B141" s="114"/>
      <c r="C141" s="114"/>
      <c r="D141" s="115"/>
      <c r="E141" s="115"/>
      <c r="F141" s="115"/>
      <c r="G141" s="115"/>
      <c r="H141" s="115"/>
      <c r="I141" s="115"/>
      <c r="J141" s="115"/>
      <c r="K141" s="115"/>
      <c r="L141" s="115"/>
    </row>
    <row r="142" spans="2:12">
      <c r="B142" s="114"/>
      <c r="C142" s="114"/>
      <c r="D142" s="115"/>
      <c r="E142" s="115"/>
      <c r="F142" s="115"/>
      <c r="G142" s="115"/>
      <c r="H142" s="115"/>
      <c r="I142" s="115"/>
      <c r="J142" s="115"/>
      <c r="K142" s="115"/>
      <c r="L142" s="115"/>
    </row>
    <row r="143" spans="2:12">
      <c r="B143" s="114"/>
      <c r="C143" s="114"/>
      <c r="D143" s="115"/>
      <c r="E143" s="115"/>
      <c r="F143" s="115"/>
      <c r="G143" s="115"/>
      <c r="H143" s="115"/>
      <c r="I143" s="115"/>
      <c r="J143" s="115"/>
      <c r="K143" s="115"/>
      <c r="L143" s="115"/>
    </row>
    <row r="144" spans="2:12">
      <c r="B144" s="114"/>
      <c r="C144" s="114"/>
      <c r="D144" s="115"/>
      <c r="E144" s="115"/>
      <c r="F144" s="115"/>
      <c r="G144" s="115"/>
      <c r="H144" s="115"/>
      <c r="I144" s="115"/>
      <c r="J144" s="115"/>
      <c r="K144" s="115"/>
      <c r="L144" s="115"/>
    </row>
    <row r="145" spans="2:12">
      <c r="B145" s="114"/>
      <c r="C145" s="114"/>
      <c r="D145" s="115"/>
      <c r="E145" s="115"/>
      <c r="F145" s="115"/>
      <c r="G145" s="115"/>
      <c r="H145" s="115"/>
      <c r="I145" s="115"/>
      <c r="J145" s="115"/>
      <c r="K145" s="115"/>
      <c r="L145" s="115"/>
    </row>
    <row r="146" spans="2:12">
      <c r="B146" s="114"/>
      <c r="C146" s="114"/>
      <c r="D146" s="115"/>
      <c r="E146" s="115"/>
      <c r="F146" s="115"/>
      <c r="G146" s="115"/>
      <c r="H146" s="115"/>
      <c r="I146" s="115"/>
      <c r="J146" s="115"/>
      <c r="K146" s="115"/>
      <c r="L146" s="115"/>
    </row>
    <row r="147" spans="2:12">
      <c r="B147" s="114"/>
      <c r="C147" s="114"/>
      <c r="D147" s="115"/>
      <c r="E147" s="115"/>
      <c r="F147" s="115"/>
      <c r="G147" s="115"/>
      <c r="H147" s="115"/>
      <c r="I147" s="115"/>
      <c r="J147" s="115"/>
      <c r="K147" s="115"/>
      <c r="L147" s="115"/>
    </row>
    <row r="148" spans="2:12">
      <c r="B148" s="114"/>
      <c r="C148" s="114"/>
      <c r="D148" s="115"/>
      <c r="E148" s="115"/>
      <c r="F148" s="115"/>
      <c r="G148" s="115"/>
      <c r="H148" s="115"/>
      <c r="I148" s="115"/>
      <c r="J148" s="115"/>
      <c r="K148" s="115"/>
      <c r="L148" s="115"/>
    </row>
    <row r="149" spans="2:12">
      <c r="B149" s="114"/>
      <c r="C149" s="114"/>
      <c r="D149" s="115"/>
      <c r="E149" s="115"/>
      <c r="F149" s="115"/>
      <c r="G149" s="115"/>
      <c r="H149" s="115"/>
      <c r="I149" s="115"/>
      <c r="J149" s="115"/>
      <c r="K149" s="115"/>
      <c r="L149" s="115"/>
    </row>
    <row r="150" spans="2:12">
      <c r="B150" s="114"/>
      <c r="C150" s="114"/>
      <c r="D150" s="115"/>
      <c r="E150" s="115"/>
      <c r="F150" s="115"/>
      <c r="G150" s="115"/>
      <c r="H150" s="115"/>
      <c r="I150" s="115"/>
      <c r="J150" s="115"/>
      <c r="K150" s="115"/>
      <c r="L150" s="115"/>
    </row>
    <row r="151" spans="2:12">
      <c r="B151" s="114"/>
      <c r="C151" s="114"/>
      <c r="D151" s="115"/>
      <c r="E151" s="115"/>
      <c r="F151" s="115"/>
      <c r="G151" s="115"/>
      <c r="H151" s="115"/>
      <c r="I151" s="115"/>
      <c r="J151" s="115"/>
      <c r="K151" s="115"/>
      <c r="L151" s="115"/>
    </row>
    <row r="152" spans="2:12">
      <c r="B152" s="114"/>
      <c r="C152" s="114"/>
      <c r="D152" s="115"/>
      <c r="E152" s="115"/>
      <c r="F152" s="115"/>
      <c r="G152" s="115"/>
      <c r="H152" s="115"/>
      <c r="I152" s="115"/>
      <c r="J152" s="115"/>
      <c r="K152" s="115"/>
      <c r="L152" s="115"/>
    </row>
    <row r="153" spans="2:12">
      <c r="B153" s="114"/>
      <c r="C153" s="114"/>
      <c r="D153" s="115"/>
      <c r="E153" s="115"/>
      <c r="F153" s="115"/>
      <c r="G153" s="115"/>
      <c r="H153" s="115"/>
      <c r="I153" s="115"/>
      <c r="J153" s="115"/>
      <c r="K153" s="115"/>
      <c r="L153" s="115"/>
    </row>
    <row r="154" spans="2:12">
      <c r="B154" s="114"/>
      <c r="C154" s="114"/>
      <c r="D154" s="115"/>
      <c r="E154" s="115"/>
      <c r="F154" s="115"/>
      <c r="G154" s="115"/>
      <c r="H154" s="115"/>
      <c r="I154" s="115"/>
      <c r="J154" s="115"/>
      <c r="K154" s="115"/>
      <c r="L154" s="115"/>
    </row>
    <row r="155" spans="2:12">
      <c r="B155" s="114"/>
      <c r="C155" s="114"/>
      <c r="D155" s="115"/>
      <c r="E155" s="115"/>
      <c r="F155" s="115"/>
      <c r="G155" s="115"/>
      <c r="H155" s="115"/>
      <c r="I155" s="115"/>
      <c r="J155" s="115"/>
      <c r="K155" s="115"/>
      <c r="L155" s="115"/>
    </row>
    <row r="156" spans="2:12">
      <c r="B156" s="114"/>
      <c r="C156" s="114"/>
      <c r="D156" s="115"/>
      <c r="E156" s="115"/>
      <c r="F156" s="115"/>
      <c r="G156" s="115"/>
      <c r="H156" s="115"/>
      <c r="I156" s="115"/>
      <c r="J156" s="115"/>
      <c r="K156" s="115"/>
      <c r="L156" s="115"/>
    </row>
    <row r="157" spans="2:12">
      <c r="B157" s="114"/>
      <c r="C157" s="114"/>
      <c r="D157" s="115"/>
      <c r="E157" s="115"/>
      <c r="F157" s="115"/>
      <c r="G157" s="115"/>
      <c r="H157" s="115"/>
      <c r="I157" s="115"/>
      <c r="J157" s="115"/>
      <c r="K157" s="115"/>
      <c r="L157" s="115"/>
    </row>
    <row r="158" spans="2:12">
      <c r="B158" s="114"/>
      <c r="C158" s="114"/>
      <c r="D158" s="115"/>
      <c r="E158" s="115"/>
      <c r="F158" s="115"/>
      <c r="G158" s="115"/>
      <c r="H158" s="115"/>
      <c r="I158" s="115"/>
      <c r="J158" s="115"/>
      <c r="K158" s="115"/>
      <c r="L158" s="115"/>
    </row>
    <row r="159" spans="2:12">
      <c r="B159" s="114"/>
      <c r="C159" s="114"/>
      <c r="D159" s="115"/>
      <c r="E159" s="115"/>
      <c r="F159" s="115"/>
      <c r="G159" s="115"/>
      <c r="H159" s="115"/>
      <c r="I159" s="115"/>
      <c r="J159" s="115"/>
      <c r="K159" s="115"/>
      <c r="L159" s="115"/>
    </row>
    <row r="160" spans="2:12">
      <c r="B160" s="114"/>
      <c r="C160" s="114"/>
      <c r="D160" s="115"/>
      <c r="E160" s="115"/>
      <c r="F160" s="115"/>
      <c r="G160" s="115"/>
      <c r="H160" s="115"/>
      <c r="I160" s="115"/>
      <c r="J160" s="115"/>
      <c r="K160" s="115"/>
      <c r="L160" s="115"/>
    </row>
    <row r="161" spans="2:12">
      <c r="B161" s="114"/>
      <c r="C161" s="114"/>
      <c r="D161" s="115"/>
      <c r="E161" s="115"/>
      <c r="F161" s="115"/>
      <c r="G161" s="115"/>
      <c r="H161" s="115"/>
      <c r="I161" s="115"/>
      <c r="J161" s="115"/>
      <c r="K161" s="115"/>
      <c r="L161" s="115"/>
    </row>
    <row r="162" spans="2:12">
      <c r="B162" s="114"/>
      <c r="C162" s="114"/>
      <c r="D162" s="115"/>
      <c r="E162" s="115"/>
      <c r="F162" s="115"/>
      <c r="G162" s="115"/>
      <c r="H162" s="115"/>
      <c r="I162" s="115"/>
      <c r="J162" s="115"/>
      <c r="K162" s="115"/>
      <c r="L162" s="115"/>
    </row>
    <row r="163" spans="2:12">
      <c r="B163" s="114"/>
      <c r="C163" s="114"/>
      <c r="D163" s="115"/>
      <c r="E163" s="115"/>
      <c r="F163" s="115"/>
      <c r="G163" s="115"/>
      <c r="H163" s="115"/>
      <c r="I163" s="115"/>
      <c r="J163" s="115"/>
      <c r="K163" s="115"/>
      <c r="L163" s="115"/>
    </row>
    <row r="164" spans="2:12">
      <c r="B164" s="114"/>
      <c r="C164" s="114"/>
      <c r="D164" s="115"/>
      <c r="E164" s="115"/>
      <c r="F164" s="115"/>
      <c r="G164" s="115"/>
      <c r="H164" s="115"/>
      <c r="I164" s="115"/>
      <c r="J164" s="115"/>
      <c r="K164" s="115"/>
      <c r="L164" s="115"/>
    </row>
    <row r="165" spans="2:12">
      <c r="B165" s="114"/>
      <c r="C165" s="114"/>
      <c r="D165" s="115"/>
      <c r="E165" s="115"/>
      <c r="F165" s="115"/>
      <c r="G165" s="115"/>
      <c r="H165" s="115"/>
      <c r="I165" s="115"/>
      <c r="J165" s="115"/>
      <c r="K165" s="115"/>
      <c r="L165" s="115"/>
    </row>
    <row r="166" spans="2:12">
      <c r="B166" s="114"/>
      <c r="C166" s="114"/>
      <c r="D166" s="115"/>
      <c r="E166" s="115"/>
      <c r="F166" s="115"/>
      <c r="G166" s="115"/>
      <c r="H166" s="115"/>
      <c r="I166" s="115"/>
      <c r="J166" s="115"/>
      <c r="K166" s="115"/>
      <c r="L166" s="115"/>
    </row>
    <row r="167" spans="2:12">
      <c r="B167" s="114"/>
      <c r="C167" s="114"/>
      <c r="D167" s="115"/>
      <c r="E167" s="115"/>
      <c r="F167" s="115"/>
      <c r="G167" s="115"/>
      <c r="H167" s="115"/>
      <c r="I167" s="115"/>
      <c r="J167" s="115"/>
      <c r="K167" s="115"/>
      <c r="L167" s="115"/>
    </row>
    <row r="168" spans="2:12">
      <c r="B168" s="114"/>
      <c r="C168" s="114"/>
      <c r="D168" s="115"/>
      <c r="E168" s="115"/>
      <c r="F168" s="115"/>
      <c r="G168" s="115"/>
      <c r="H168" s="115"/>
      <c r="I168" s="115"/>
      <c r="J168" s="115"/>
      <c r="K168" s="115"/>
      <c r="L168" s="115"/>
    </row>
    <row r="169" spans="2:12">
      <c r="B169" s="114"/>
      <c r="C169" s="114"/>
      <c r="D169" s="115"/>
      <c r="E169" s="115"/>
      <c r="F169" s="115"/>
      <c r="G169" s="115"/>
      <c r="H169" s="115"/>
      <c r="I169" s="115"/>
      <c r="J169" s="115"/>
      <c r="K169" s="115"/>
      <c r="L169" s="115"/>
    </row>
    <row r="170" spans="2:12">
      <c r="B170" s="114"/>
      <c r="C170" s="114"/>
      <c r="D170" s="115"/>
      <c r="E170" s="115"/>
      <c r="F170" s="115"/>
      <c r="G170" s="115"/>
      <c r="H170" s="115"/>
      <c r="I170" s="115"/>
      <c r="J170" s="115"/>
      <c r="K170" s="115"/>
      <c r="L170" s="115"/>
    </row>
    <row r="171" spans="2:12">
      <c r="B171" s="114"/>
      <c r="C171" s="114"/>
      <c r="D171" s="115"/>
      <c r="E171" s="115"/>
      <c r="F171" s="115"/>
      <c r="G171" s="115"/>
      <c r="H171" s="115"/>
      <c r="I171" s="115"/>
      <c r="J171" s="115"/>
      <c r="K171" s="115"/>
      <c r="L171" s="115"/>
    </row>
    <row r="172" spans="2:12">
      <c r="B172" s="114"/>
      <c r="C172" s="114"/>
      <c r="D172" s="115"/>
      <c r="E172" s="115"/>
      <c r="F172" s="115"/>
      <c r="G172" s="115"/>
      <c r="H172" s="115"/>
      <c r="I172" s="115"/>
      <c r="J172" s="115"/>
      <c r="K172" s="115"/>
      <c r="L172" s="115"/>
    </row>
    <row r="173" spans="2:12">
      <c r="B173" s="114"/>
      <c r="C173" s="114"/>
      <c r="D173" s="115"/>
      <c r="E173" s="115"/>
      <c r="F173" s="115"/>
      <c r="G173" s="115"/>
      <c r="H173" s="115"/>
      <c r="I173" s="115"/>
      <c r="J173" s="115"/>
      <c r="K173" s="115"/>
      <c r="L173" s="115"/>
    </row>
    <row r="174" spans="2:12">
      <c r="B174" s="114"/>
      <c r="C174" s="114"/>
      <c r="D174" s="115"/>
      <c r="E174" s="115"/>
      <c r="F174" s="115"/>
      <c r="G174" s="115"/>
      <c r="H174" s="115"/>
      <c r="I174" s="115"/>
      <c r="J174" s="115"/>
      <c r="K174" s="115"/>
      <c r="L174" s="115"/>
    </row>
    <row r="175" spans="2:12">
      <c r="B175" s="114"/>
      <c r="C175" s="114"/>
      <c r="D175" s="115"/>
      <c r="E175" s="115"/>
      <c r="F175" s="115"/>
      <c r="G175" s="115"/>
      <c r="H175" s="115"/>
      <c r="I175" s="115"/>
      <c r="J175" s="115"/>
      <c r="K175" s="115"/>
      <c r="L175" s="115"/>
    </row>
    <row r="176" spans="2:12">
      <c r="B176" s="114"/>
      <c r="C176" s="114"/>
      <c r="D176" s="115"/>
      <c r="E176" s="115"/>
      <c r="F176" s="115"/>
      <c r="G176" s="115"/>
      <c r="H176" s="115"/>
      <c r="I176" s="115"/>
      <c r="J176" s="115"/>
      <c r="K176" s="115"/>
      <c r="L176" s="115"/>
    </row>
    <row r="177" spans="2:12">
      <c r="B177" s="114"/>
      <c r="C177" s="114"/>
      <c r="D177" s="115"/>
      <c r="E177" s="115"/>
      <c r="F177" s="115"/>
      <c r="G177" s="115"/>
      <c r="H177" s="115"/>
      <c r="I177" s="115"/>
      <c r="J177" s="115"/>
      <c r="K177" s="115"/>
      <c r="L177" s="115"/>
    </row>
    <row r="178" spans="2:12">
      <c r="B178" s="114"/>
      <c r="C178" s="114"/>
      <c r="D178" s="115"/>
      <c r="E178" s="115"/>
      <c r="F178" s="115"/>
      <c r="G178" s="115"/>
      <c r="H178" s="115"/>
      <c r="I178" s="115"/>
      <c r="J178" s="115"/>
      <c r="K178" s="115"/>
      <c r="L178" s="115"/>
    </row>
    <row r="179" spans="2:12">
      <c r="B179" s="114"/>
      <c r="C179" s="114"/>
      <c r="D179" s="115"/>
      <c r="E179" s="115"/>
      <c r="F179" s="115"/>
      <c r="G179" s="115"/>
      <c r="H179" s="115"/>
      <c r="I179" s="115"/>
      <c r="J179" s="115"/>
      <c r="K179" s="115"/>
      <c r="L179" s="115"/>
    </row>
    <row r="180" spans="2:12">
      <c r="B180" s="114"/>
      <c r="C180" s="114"/>
      <c r="D180" s="115"/>
      <c r="E180" s="115"/>
      <c r="F180" s="115"/>
      <c r="G180" s="115"/>
      <c r="H180" s="115"/>
      <c r="I180" s="115"/>
      <c r="J180" s="115"/>
      <c r="K180" s="115"/>
      <c r="L180" s="115"/>
    </row>
    <row r="181" spans="2:12">
      <c r="B181" s="114"/>
      <c r="C181" s="114"/>
      <c r="D181" s="115"/>
      <c r="E181" s="115"/>
      <c r="F181" s="115"/>
      <c r="G181" s="115"/>
      <c r="H181" s="115"/>
      <c r="I181" s="115"/>
      <c r="J181" s="115"/>
      <c r="K181" s="115"/>
      <c r="L181" s="115"/>
    </row>
    <row r="182" spans="2:12">
      <c r="B182" s="114"/>
      <c r="C182" s="114"/>
      <c r="D182" s="115"/>
      <c r="E182" s="115"/>
      <c r="F182" s="115"/>
      <c r="G182" s="115"/>
      <c r="H182" s="115"/>
      <c r="I182" s="115"/>
      <c r="J182" s="115"/>
      <c r="K182" s="115"/>
      <c r="L182" s="115"/>
    </row>
    <row r="183" spans="2:12">
      <c r="B183" s="114"/>
      <c r="C183" s="114"/>
      <c r="D183" s="115"/>
      <c r="E183" s="115"/>
      <c r="F183" s="115"/>
      <c r="G183" s="115"/>
      <c r="H183" s="115"/>
      <c r="I183" s="115"/>
      <c r="J183" s="115"/>
      <c r="K183" s="115"/>
      <c r="L183" s="115"/>
    </row>
    <row r="184" spans="2:12">
      <c r="B184" s="114"/>
      <c r="C184" s="114"/>
      <c r="D184" s="115"/>
      <c r="E184" s="115"/>
      <c r="F184" s="115"/>
      <c r="G184" s="115"/>
      <c r="H184" s="115"/>
      <c r="I184" s="115"/>
      <c r="J184" s="115"/>
      <c r="K184" s="115"/>
      <c r="L184" s="115"/>
    </row>
    <row r="185" spans="2:12">
      <c r="B185" s="114"/>
      <c r="C185" s="114"/>
      <c r="D185" s="115"/>
      <c r="E185" s="115"/>
      <c r="F185" s="115"/>
      <c r="G185" s="115"/>
      <c r="H185" s="115"/>
      <c r="I185" s="115"/>
      <c r="J185" s="115"/>
      <c r="K185" s="115"/>
      <c r="L185" s="115"/>
    </row>
    <row r="186" spans="2:12">
      <c r="B186" s="114"/>
      <c r="C186" s="114"/>
      <c r="D186" s="115"/>
      <c r="E186" s="115"/>
      <c r="F186" s="115"/>
      <c r="G186" s="115"/>
      <c r="H186" s="115"/>
      <c r="I186" s="115"/>
      <c r="J186" s="115"/>
      <c r="K186" s="115"/>
      <c r="L186" s="115"/>
    </row>
    <row r="187" spans="2:12">
      <c r="B187" s="114"/>
      <c r="C187" s="114"/>
      <c r="D187" s="115"/>
      <c r="E187" s="115"/>
      <c r="F187" s="115"/>
      <c r="G187" s="115"/>
      <c r="H187" s="115"/>
      <c r="I187" s="115"/>
      <c r="J187" s="115"/>
      <c r="K187" s="115"/>
      <c r="L187" s="115"/>
    </row>
    <row r="188" spans="2:12">
      <c r="B188" s="114"/>
      <c r="C188" s="114"/>
      <c r="D188" s="115"/>
      <c r="E188" s="115"/>
      <c r="F188" s="115"/>
      <c r="G188" s="115"/>
      <c r="H188" s="115"/>
      <c r="I188" s="115"/>
      <c r="J188" s="115"/>
      <c r="K188" s="115"/>
      <c r="L188" s="115"/>
    </row>
    <row r="189" spans="2:12">
      <c r="B189" s="114"/>
      <c r="C189" s="114"/>
      <c r="D189" s="115"/>
      <c r="E189" s="115"/>
      <c r="F189" s="115"/>
      <c r="G189" s="115"/>
      <c r="H189" s="115"/>
      <c r="I189" s="115"/>
      <c r="J189" s="115"/>
      <c r="K189" s="115"/>
      <c r="L189" s="115"/>
    </row>
    <row r="190" spans="2:12">
      <c r="B190" s="114"/>
      <c r="C190" s="114"/>
      <c r="D190" s="115"/>
      <c r="E190" s="115"/>
      <c r="F190" s="115"/>
      <c r="G190" s="115"/>
      <c r="H190" s="115"/>
      <c r="I190" s="115"/>
      <c r="J190" s="115"/>
      <c r="K190" s="115"/>
      <c r="L190" s="115"/>
    </row>
    <row r="191" spans="2:12">
      <c r="B191" s="114"/>
      <c r="C191" s="114"/>
      <c r="D191" s="115"/>
      <c r="E191" s="115"/>
      <c r="F191" s="115"/>
      <c r="G191" s="115"/>
      <c r="H191" s="115"/>
      <c r="I191" s="115"/>
      <c r="J191" s="115"/>
      <c r="K191" s="115"/>
      <c r="L191" s="115"/>
    </row>
    <row r="192" spans="2:12">
      <c r="B192" s="114"/>
      <c r="C192" s="114"/>
      <c r="D192" s="115"/>
      <c r="E192" s="115"/>
      <c r="F192" s="115"/>
      <c r="G192" s="115"/>
      <c r="H192" s="115"/>
      <c r="I192" s="115"/>
      <c r="J192" s="115"/>
      <c r="K192" s="115"/>
      <c r="L192" s="115"/>
    </row>
    <row r="193" spans="2:12">
      <c r="B193" s="114"/>
      <c r="C193" s="114"/>
      <c r="D193" s="115"/>
      <c r="E193" s="115"/>
      <c r="F193" s="115"/>
      <c r="G193" s="115"/>
      <c r="H193" s="115"/>
      <c r="I193" s="115"/>
      <c r="J193" s="115"/>
      <c r="K193" s="115"/>
      <c r="L193" s="115"/>
    </row>
    <row r="194" spans="2:12">
      <c r="B194" s="114"/>
      <c r="C194" s="114"/>
      <c r="D194" s="115"/>
      <c r="E194" s="115"/>
      <c r="F194" s="115"/>
      <c r="G194" s="115"/>
      <c r="H194" s="115"/>
      <c r="I194" s="115"/>
      <c r="J194" s="115"/>
      <c r="K194" s="115"/>
      <c r="L194" s="115"/>
    </row>
    <row r="195" spans="2:12">
      <c r="B195" s="114"/>
      <c r="C195" s="114"/>
      <c r="D195" s="115"/>
      <c r="E195" s="115"/>
      <c r="F195" s="115"/>
      <c r="G195" s="115"/>
      <c r="H195" s="115"/>
      <c r="I195" s="115"/>
      <c r="J195" s="115"/>
      <c r="K195" s="115"/>
      <c r="L195" s="115"/>
    </row>
    <row r="196" spans="2:12">
      <c r="B196" s="114"/>
      <c r="C196" s="114"/>
      <c r="D196" s="115"/>
      <c r="E196" s="115"/>
      <c r="F196" s="115"/>
      <c r="G196" s="115"/>
      <c r="H196" s="115"/>
      <c r="I196" s="115"/>
      <c r="J196" s="115"/>
      <c r="K196" s="115"/>
      <c r="L196" s="115"/>
    </row>
    <row r="197" spans="2:12">
      <c r="B197" s="114"/>
      <c r="C197" s="114"/>
      <c r="D197" s="115"/>
      <c r="E197" s="115"/>
      <c r="F197" s="115"/>
      <c r="G197" s="115"/>
      <c r="H197" s="115"/>
      <c r="I197" s="115"/>
      <c r="J197" s="115"/>
      <c r="K197" s="115"/>
      <c r="L197" s="115"/>
    </row>
    <row r="198" spans="2:12">
      <c r="B198" s="114"/>
      <c r="C198" s="114"/>
      <c r="D198" s="115"/>
      <c r="E198" s="115"/>
      <c r="F198" s="115"/>
      <c r="G198" s="115"/>
      <c r="H198" s="115"/>
      <c r="I198" s="115"/>
      <c r="J198" s="115"/>
      <c r="K198" s="115"/>
      <c r="L198" s="115"/>
    </row>
    <row r="199" spans="2:12">
      <c r="B199" s="114"/>
      <c r="C199" s="114"/>
      <c r="D199" s="115"/>
      <c r="E199" s="115"/>
      <c r="F199" s="115"/>
      <c r="G199" s="115"/>
      <c r="H199" s="115"/>
      <c r="I199" s="115"/>
      <c r="J199" s="115"/>
      <c r="K199" s="115"/>
      <c r="L199" s="115"/>
    </row>
    <row r="200" spans="2:12">
      <c r="B200" s="114"/>
      <c r="C200" s="114"/>
      <c r="D200" s="115"/>
      <c r="E200" s="115"/>
      <c r="F200" s="115"/>
      <c r="G200" s="115"/>
      <c r="H200" s="115"/>
      <c r="I200" s="115"/>
      <c r="J200" s="115"/>
      <c r="K200" s="115"/>
      <c r="L200" s="115"/>
    </row>
    <row r="201" spans="2:12">
      <c r="B201" s="114"/>
      <c r="C201" s="114"/>
      <c r="D201" s="115"/>
      <c r="E201" s="115"/>
      <c r="F201" s="115"/>
      <c r="G201" s="115"/>
      <c r="H201" s="115"/>
      <c r="I201" s="115"/>
      <c r="J201" s="115"/>
      <c r="K201" s="115"/>
      <c r="L201" s="115"/>
    </row>
    <row r="202" spans="2:12">
      <c r="B202" s="114"/>
      <c r="C202" s="114"/>
      <c r="D202" s="115"/>
      <c r="E202" s="115"/>
      <c r="F202" s="115"/>
      <c r="G202" s="115"/>
      <c r="H202" s="115"/>
      <c r="I202" s="115"/>
      <c r="J202" s="115"/>
      <c r="K202" s="115"/>
      <c r="L202" s="115"/>
    </row>
    <row r="203" spans="2:12">
      <c r="B203" s="114"/>
      <c r="C203" s="114"/>
      <c r="D203" s="115"/>
      <c r="E203" s="115"/>
      <c r="F203" s="115"/>
      <c r="G203" s="115"/>
      <c r="H203" s="115"/>
      <c r="I203" s="115"/>
      <c r="J203" s="115"/>
      <c r="K203" s="115"/>
      <c r="L203" s="115"/>
    </row>
    <row r="204" spans="2:12">
      <c r="B204" s="114"/>
      <c r="C204" s="114"/>
      <c r="D204" s="115"/>
      <c r="E204" s="115"/>
      <c r="F204" s="115"/>
      <c r="G204" s="115"/>
      <c r="H204" s="115"/>
      <c r="I204" s="115"/>
      <c r="J204" s="115"/>
      <c r="K204" s="115"/>
      <c r="L204" s="115"/>
    </row>
    <row r="205" spans="2:12">
      <c r="B205" s="114"/>
      <c r="C205" s="114"/>
      <c r="D205" s="115"/>
      <c r="E205" s="115"/>
      <c r="F205" s="115"/>
      <c r="G205" s="115"/>
      <c r="H205" s="115"/>
      <c r="I205" s="115"/>
      <c r="J205" s="115"/>
      <c r="K205" s="115"/>
      <c r="L205" s="115"/>
    </row>
    <row r="206" spans="2:12">
      <c r="B206" s="114"/>
      <c r="C206" s="114"/>
      <c r="D206" s="115"/>
      <c r="E206" s="115"/>
      <c r="F206" s="115"/>
      <c r="G206" s="115"/>
      <c r="H206" s="115"/>
      <c r="I206" s="115"/>
      <c r="J206" s="115"/>
      <c r="K206" s="115"/>
      <c r="L206" s="115"/>
    </row>
    <row r="207" spans="2:12">
      <c r="B207" s="114"/>
      <c r="C207" s="114"/>
      <c r="D207" s="115"/>
      <c r="E207" s="115"/>
      <c r="F207" s="115"/>
      <c r="G207" s="115"/>
      <c r="H207" s="115"/>
      <c r="I207" s="115"/>
      <c r="J207" s="115"/>
      <c r="K207" s="115"/>
      <c r="L207" s="115"/>
    </row>
    <row r="208" spans="2:12">
      <c r="B208" s="114"/>
      <c r="C208" s="114"/>
      <c r="D208" s="115"/>
      <c r="E208" s="115"/>
      <c r="F208" s="115"/>
      <c r="G208" s="115"/>
      <c r="H208" s="115"/>
      <c r="I208" s="115"/>
      <c r="J208" s="115"/>
      <c r="K208" s="115"/>
      <c r="L208" s="115"/>
    </row>
    <row r="209" spans="2:12">
      <c r="B209" s="114"/>
      <c r="C209" s="114"/>
      <c r="D209" s="115"/>
      <c r="E209" s="115"/>
      <c r="F209" s="115"/>
      <c r="G209" s="115"/>
      <c r="H209" s="115"/>
      <c r="I209" s="115"/>
      <c r="J209" s="115"/>
      <c r="K209" s="115"/>
      <c r="L209" s="115"/>
    </row>
    <row r="210" spans="2:12">
      <c r="B210" s="114"/>
      <c r="C210" s="114"/>
      <c r="D210" s="115"/>
      <c r="E210" s="115"/>
      <c r="F210" s="115"/>
      <c r="G210" s="115"/>
      <c r="H210" s="115"/>
      <c r="I210" s="115"/>
      <c r="J210" s="115"/>
      <c r="K210" s="115"/>
      <c r="L210" s="115"/>
    </row>
    <row r="211" spans="2:12">
      <c r="B211" s="114"/>
      <c r="C211" s="114"/>
      <c r="D211" s="115"/>
      <c r="E211" s="115"/>
      <c r="F211" s="115"/>
      <c r="G211" s="115"/>
      <c r="H211" s="115"/>
      <c r="I211" s="115"/>
      <c r="J211" s="115"/>
      <c r="K211" s="115"/>
      <c r="L211" s="115"/>
    </row>
    <row r="212" spans="2:12">
      <c r="B212" s="114"/>
      <c r="C212" s="114"/>
      <c r="D212" s="115"/>
      <c r="E212" s="115"/>
      <c r="F212" s="115"/>
      <c r="G212" s="115"/>
      <c r="H212" s="115"/>
      <c r="I212" s="115"/>
      <c r="J212" s="115"/>
      <c r="K212" s="115"/>
      <c r="L212" s="115"/>
    </row>
    <row r="213" spans="2:12">
      <c r="B213" s="114"/>
      <c r="C213" s="114"/>
      <c r="D213" s="115"/>
      <c r="E213" s="115"/>
      <c r="F213" s="115"/>
      <c r="G213" s="115"/>
      <c r="H213" s="115"/>
      <c r="I213" s="115"/>
      <c r="J213" s="115"/>
      <c r="K213" s="115"/>
      <c r="L213" s="115"/>
    </row>
    <row r="214" spans="2:12">
      <c r="B214" s="114"/>
      <c r="C214" s="114"/>
      <c r="D214" s="115"/>
      <c r="E214" s="115"/>
      <c r="F214" s="115"/>
      <c r="G214" s="115"/>
      <c r="H214" s="115"/>
      <c r="I214" s="115"/>
      <c r="J214" s="115"/>
      <c r="K214" s="115"/>
      <c r="L214" s="115"/>
    </row>
    <row r="215" spans="2:12">
      <c r="B215" s="114"/>
      <c r="C215" s="114"/>
      <c r="D215" s="115"/>
      <c r="E215" s="115"/>
      <c r="F215" s="115"/>
      <c r="G215" s="115"/>
      <c r="H215" s="115"/>
      <c r="I215" s="115"/>
      <c r="J215" s="115"/>
      <c r="K215" s="115"/>
      <c r="L215" s="115"/>
    </row>
    <row r="216" spans="2:12">
      <c r="B216" s="114"/>
      <c r="C216" s="114"/>
      <c r="D216" s="115"/>
      <c r="E216" s="115"/>
      <c r="F216" s="115"/>
      <c r="G216" s="115"/>
      <c r="H216" s="115"/>
      <c r="I216" s="115"/>
      <c r="J216" s="115"/>
      <c r="K216" s="115"/>
      <c r="L216" s="115"/>
    </row>
    <row r="217" spans="2:12">
      <c r="B217" s="114"/>
      <c r="C217" s="114"/>
      <c r="D217" s="115"/>
      <c r="E217" s="115"/>
      <c r="F217" s="115"/>
      <c r="G217" s="115"/>
      <c r="H217" s="115"/>
      <c r="I217" s="115"/>
      <c r="J217" s="115"/>
      <c r="K217" s="115"/>
      <c r="L217" s="115"/>
    </row>
    <row r="218" spans="2:12">
      <c r="B218" s="114"/>
      <c r="C218" s="114"/>
      <c r="D218" s="115"/>
      <c r="E218" s="115"/>
      <c r="F218" s="115"/>
      <c r="G218" s="115"/>
      <c r="H218" s="115"/>
      <c r="I218" s="115"/>
      <c r="J218" s="115"/>
      <c r="K218" s="115"/>
      <c r="L218" s="115"/>
    </row>
    <row r="219" spans="2:12">
      <c r="B219" s="114"/>
      <c r="C219" s="114"/>
      <c r="D219" s="115"/>
      <c r="E219" s="115"/>
      <c r="F219" s="115"/>
      <c r="G219" s="115"/>
      <c r="H219" s="115"/>
      <c r="I219" s="115"/>
      <c r="J219" s="115"/>
      <c r="K219" s="115"/>
      <c r="L219" s="115"/>
    </row>
    <row r="220" spans="2:12">
      <c r="B220" s="114"/>
      <c r="C220" s="114"/>
      <c r="D220" s="115"/>
      <c r="E220" s="115"/>
      <c r="F220" s="115"/>
      <c r="G220" s="115"/>
      <c r="H220" s="115"/>
      <c r="I220" s="115"/>
      <c r="J220" s="115"/>
      <c r="K220" s="115"/>
      <c r="L220" s="115"/>
    </row>
    <row r="221" spans="2:12">
      <c r="B221" s="114"/>
      <c r="C221" s="114"/>
      <c r="D221" s="115"/>
      <c r="E221" s="115"/>
      <c r="F221" s="115"/>
      <c r="G221" s="115"/>
      <c r="H221" s="115"/>
      <c r="I221" s="115"/>
      <c r="J221" s="115"/>
      <c r="K221" s="115"/>
      <c r="L221" s="115"/>
    </row>
    <row r="222" spans="2:12">
      <c r="B222" s="114"/>
      <c r="C222" s="114"/>
      <c r="D222" s="115"/>
      <c r="E222" s="115"/>
      <c r="F222" s="115"/>
      <c r="G222" s="115"/>
      <c r="H222" s="115"/>
      <c r="I222" s="115"/>
      <c r="J222" s="115"/>
      <c r="K222" s="115"/>
      <c r="L222" s="115"/>
    </row>
    <row r="223" spans="2:12">
      <c r="B223" s="114"/>
      <c r="C223" s="114"/>
      <c r="D223" s="115"/>
      <c r="E223" s="115"/>
      <c r="F223" s="115"/>
      <c r="G223" s="115"/>
      <c r="H223" s="115"/>
      <c r="I223" s="115"/>
      <c r="J223" s="115"/>
      <c r="K223" s="115"/>
      <c r="L223" s="115"/>
    </row>
    <row r="224" spans="2:12">
      <c r="B224" s="114"/>
      <c r="C224" s="114"/>
      <c r="D224" s="115"/>
      <c r="E224" s="115"/>
      <c r="F224" s="115"/>
      <c r="G224" s="115"/>
      <c r="H224" s="115"/>
      <c r="I224" s="115"/>
      <c r="J224" s="115"/>
      <c r="K224" s="115"/>
      <c r="L224" s="115"/>
    </row>
    <row r="225" spans="2:12">
      <c r="B225" s="114"/>
      <c r="C225" s="114"/>
      <c r="D225" s="115"/>
      <c r="E225" s="115"/>
      <c r="F225" s="115"/>
      <c r="G225" s="115"/>
      <c r="H225" s="115"/>
      <c r="I225" s="115"/>
      <c r="J225" s="115"/>
      <c r="K225" s="115"/>
      <c r="L225" s="115"/>
    </row>
    <row r="226" spans="2:12">
      <c r="B226" s="114"/>
      <c r="C226" s="114"/>
      <c r="D226" s="115"/>
      <c r="E226" s="115"/>
      <c r="F226" s="115"/>
      <c r="G226" s="115"/>
      <c r="H226" s="115"/>
      <c r="I226" s="115"/>
      <c r="J226" s="115"/>
      <c r="K226" s="115"/>
      <c r="L226" s="115"/>
    </row>
    <row r="227" spans="2:12">
      <c r="B227" s="114"/>
      <c r="C227" s="114"/>
      <c r="D227" s="115"/>
      <c r="E227" s="115"/>
      <c r="F227" s="115"/>
      <c r="G227" s="115"/>
      <c r="H227" s="115"/>
      <c r="I227" s="115"/>
      <c r="J227" s="115"/>
      <c r="K227" s="115"/>
      <c r="L227" s="115"/>
    </row>
    <row r="228" spans="2:12">
      <c r="B228" s="114"/>
      <c r="C228" s="114"/>
      <c r="D228" s="115"/>
      <c r="E228" s="115"/>
      <c r="F228" s="115"/>
      <c r="G228" s="115"/>
      <c r="H228" s="115"/>
      <c r="I228" s="115"/>
      <c r="J228" s="115"/>
      <c r="K228" s="115"/>
      <c r="L228" s="115"/>
    </row>
    <row r="229" spans="2:12">
      <c r="B229" s="114"/>
      <c r="C229" s="114"/>
      <c r="D229" s="115"/>
      <c r="E229" s="115"/>
      <c r="F229" s="115"/>
      <c r="G229" s="115"/>
      <c r="H229" s="115"/>
      <c r="I229" s="115"/>
      <c r="J229" s="115"/>
      <c r="K229" s="115"/>
      <c r="L229" s="115"/>
    </row>
    <row r="230" spans="2:12">
      <c r="B230" s="114"/>
      <c r="C230" s="114"/>
      <c r="D230" s="115"/>
      <c r="E230" s="115"/>
      <c r="F230" s="115"/>
      <c r="G230" s="115"/>
      <c r="H230" s="115"/>
      <c r="I230" s="115"/>
      <c r="J230" s="115"/>
      <c r="K230" s="115"/>
      <c r="L230" s="115"/>
    </row>
    <row r="231" spans="2:12">
      <c r="B231" s="114"/>
      <c r="C231" s="114"/>
      <c r="D231" s="115"/>
      <c r="E231" s="115"/>
      <c r="F231" s="115"/>
      <c r="G231" s="115"/>
      <c r="H231" s="115"/>
      <c r="I231" s="115"/>
      <c r="J231" s="115"/>
      <c r="K231" s="115"/>
      <c r="L231" s="115"/>
    </row>
    <row r="232" spans="2:12">
      <c r="B232" s="114"/>
      <c r="C232" s="114"/>
      <c r="D232" s="115"/>
      <c r="E232" s="115"/>
      <c r="F232" s="115"/>
      <c r="G232" s="115"/>
      <c r="H232" s="115"/>
      <c r="I232" s="115"/>
      <c r="J232" s="115"/>
      <c r="K232" s="115"/>
      <c r="L232" s="115"/>
    </row>
    <row r="233" spans="2:12">
      <c r="B233" s="114"/>
      <c r="C233" s="114"/>
      <c r="D233" s="115"/>
      <c r="E233" s="115"/>
      <c r="F233" s="115"/>
      <c r="G233" s="115"/>
      <c r="H233" s="115"/>
      <c r="I233" s="115"/>
      <c r="J233" s="115"/>
      <c r="K233" s="115"/>
      <c r="L233" s="115"/>
    </row>
    <row r="234" spans="2:12">
      <c r="B234" s="114"/>
      <c r="C234" s="114"/>
      <c r="D234" s="115"/>
      <c r="E234" s="115"/>
      <c r="F234" s="115"/>
      <c r="G234" s="115"/>
      <c r="H234" s="115"/>
      <c r="I234" s="115"/>
      <c r="J234" s="115"/>
      <c r="K234" s="115"/>
      <c r="L234" s="115"/>
    </row>
    <row r="235" spans="2:12">
      <c r="B235" s="114"/>
      <c r="C235" s="114"/>
      <c r="D235" s="115"/>
      <c r="E235" s="115"/>
      <c r="F235" s="115"/>
      <c r="G235" s="115"/>
      <c r="H235" s="115"/>
      <c r="I235" s="115"/>
      <c r="J235" s="115"/>
      <c r="K235" s="115"/>
      <c r="L235" s="115"/>
    </row>
    <row r="236" spans="2:12">
      <c r="B236" s="114"/>
      <c r="C236" s="114"/>
      <c r="D236" s="115"/>
      <c r="E236" s="115"/>
      <c r="F236" s="115"/>
      <c r="G236" s="115"/>
      <c r="H236" s="115"/>
      <c r="I236" s="115"/>
      <c r="J236" s="115"/>
      <c r="K236" s="115"/>
      <c r="L236" s="115"/>
    </row>
    <row r="237" spans="2:12">
      <c r="B237" s="114"/>
      <c r="C237" s="114"/>
      <c r="D237" s="115"/>
      <c r="E237" s="115"/>
      <c r="F237" s="115"/>
      <c r="G237" s="115"/>
      <c r="H237" s="115"/>
      <c r="I237" s="115"/>
      <c r="J237" s="115"/>
      <c r="K237" s="115"/>
      <c r="L237" s="115"/>
    </row>
    <row r="238" spans="2:12">
      <c r="B238" s="114"/>
      <c r="C238" s="114"/>
      <c r="D238" s="115"/>
      <c r="E238" s="115"/>
      <c r="F238" s="115"/>
      <c r="G238" s="115"/>
      <c r="H238" s="115"/>
      <c r="I238" s="115"/>
      <c r="J238" s="115"/>
      <c r="K238" s="115"/>
      <c r="L238" s="115"/>
    </row>
    <row r="239" spans="2:12">
      <c r="B239" s="114"/>
      <c r="C239" s="114"/>
      <c r="D239" s="115"/>
      <c r="E239" s="115"/>
      <c r="F239" s="115"/>
      <c r="G239" s="115"/>
      <c r="H239" s="115"/>
      <c r="I239" s="115"/>
      <c r="J239" s="115"/>
      <c r="K239" s="115"/>
      <c r="L239" s="115"/>
    </row>
    <row r="240" spans="2:12">
      <c r="B240" s="114"/>
      <c r="C240" s="114"/>
      <c r="D240" s="115"/>
      <c r="E240" s="115"/>
      <c r="F240" s="115"/>
      <c r="G240" s="115"/>
      <c r="H240" s="115"/>
      <c r="I240" s="115"/>
      <c r="J240" s="115"/>
      <c r="K240" s="115"/>
      <c r="L240" s="115"/>
    </row>
    <row r="241" spans="2:12">
      <c r="B241" s="114"/>
      <c r="C241" s="114"/>
      <c r="D241" s="115"/>
      <c r="E241" s="115"/>
      <c r="F241" s="115"/>
      <c r="G241" s="115"/>
      <c r="H241" s="115"/>
      <c r="I241" s="115"/>
      <c r="J241" s="115"/>
      <c r="K241" s="115"/>
      <c r="L241" s="115"/>
    </row>
    <row r="242" spans="2:12">
      <c r="B242" s="114"/>
      <c r="C242" s="114"/>
      <c r="D242" s="115"/>
      <c r="E242" s="115"/>
      <c r="F242" s="115"/>
      <c r="G242" s="115"/>
      <c r="H242" s="115"/>
      <c r="I242" s="115"/>
      <c r="J242" s="115"/>
      <c r="K242" s="115"/>
      <c r="L242" s="115"/>
    </row>
    <row r="243" spans="2:12">
      <c r="B243" s="114"/>
      <c r="C243" s="114"/>
      <c r="D243" s="115"/>
      <c r="E243" s="115"/>
      <c r="F243" s="115"/>
      <c r="G243" s="115"/>
      <c r="H243" s="115"/>
      <c r="I243" s="115"/>
      <c r="J243" s="115"/>
      <c r="K243" s="115"/>
      <c r="L243" s="115"/>
    </row>
    <row r="244" spans="2:12">
      <c r="B244" s="114"/>
      <c r="C244" s="114"/>
      <c r="D244" s="115"/>
      <c r="E244" s="115"/>
      <c r="F244" s="115"/>
      <c r="G244" s="115"/>
      <c r="H244" s="115"/>
      <c r="I244" s="115"/>
      <c r="J244" s="115"/>
      <c r="K244" s="115"/>
      <c r="L244" s="115"/>
    </row>
    <row r="245" spans="2:12">
      <c r="B245" s="114"/>
      <c r="C245" s="114"/>
      <c r="D245" s="115"/>
      <c r="E245" s="115"/>
      <c r="F245" s="115"/>
      <c r="G245" s="115"/>
      <c r="H245" s="115"/>
      <c r="I245" s="115"/>
      <c r="J245" s="115"/>
      <c r="K245" s="115"/>
      <c r="L245" s="115"/>
    </row>
    <row r="246" spans="2:12">
      <c r="B246" s="114"/>
      <c r="C246" s="114"/>
      <c r="D246" s="115"/>
      <c r="E246" s="115"/>
      <c r="F246" s="115"/>
      <c r="G246" s="115"/>
      <c r="H246" s="115"/>
      <c r="I246" s="115"/>
      <c r="J246" s="115"/>
      <c r="K246" s="115"/>
      <c r="L246" s="115"/>
    </row>
    <row r="247" spans="2:12">
      <c r="B247" s="114"/>
      <c r="C247" s="114"/>
      <c r="D247" s="115"/>
      <c r="E247" s="115"/>
      <c r="F247" s="115"/>
      <c r="G247" s="115"/>
      <c r="H247" s="115"/>
      <c r="I247" s="115"/>
      <c r="J247" s="115"/>
      <c r="K247" s="115"/>
      <c r="L247" s="115"/>
    </row>
    <row r="248" spans="2:12">
      <c r="B248" s="114"/>
      <c r="C248" s="114"/>
      <c r="D248" s="115"/>
      <c r="E248" s="115"/>
      <c r="F248" s="115"/>
      <c r="G248" s="115"/>
      <c r="H248" s="115"/>
      <c r="I248" s="115"/>
      <c r="J248" s="115"/>
      <c r="K248" s="115"/>
      <c r="L248" s="115"/>
    </row>
    <row r="249" spans="2:12">
      <c r="B249" s="114"/>
      <c r="C249" s="114"/>
      <c r="D249" s="115"/>
      <c r="E249" s="115"/>
      <c r="F249" s="115"/>
      <c r="G249" s="115"/>
      <c r="H249" s="115"/>
      <c r="I249" s="115"/>
      <c r="J249" s="115"/>
      <c r="K249" s="115"/>
      <c r="L249" s="115"/>
    </row>
    <row r="250" spans="2:12">
      <c r="B250" s="114"/>
      <c r="C250" s="114"/>
      <c r="D250" s="115"/>
      <c r="E250" s="115"/>
      <c r="F250" s="115"/>
      <c r="G250" s="115"/>
      <c r="H250" s="115"/>
      <c r="I250" s="115"/>
      <c r="J250" s="115"/>
      <c r="K250" s="115"/>
      <c r="L250" s="115"/>
    </row>
    <row r="251" spans="2:12">
      <c r="B251" s="114"/>
      <c r="C251" s="114"/>
      <c r="D251" s="115"/>
      <c r="E251" s="115"/>
      <c r="F251" s="115"/>
      <c r="G251" s="115"/>
      <c r="H251" s="115"/>
      <c r="I251" s="115"/>
      <c r="J251" s="115"/>
      <c r="K251" s="115"/>
      <c r="L251" s="115"/>
    </row>
    <row r="252" spans="2:12">
      <c r="B252" s="114"/>
      <c r="C252" s="114"/>
      <c r="D252" s="115"/>
      <c r="E252" s="115"/>
      <c r="F252" s="115"/>
      <c r="G252" s="115"/>
      <c r="H252" s="115"/>
      <c r="I252" s="115"/>
      <c r="J252" s="115"/>
      <c r="K252" s="115"/>
      <c r="L252" s="115"/>
    </row>
    <row r="253" spans="2:12">
      <c r="B253" s="114"/>
      <c r="C253" s="114"/>
      <c r="D253" s="115"/>
      <c r="E253" s="115"/>
      <c r="F253" s="115"/>
      <c r="G253" s="115"/>
      <c r="H253" s="115"/>
      <c r="I253" s="115"/>
      <c r="J253" s="115"/>
      <c r="K253" s="115"/>
      <c r="L253" s="115"/>
    </row>
    <row r="254" spans="2:12">
      <c r="B254" s="114"/>
      <c r="C254" s="114"/>
      <c r="D254" s="115"/>
      <c r="E254" s="115"/>
      <c r="F254" s="115"/>
      <c r="G254" s="115"/>
      <c r="H254" s="115"/>
      <c r="I254" s="115"/>
      <c r="J254" s="115"/>
      <c r="K254" s="115"/>
      <c r="L254" s="115"/>
    </row>
    <row r="255" spans="2:12">
      <c r="B255" s="114"/>
      <c r="C255" s="114"/>
      <c r="D255" s="115"/>
      <c r="E255" s="115"/>
      <c r="F255" s="115"/>
      <c r="G255" s="115"/>
      <c r="H255" s="115"/>
      <c r="I255" s="115"/>
      <c r="J255" s="115"/>
      <c r="K255" s="115"/>
      <c r="L255" s="115"/>
    </row>
    <row r="256" spans="2:12">
      <c r="B256" s="114"/>
      <c r="C256" s="114"/>
      <c r="D256" s="115"/>
      <c r="E256" s="115"/>
      <c r="F256" s="115"/>
      <c r="G256" s="115"/>
      <c r="H256" s="115"/>
      <c r="I256" s="115"/>
      <c r="J256" s="115"/>
      <c r="K256" s="115"/>
      <c r="L256" s="115"/>
    </row>
    <row r="257" spans="2:12">
      <c r="B257" s="114"/>
      <c r="C257" s="114"/>
      <c r="D257" s="115"/>
      <c r="E257" s="115"/>
      <c r="F257" s="115"/>
      <c r="G257" s="115"/>
      <c r="H257" s="115"/>
      <c r="I257" s="115"/>
      <c r="J257" s="115"/>
      <c r="K257" s="115"/>
      <c r="L257" s="115"/>
    </row>
    <row r="258" spans="2:12">
      <c r="B258" s="114"/>
      <c r="C258" s="114"/>
      <c r="D258" s="115"/>
      <c r="E258" s="115"/>
      <c r="F258" s="115"/>
      <c r="G258" s="115"/>
      <c r="H258" s="115"/>
      <c r="I258" s="115"/>
      <c r="J258" s="115"/>
      <c r="K258" s="115"/>
      <c r="L258" s="115"/>
    </row>
    <row r="259" spans="2:12">
      <c r="B259" s="114"/>
      <c r="C259" s="114"/>
      <c r="D259" s="115"/>
      <c r="E259" s="115"/>
      <c r="F259" s="115"/>
      <c r="G259" s="115"/>
      <c r="H259" s="115"/>
      <c r="I259" s="115"/>
      <c r="J259" s="115"/>
      <c r="K259" s="115"/>
      <c r="L259" s="115"/>
    </row>
    <row r="260" spans="2:12">
      <c r="B260" s="114"/>
      <c r="C260" s="114"/>
      <c r="D260" s="115"/>
      <c r="E260" s="115"/>
      <c r="F260" s="115"/>
      <c r="G260" s="115"/>
      <c r="H260" s="115"/>
      <c r="I260" s="115"/>
      <c r="J260" s="115"/>
      <c r="K260" s="115"/>
      <c r="L260" s="115"/>
    </row>
    <row r="261" spans="2:12">
      <c r="B261" s="114"/>
      <c r="C261" s="114"/>
      <c r="D261" s="115"/>
      <c r="E261" s="115"/>
      <c r="F261" s="115"/>
      <c r="G261" s="115"/>
      <c r="H261" s="115"/>
      <c r="I261" s="115"/>
      <c r="J261" s="115"/>
      <c r="K261" s="115"/>
      <c r="L261" s="115"/>
    </row>
    <row r="262" spans="2:12">
      <c r="B262" s="114"/>
      <c r="C262" s="114"/>
      <c r="D262" s="115"/>
      <c r="E262" s="115"/>
      <c r="F262" s="115"/>
      <c r="G262" s="115"/>
      <c r="H262" s="115"/>
      <c r="I262" s="115"/>
      <c r="J262" s="115"/>
      <c r="K262" s="115"/>
      <c r="L262" s="115"/>
    </row>
    <row r="263" spans="2:12">
      <c r="B263" s="114"/>
      <c r="C263" s="114"/>
      <c r="D263" s="115"/>
      <c r="E263" s="115"/>
      <c r="F263" s="115"/>
      <c r="G263" s="115"/>
      <c r="H263" s="115"/>
      <c r="I263" s="115"/>
      <c r="J263" s="115"/>
      <c r="K263" s="115"/>
      <c r="L263" s="115"/>
    </row>
    <row r="264" spans="2:12">
      <c r="B264" s="114"/>
      <c r="C264" s="114"/>
      <c r="D264" s="115"/>
      <c r="E264" s="115"/>
      <c r="F264" s="115"/>
      <c r="G264" s="115"/>
      <c r="H264" s="115"/>
      <c r="I264" s="115"/>
      <c r="J264" s="115"/>
      <c r="K264" s="115"/>
      <c r="L264" s="115"/>
    </row>
    <row r="265" spans="2:12">
      <c r="B265" s="114"/>
      <c r="C265" s="114"/>
      <c r="D265" s="115"/>
      <c r="E265" s="115"/>
      <c r="F265" s="115"/>
      <c r="G265" s="115"/>
      <c r="H265" s="115"/>
      <c r="I265" s="115"/>
      <c r="J265" s="115"/>
      <c r="K265" s="115"/>
      <c r="L265" s="115"/>
    </row>
    <row r="266" spans="2:12">
      <c r="B266" s="114"/>
      <c r="C266" s="114"/>
      <c r="D266" s="115"/>
      <c r="E266" s="115"/>
      <c r="F266" s="115"/>
      <c r="G266" s="115"/>
      <c r="H266" s="115"/>
      <c r="I266" s="115"/>
      <c r="J266" s="115"/>
      <c r="K266" s="115"/>
      <c r="L266" s="115"/>
    </row>
    <row r="267" spans="2:12">
      <c r="B267" s="114"/>
      <c r="C267" s="114"/>
      <c r="D267" s="115"/>
      <c r="E267" s="115"/>
      <c r="F267" s="115"/>
      <c r="G267" s="115"/>
      <c r="H267" s="115"/>
      <c r="I267" s="115"/>
      <c r="J267" s="115"/>
      <c r="K267" s="115"/>
      <c r="L267" s="115"/>
    </row>
    <row r="268" spans="2:12">
      <c r="B268" s="114"/>
      <c r="C268" s="114"/>
      <c r="D268" s="115"/>
      <c r="E268" s="115"/>
      <c r="F268" s="115"/>
      <c r="G268" s="115"/>
      <c r="H268" s="115"/>
      <c r="I268" s="115"/>
      <c r="J268" s="115"/>
      <c r="K268" s="115"/>
      <c r="L268" s="115"/>
    </row>
    <row r="269" spans="2:12">
      <c r="B269" s="114"/>
      <c r="C269" s="114"/>
      <c r="D269" s="115"/>
      <c r="E269" s="115"/>
      <c r="F269" s="115"/>
      <c r="G269" s="115"/>
      <c r="H269" s="115"/>
      <c r="I269" s="115"/>
      <c r="J269" s="115"/>
      <c r="K269" s="115"/>
      <c r="L269" s="115"/>
    </row>
    <row r="270" spans="2:12">
      <c r="B270" s="114"/>
      <c r="C270" s="114"/>
      <c r="D270" s="115"/>
      <c r="E270" s="115"/>
      <c r="F270" s="115"/>
      <c r="G270" s="115"/>
      <c r="H270" s="115"/>
      <c r="I270" s="115"/>
      <c r="J270" s="115"/>
      <c r="K270" s="115"/>
      <c r="L270" s="115"/>
    </row>
    <row r="271" spans="2:12">
      <c r="B271" s="114"/>
      <c r="C271" s="114"/>
      <c r="D271" s="115"/>
      <c r="E271" s="115"/>
      <c r="F271" s="115"/>
      <c r="G271" s="115"/>
      <c r="H271" s="115"/>
      <c r="I271" s="115"/>
      <c r="J271" s="115"/>
      <c r="K271" s="115"/>
      <c r="L271" s="115"/>
    </row>
    <row r="272" spans="2:12">
      <c r="B272" s="114"/>
      <c r="C272" s="114"/>
      <c r="D272" s="115"/>
      <c r="E272" s="115"/>
      <c r="F272" s="115"/>
      <c r="G272" s="115"/>
      <c r="H272" s="115"/>
      <c r="I272" s="115"/>
      <c r="J272" s="115"/>
      <c r="K272" s="115"/>
      <c r="L272" s="115"/>
    </row>
    <row r="273" spans="2:12">
      <c r="B273" s="114"/>
      <c r="C273" s="114"/>
      <c r="D273" s="115"/>
      <c r="E273" s="115"/>
      <c r="F273" s="115"/>
      <c r="G273" s="115"/>
      <c r="H273" s="115"/>
      <c r="I273" s="115"/>
      <c r="J273" s="115"/>
      <c r="K273" s="115"/>
      <c r="L273" s="115"/>
    </row>
    <row r="274" spans="2:12">
      <c r="B274" s="114"/>
      <c r="C274" s="114"/>
      <c r="D274" s="115"/>
      <c r="E274" s="115"/>
      <c r="F274" s="115"/>
      <c r="G274" s="115"/>
      <c r="H274" s="115"/>
      <c r="I274" s="115"/>
      <c r="J274" s="115"/>
      <c r="K274" s="115"/>
      <c r="L274" s="115"/>
    </row>
    <row r="275" spans="2:12">
      <c r="B275" s="114"/>
      <c r="C275" s="114"/>
      <c r="D275" s="115"/>
      <c r="E275" s="115"/>
      <c r="F275" s="115"/>
      <c r="G275" s="115"/>
      <c r="H275" s="115"/>
      <c r="I275" s="115"/>
      <c r="J275" s="115"/>
      <c r="K275" s="115"/>
      <c r="L275" s="115"/>
    </row>
    <row r="276" spans="2:12">
      <c r="B276" s="114"/>
      <c r="C276" s="114"/>
      <c r="D276" s="115"/>
      <c r="E276" s="115"/>
      <c r="F276" s="115"/>
      <c r="G276" s="115"/>
      <c r="H276" s="115"/>
      <c r="I276" s="115"/>
      <c r="J276" s="115"/>
      <c r="K276" s="115"/>
      <c r="L276" s="115"/>
    </row>
    <row r="277" spans="2:12">
      <c r="B277" s="114"/>
      <c r="C277" s="114"/>
      <c r="D277" s="115"/>
      <c r="E277" s="115"/>
      <c r="F277" s="115"/>
      <c r="G277" s="115"/>
      <c r="H277" s="115"/>
      <c r="I277" s="115"/>
      <c r="J277" s="115"/>
      <c r="K277" s="115"/>
      <c r="L277" s="115"/>
    </row>
    <row r="278" spans="2:12">
      <c r="B278" s="114"/>
      <c r="C278" s="114"/>
      <c r="D278" s="115"/>
      <c r="E278" s="115"/>
      <c r="F278" s="115"/>
      <c r="G278" s="115"/>
      <c r="H278" s="115"/>
      <c r="I278" s="115"/>
      <c r="J278" s="115"/>
      <c r="K278" s="115"/>
      <c r="L278" s="115"/>
    </row>
    <row r="279" spans="2:12">
      <c r="B279" s="114"/>
      <c r="C279" s="114"/>
      <c r="D279" s="115"/>
      <c r="E279" s="115"/>
      <c r="F279" s="115"/>
      <c r="G279" s="115"/>
      <c r="H279" s="115"/>
      <c r="I279" s="115"/>
      <c r="J279" s="115"/>
      <c r="K279" s="115"/>
      <c r="L279" s="115"/>
    </row>
    <row r="280" spans="2:12">
      <c r="B280" s="114"/>
      <c r="C280" s="114"/>
      <c r="D280" s="115"/>
      <c r="E280" s="115"/>
      <c r="F280" s="115"/>
      <c r="G280" s="115"/>
      <c r="H280" s="115"/>
      <c r="I280" s="115"/>
      <c r="J280" s="115"/>
      <c r="K280" s="115"/>
      <c r="L280" s="115"/>
    </row>
    <row r="281" spans="2:12">
      <c r="B281" s="114"/>
      <c r="C281" s="114"/>
      <c r="D281" s="115"/>
      <c r="E281" s="115"/>
      <c r="F281" s="115"/>
      <c r="G281" s="115"/>
      <c r="H281" s="115"/>
      <c r="I281" s="115"/>
      <c r="J281" s="115"/>
      <c r="K281" s="115"/>
      <c r="L281" s="115"/>
    </row>
    <row r="282" spans="2:12">
      <c r="B282" s="114"/>
      <c r="C282" s="114"/>
      <c r="D282" s="115"/>
      <c r="E282" s="115"/>
      <c r="F282" s="115"/>
      <c r="G282" s="115"/>
      <c r="H282" s="115"/>
      <c r="I282" s="115"/>
      <c r="J282" s="115"/>
      <c r="K282" s="115"/>
      <c r="L282" s="115"/>
    </row>
    <row r="283" spans="2:12">
      <c r="B283" s="114"/>
      <c r="C283" s="114"/>
      <c r="D283" s="115"/>
      <c r="E283" s="115"/>
      <c r="F283" s="115"/>
      <c r="G283" s="115"/>
      <c r="H283" s="115"/>
      <c r="I283" s="115"/>
      <c r="J283" s="115"/>
      <c r="K283" s="115"/>
      <c r="L283" s="115"/>
    </row>
    <row r="284" spans="2:12">
      <c r="B284" s="114"/>
      <c r="C284" s="114"/>
      <c r="D284" s="115"/>
      <c r="E284" s="115"/>
      <c r="F284" s="115"/>
      <c r="G284" s="115"/>
      <c r="H284" s="115"/>
      <c r="I284" s="115"/>
      <c r="J284" s="115"/>
      <c r="K284" s="115"/>
      <c r="L284" s="115"/>
    </row>
    <row r="285" spans="2:12">
      <c r="B285" s="114"/>
      <c r="C285" s="114"/>
      <c r="D285" s="115"/>
      <c r="E285" s="115"/>
      <c r="F285" s="115"/>
      <c r="G285" s="115"/>
      <c r="H285" s="115"/>
      <c r="I285" s="115"/>
      <c r="J285" s="115"/>
      <c r="K285" s="115"/>
      <c r="L285" s="115"/>
    </row>
    <row r="286" spans="2:12">
      <c r="B286" s="114"/>
      <c r="C286" s="114"/>
      <c r="D286" s="115"/>
      <c r="E286" s="115"/>
      <c r="F286" s="115"/>
      <c r="G286" s="115"/>
      <c r="H286" s="115"/>
      <c r="I286" s="115"/>
      <c r="J286" s="115"/>
      <c r="K286" s="115"/>
      <c r="L286" s="115"/>
    </row>
    <row r="287" spans="2:12">
      <c r="B287" s="114"/>
      <c r="C287" s="114"/>
      <c r="D287" s="115"/>
      <c r="E287" s="115"/>
      <c r="F287" s="115"/>
      <c r="G287" s="115"/>
      <c r="H287" s="115"/>
      <c r="I287" s="115"/>
      <c r="J287" s="115"/>
      <c r="K287" s="115"/>
      <c r="L287" s="115"/>
    </row>
    <row r="288" spans="2:12">
      <c r="B288" s="114"/>
      <c r="C288" s="114"/>
      <c r="D288" s="115"/>
      <c r="E288" s="115"/>
      <c r="F288" s="115"/>
      <c r="G288" s="115"/>
      <c r="H288" s="115"/>
      <c r="I288" s="115"/>
      <c r="J288" s="115"/>
      <c r="K288" s="115"/>
      <c r="L288" s="115"/>
    </row>
    <row r="289" spans="2:12">
      <c r="B289" s="114"/>
      <c r="C289" s="114"/>
      <c r="D289" s="115"/>
      <c r="E289" s="115"/>
      <c r="F289" s="115"/>
      <c r="G289" s="115"/>
      <c r="H289" s="115"/>
      <c r="I289" s="115"/>
      <c r="J289" s="115"/>
      <c r="K289" s="115"/>
      <c r="L289" s="115"/>
    </row>
    <row r="290" spans="2:12">
      <c r="B290" s="114"/>
      <c r="C290" s="114"/>
      <c r="D290" s="115"/>
      <c r="E290" s="115"/>
      <c r="F290" s="115"/>
      <c r="G290" s="115"/>
      <c r="H290" s="115"/>
      <c r="I290" s="115"/>
      <c r="J290" s="115"/>
      <c r="K290" s="115"/>
      <c r="L290" s="115"/>
    </row>
    <row r="291" spans="2:12">
      <c r="B291" s="114"/>
      <c r="C291" s="114"/>
      <c r="D291" s="115"/>
      <c r="E291" s="115"/>
      <c r="F291" s="115"/>
      <c r="G291" s="115"/>
      <c r="H291" s="115"/>
      <c r="I291" s="115"/>
      <c r="J291" s="115"/>
      <c r="K291" s="115"/>
      <c r="L291" s="115"/>
    </row>
    <row r="292" spans="2:12">
      <c r="B292" s="114"/>
      <c r="C292" s="114"/>
      <c r="D292" s="115"/>
      <c r="E292" s="115"/>
      <c r="F292" s="115"/>
      <c r="G292" s="115"/>
      <c r="H292" s="115"/>
      <c r="I292" s="115"/>
      <c r="J292" s="115"/>
      <c r="K292" s="115"/>
      <c r="L292" s="115"/>
    </row>
    <row r="293" spans="2:12">
      <c r="B293" s="114"/>
      <c r="C293" s="114"/>
      <c r="D293" s="115"/>
      <c r="E293" s="115"/>
      <c r="F293" s="115"/>
      <c r="G293" s="115"/>
      <c r="H293" s="115"/>
      <c r="I293" s="115"/>
      <c r="J293" s="115"/>
      <c r="K293" s="115"/>
      <c r="L293" s="115"/>
    </row>
    <row r="294" spans="2:12">
      <c r="B294" s="114"/>
      <c r="C294" s="114"/>
      <c r="D294" s="115"/>
      <c r="E294" s="115"/>
      <c r="F294" s="115"/>
      <c r="G294" s="115"/>
      <c r="H294" s="115"/>
      <c r="I294" s="115"/>
      <c r="J294" s="115"/>
      <c r="K294" s="115"/>
      <c r="L294" s="115"/>
    </row>
    <row r="295" spans="2:12">
      <c r="B295" s="114"/>
      <c r="C295" s="114"/>
      <c r="D295" s="115"/>
      <c r="E295" s="115"/>
      <c r="F295" s="115"/>
      <c r="G295" s="115"/>
      <c r="H295" s="115"/>
      <c r="I295" s="115"/>
      <c r="J295" s="115"/>
      <c r="K295" s="115"/>
      <c r="L295" s="115"/>
    </row>
    <row r="296" spans="2:12">
      <c r="B296" s="114"/>
      <c r="C296" s="114"/>
      <c r="D296" s="115"/>
      <c r="E296" s="115"/>
      <c r="F296" s="115"/>
      <c r="G296" s="115"/>
      <c r="H296" s="115"/>
      <c r="I296" s="115"/>
      <c r="J296" s="115"/>
      <c r="K296" s="115"/>
      <c r="L296" s="115"/>
    </row>
    <row r="297" spans="2:12">
      <c r="B297" s="114"/>
      <c r="C297" s="114"/>
      <c r="D297" s="115"/>
      <c r="E297" s="115"/>
      <c r="F297" s="115"/>
      <c r="G297" s="115"/>
      <c r="H297" s="115"/>
      <c r="I297" s="115"/>
      <c r="J297" s="115"/>
      <c r="K297" s="115"/>
      <c r="L297" s="115"/>
    </row>
    <row r="298" spans="2:12">
      <c r="B298" s="114"/>
      <c r="C298" s="114"/>
      <c r="D298" s="115"/>
      <c r="E298" s="115"/>
      <c r="F298" s="115"/>
      <c r="G298" s="115"/>
      <c r="H298" s="115"/>
      <c r="I298" s="115"/>
      <c r="J298" s="115"/>
      <c r="K298" s="115"/>
      <c r="L298" s="115"/>
    </row>
    <row r="299" spans="2:12">
      <c r="B299" s="114"/>
      <c r="C299" s="114"/>
      <c r="D299" s="115"/>
      <c r="E299" s="115"/>
      <c r="F299" s="115"/>
      <c r="G299" s="115"/>
      <c r="H299" s="115"/>
      <c r="I299" s="115"/>
      <c r="J299" s="115"/>
      <c r="K299" s="115"/>
      <c r="L299" s="115"/>
    </row>
    <row r="300" spans="2:12">
      <c r="B300" s="114"/>
      <c r="C300" s="114"/>
      <c r="D300" s="115"/>
      <c r="E300" s="115"/>
      <c r="F300" s="115"/>
      <c r="G300" s="115"/>
      <c r="H300" s="115"/>
      <c r="I300" s="115"/>
      <c r="J300" s="115"/>
      <c r="K300" s="115"/>
      <c r="L300" s="115"/>
    </row>
    <row r="301" spans="2:12">
      <c r="B301" s="114"/>
      <c r="C301" s="114"/>
      <c r="D301" s="115"/>
      <c r="E301" s="115"/>
      <c r="F301" s="115"/>
      <c r="G301" s="115"/>
      <c r="H301" s="115"/>
      <c r="I301" s="115"/>
      <c r="J301" s="115"/>
      <c r="K301" s="115"/>
      <c r="L301" s="115"/>
    </row>
    <row r="302" spans="2:12">
      <c r="B302" s="114"/>
      <c r="C302" s="114"/>
      <c r="D302" s="115"/>
      <c r="E302" s="115"/>
      <c r="F302" s="115"/>
      <c r="G302" s="115"/>
      <c r="H302" s="115"/>
      <c r="I302" s="115"/>
      <c r="J302" s="115"/>
      <c r="K302" s="115"/>
      <c r="L302" s="115"/>
    </row>
    <row r="303" spans="2:12">
      <c r="B303" s="114"/>
      <c r="C303" s="114"/>
      <c r="D303" s="115"/>
      <c r="E303" s="115"/>
      <c r="F303" s="115"/>
      <c r="G303" s="115"/>
      <c r="H303" s="115"/>
      <c r="I303" s="115"/>
      <c r="J303" s="115"/>
      <c r="K303" s="115"/>
      <c r="L303" s="115"/>
    </row>
    <row r="304" spans="2:12">
      <c r="B304" s="114"/>
      <c r="C304" s="114"/>
      <c r="D304" s="115"/>
      <c r="E304" s="115"/>
      <c r="F304" s="115"/>
      <c r="G304" s="115"/>
      <c r="H304" s="115"/>
      <c r="I304" s="115"/>
      <c r="J304" s="115"/>
      <c r="K304" s="115"/>
      <c r="L304" s="115"/>
    </row>
    <row r="305" spans="2:12">
      <c r="B305" s="114"/>
      <c r="C305" s="114"/>
      <c r="D305" s="115"/>
      <c r="E305" s="115"/>
      <c r="F305" s="115"/>
      <c r="G305" s="115"/>
      <c r="H305" s="115"/>
      <c r="I305" s="115"/>
      <c r="J305" s="115"/>
      <c r="K305" s="115"/>
      <c r="L305" s="115"/>
    </row>
    <row r="306" spans="2:12">
      <c r="B306" s="114"/>
      <c r="C306" s="114"/>
      <c r="D306" s="115"/>
      <c r="E306" s="115"/>
      <c r="F306" s="115"/>
      <c r="G306" s="115"/>
      <c r="H306" s="115"/>
      <c r="I306" s="115"/>
      <c r="J306" s="115"/>
      <c r="K306" s="115"/>
      <c r="L306" s="115"/>
    </row>
    <row r="307" spans="2:12">
      <c r="B307" s="114"/>
      <c r="C307" s="114"/>
      <c r="D307" s="115"/>
      <c r="E307" s="115"/>
      <c r="F307" s="115"/>
      <c r="G307" s="115"/>
      <c r="H307" s="115"/>
      <c r="I307" s="115"/>
      <c r="J307" s="115"/>
      <c r="K307" s="115"/>
      <c r="L307" s="115"/>
    </row>
    <row r="308" spans="2:12">
      <c r="B308" s="114"/>
      <c r="C308" s="114"/>
      <c r="D308" s="115"/>
      <c r="E308" s="115"/>
      <c r="F308" s="115"/>
      <c r="G308" s="115"/>
      <c r="H308" s="115"/>
      <c r="I308" s="115"/>
      <c r="J308" s="115"/>
      <c r="K308" s="115"/>
      <c r="L308" s="115"/>
    </row>
    <row r="309" spans="2:12">
      <c r="B309" s="114"/>
      <c r="C309" s="114"/>
      <c r="D309" s="115"/>
      <c r="E309" s="115"/>
      <c r="F309" s="115"/>
      <c r="G309" s="115"/>
      <c r="H309" s="115"/>
      <c r="I309" s="115"/>
      <c r="J309" s="115"/>
      <c r="K309" s="115"/>
      <c r="L309" s="115"/>
    </row>
    <row r="310" spans="2:12">
      <c r="B310" s="114"/>
      <c r="C310" s="114"/>
      <c r="D310" s="115"/>
      <c r="E310" s="115"/>
      <c r="F310" s="115"/>
      <c r="G310" s="115"/>
      <c r="H310" s="115"/>
      <c r="I310" s="115"/>
      <c r="J310" s="115"/>
      <c r="K310" s="115"/>
      <c r="L310" s="115"/>
    </row>
    <row r="311" spans="2:12">
      <c r="B311" s="114"/>
      <c r="C311" s="114"/>
      <c r="D311" s="115"/>
      <c r="E311" s="115"/>
      <c r="F311" s="115"/>
      <c r="G311" s="115"/>
      <c r="H311" s="115"/>
      <c r="I311" s="115"/>
      <c r="J311" s="115"/>
      <c r="K311" s="115"/>
      <c r="L311" s="115"/>
    </row>
    <row r="312" spans="2:12">
      <c r="B312" s="114"/>
      <c r="C312" s="114"/>
      <c r="D312" s="115"/>
      <c r="E312" s="115"/>
      <c r="F312" s="115"/>
      <c r="G312" s="115"/>
      <c r="H312" s="115"/>
      <c r="I312" s="115"/>
      <c r="J312" s="115"/>
      <c r="K312" s="115"/>
      <c r="L312" s="115"/>
    </row>
    <row r="313" spans="2:12">
      <c r="B313" s="114"/>
      <c r="C313" s="114"/>
      <c r="D313" s="115"/>
      <c r="E313" s="115"/>
      <c r="F313" s="115"/>
      <c r="G313" s="115"/>
      <c r="H313" s="115"/>
      <c r="I313" s="115"/>
      <c r="J313" s="115"/>
      <c r="K313" s="115"/>
      <c r="L313" s="115"/>
    </row>
    <row r="314" spans="2:12">
      <c r="B314" s="114"/>
      <c r="C314" s="114"/>
      <c r="D314" s="115"/>
      <c r="E314" s="115"/>
      <c r="F314" s="115"/>
      <c r="G314" s="115"/>
      <c r="H314" s="115"/>
      <c r="I314" s="115"/>
      <c r="J314" s="115"/>
      <c r="K314" s="115"/>
      <c r="L314" s="115"/>
    </row>
    <row r="315" spans="2:12">
      <c r="B315" s="114"/>
      <c r="C315" s="114"/>
      <c r="D315" s="115"/>
      <c r="E315" s="115"/>
      <c r="F315" s="115"/>
      <c r="G315" s="115"/>
      <c r="H315" s="115"/>
      <c r="I315" s="115"/>
      <c r="J315" s="115"/>
      <c r="K315" s="115"/>
      <c r="L315" s="115"/>
    </row>
    <row r="316" spans="2:12">
      <c r="B316" s="114"/>
      <c r="C316" s="114"/>
      <c r="D316" s="115"/>
      <c r="E316" s="115"/>
      <c r="F316" s="115"/>
      <c r="G316" s="115"/>
      <c r="H316" s="115"/>
      <c r="I316" s="115"/>
      <c r="J316" s="115"/>
      <c r="K316" s="115"/>
      <c r="L316" s="115"/>
    </row>
    <row r="317" spans="2:12">
      <c r="B317" s="114"/>
      <c r="C317" s="114"/>
      <c r="D317" s="115"/>
      <c r="E317" s="115"/>
      <c r="F317" s="115"/>
      <c r="G317" s="115"/>
      <c r="H317" s="115"/>
      <c r="I317" s="115"/>
      <c r="J317" s="115"/>
      <c r="K317" s="115"/>
      <c r="L317" s="115"/>
    </row>
    <row r="318" spans="2:12">
      <c r="B318" s="114"/>
      <c r="C318" s="114"/>
      <c r="D318" s="115"/>
      <c r="E318" s="115"/>
      <c r="F318" s="115"/>
      <c r="G318" s="115"/>
      <c r="H318" s="115"/>
      <c r="I318" s="115"/>
      <c r="J318" s="115"/>
      <c r="K318" s="115"/>
      <c r="L318" s="115"/>
    </row>
    <row r="319" spans="2:12">
      <c r="B319" s="114"/>
      <c r="C319" s="114"/>
      <c r="D319" s="115"/>
      <c r="E319" s="115"/>
      <c r="F319" s="115"/>
      <c r="G319" s="115"/>
      <c r="H319" s="115"/>
      <c r="I319" s="115"/>
      <c r="J319" s="115"/>
      <c r="K319" s="115"/>
      <c r="L319" s="115"/>
    </row>
    <row r="320" spans="2:12">
      <c r="B320" s="114"/>
      <c r="C320" s="114"/>
      <c r="D320" s="115"/>
      <c r="E320" s="115"/>
      <c r="F320" s="115"/>
      <c r="G320" s="115"/>
      <c r="H320" s="115"/>
      <c r="I320" s="115"/>
      <c r="J320" s="115"/>
      <c r="K320" s="115"/>
      <c r="L320" s="115"/>
    </row>
    <row r="321" spans="2:12">
      <c r="B321" s="114"/>
      <c r="C321" s="114"/>
      <c r="D321" s="115"/>
      <c r="E321" s="115"/>
      <c r="F321" s="115"/>
      <c r="G321" s="115"/>
      <c r="H321" s="115"/>
      <c r="I321" s="115"/>
      <c r="J321" s="115"/>
      <c r="K321" s="115"/>
      <c r="L321" s="115"/>
    </row>
    <row r="322" spans="2:12">
      <c r="B322" s="114"/>
      <c r="C322" s="114"/>
      <c r="D322" s="115"/>
      <c r="E322" s="115"/>
      <c r="F322" s="115"/>
      <c r="G322" s="115"/>
      <c r="H322" s="115"/>
      <c r="I322" s="115"/>
      <c r="J322" s="115"/>
      <c r="K322" s="115"/>
      <c r="L322" s="115"/>
    </row>
    <row r="323" spans="2:12">
      <c r="B323" s="114"/>
      <c r="C323" s="114"/>
      <c r="D323" s="115"/>
      <c r="E323" s="115"/>
      <c r="F323" s="115"/>
      <c r="G323" s="115"/>
      <c r="H323" s="115"/>
      <c r="I323" s="115"/>
      <c r="J323" s="115"/>
      <c r="K323" s="115"/>
      <c r="L323" s="115"/>
    </row>
    <row r="324" spans="2:12">
      <c r="B324" s="114"/>
      <c r="C324" s="114"/>
      <c r="D324" s="115"/>
      <c r="E324" s="115"/>
      <c r="F324" s="115"/>
      <c r="G324" s="115"/>
      <c r="H324" s="115"/>
      <c r="I324" s="115"/>
      <c r="J324" s="115"/>
      <c r="K324" s="115"/>
      <c r="L324" s="115"/>
    </row>
    <row r="325" spans="2:12">
      <c r="B325" s="114"/>
      <c r="C325" s="114"/>
      <c r="D325" s="115"/>
      <c r="E325" s="115"/>
      <c r="F325" s="115"/>
      <c r="G325" s="115"/>
      <c r="H325" s="115"/>
      <c r="I325" s="115"/>
      <c r="J325" s="115"/>
      <c r="K325" s="115"/>
      <c r="L325" s="115"/>
    </row>
    <row r="326" spans="2:12">
      <c r="B326" s="114"/>
      <c r="C326" s="114"/>
      <c r="D326" s="115"/>
      <c r="E326" s="115"/>
      <c r="F326" s="115"/>
      <c r="G326" s="115"/>
      <c r="H326" s="115"/>
      <c r="I326" s="115"/>
      <c r="J326" s="115"/>
      <c r="K326" s="115"/>
      <c r="L326" s="115"/>
    </row>
    <row r="327" spans="2:12">
      <c r="B327" s="114"/>
      <c r="C327" s="114"/>
      <c r="D327" s="115"/>
      <c r="E327" s="115"/>
      <c r="F327" s="115"/>
      <c r="G327" s="115"/>
      <c r="H327" s="115"/>
      <c r="I327" s="115"/>
      <c r="J327" s="115"/>
      <c r="K327" s="115"/>
      <c r="L327" s="115"/>
    </row>
    <row r="328" spans="2:12">
      <c r="B328" s="114"/>
      <c r="C328" s="114"/>
      <c r="D328" s="115"/>
      <c r="E328" s="115"/>
      <c r="F328" s="115"/>
      <c r="G328" s="115"/>
      <c r="H328" s="115"/>
      <c r="I328" s="115"/>
      <c r="J328" s="115"/>
      <c r="K328" s="115"/>
      <c r="L328" s="115"/>
    </row>
    <row r="329" spans="2:12">
      <c r="B329" s="114"/>
      <c r="C329" s="114"/>
      <c r="D329" s="115"/>
      <c r="E329" s="115"/>
      <c r="F329" s="115"/>
      <c r="G329" s="115"/>
      <c r="H329" s="115"/>
      <c r="I329" s="115"/>
      <c r="J329" s="115"/>
      <c r="K329" s="115"/>
      <c r="L329" s="115"/>
    </row>
    <row r="330" spans="2:12">
      <c r="B330" s="114"/>
      <c r="C330" s="114"/>
      <c r="D330" s="115"/>
      <c r="E330" s="115"/>
      <c r="F330" s="115"/>
      <c r="G330" s="115"/>
      <c r="H330" s="115"/>
      <c r="I330" s="115"/>
      <c r="J330" s="115"/>
      <c r="K330" s="115"/>
      <c r="L330" s="115"/>
    </row>
    <row r="331" spans="2:12">
      <c r="B331" s="114"/>
      <c r="C331" s="114"/>
      <c r="D331" s="115"/>
      <c r="E331" s="115"/>
      <c r="F331" s="115"/>
      <c r="G331" s="115"/>
      <c r="H331" s="115"/>
      <c r="I331" s="115"/>
      <c r="J331" s="115"/>
      <c r="K331" s="115"/>
      <c r="L331" s="115"/>
    </row>
    <row r="332" spans="2:12">
      <c r="B332" s="114"/>
      <c r="C332" s="114"/>
      <c r="D332" s="115"/>
      <c r="E332" s="115"/>
      <c r="F332" s="115"/>
      <c r="G332" s="115"/>
      <c r="H332" s="115"/>
      <c r="I332" s="115"/>
      <c r="J332" s="115"/>
      <c r="K332" s="115"/>
      <c r="L332" s="115"/>
    </row>
    <row r="333" spans="2:12">
      <c r="B333" s="114"/>
      <c r="C333" s="114"/>
      <c r="D333" s="115"/>
      <c r="E333" s="115"/>
      <c r="F333" s="115"/>
      <c r="G333" s="115"/>
      <c r="H333" s="115"/>
      <c r="I333" s="115"/>
      <c r="J333" s="115"/>
      <c r="K333" s="115"/>
      <c r="L333" s="115"/>
    </row>
    <row r="334" spans="2:12">
      <c r="B334" s="114"/>
      <c r="C334" s="114"/>
      <c r="D334" s="115"/>
      <c r="E334" s="115"/>
      <c r="F334" s="115"/>
      <c r="G334" s="115"/>
      <c r="H334" s="115"/>
      <c r="I334" s="115"/>
      <c r="J334" s="115"/>
      <c r="K334" s="115"/>
      <c r="L334" s="115"/>
    </row>
    <row r="335" spans="2:12">
      <c r="B335" s="114"/>
      <c r="C335" s="114"/>
      <c r="D335" s="115"/>
      <c r="E335" s="115"/>
      <c r="F335" s="115"/>
      <c r="G335" s="115"/>
      <c r="H335" s="115"/>
      <c r="I335" s="115"/>
      <c r="J335" s="115"/>
      <c r="K335" s="115"/>
      <c r="L335" s="115"/>
    </row>
    <row r="336" spans="2:12">
      <c r="B336" s="114"/>
      <c r="C336" s="114"/>
      <c r="D336" s="115"/>
      <c r="E336" s="115"/>
      <c r="F336" s="115"/>
      <c r="G336" s="115"/>
      <c r="H336" s="115"/>
      <c r="I336" s="115"/>
      <c r="J336" s="115"/>
      <c r="K336" s="115"/>
      <c r="L336" s="115"/>
    </row>
    <row r="337" spans="2:12">
      <c r="B337" s="114"/>
      <c r="C337" s="114"/>
      <c r="D337" s="115"/>
      <c r="E337" s="115"/>
      <c r="F337" s="115"/>
      <c r="G337" s="115"/>
      <c r="H337" s="115"/>
      <c r="I337" s="115"/>
      <c r="J337" s="115"/>
      <c r="K337" s="115"/>
      <c r="L337" s="115"/>
    </row>
    <row r="338" spans="2:12">
      <c r="B338" s="114"/>
      <c r="C338" s="114"/>
      <c r="D338" s="115"/>
      <c r="E338" s="115"/>
      <c r="F338" s="115"/>
      <c r="G338" s="115"/>
      <c r="H338" s="115"/>
      <c r="I338" s="115"/>
      <c r="J338" s="115"/>
      <c r="K338" s="115"/>
      <c r="L338" s="115"/>
    </row>
    <row r="339" spans="2:12">
      <c r="B339" s="114"/>
      <c r="C339" s="114"/>
      <c r="D339" s="115"/>
      <c r="E339" s="115"/>
      <c r="F339" s="115"/>
      <c r="G339" s="115"/>
      <c r="H339" s="115"/>
      <c r="I339" s="115"/>
      <c r="J339" s="115"/>
      <c r="K339" s="115"/>
      <c r="L339" s="115"/>
    </row>
    <row r="340" spans="2:12">
      <c r="B340" s="114"/>
      <c r="C340" s="114"/>
      <c r="D340" s="115"/>
      <c r="E340" s="115"/>
      <c r="F340" s="115"/>
      <c r="G340" s="115"/>
      <c r="H340" s="115"/>
      <c r="I340" s="115"/>
      <c r="J340" s="115"/>
      <c r="K340" s="115"/>
      <c r="L340" s="115"/>
    </row>
    <row r="341" spans="2:12">
      <c r="B341" s="114"/>
      <c r="C341" s="114"/>
      <c r="D341" s="115"/>
      <c r="E341" s="115"/>
      <c r="F341" s="115"/>
      <c r="G341" s="115"/>
      <c r="H341" s="115"/>
      <c r="I341" s="115"/>
      <c r="J341" s="115"/>
      <c r="K341" s="115"/>
      <c r="L341" s="115"/>
    </row>
    <row r="342" spans="2:12">
      <c r="B342" s="114"/>
      <c r="C342" s="114"/>
      <c r="D342" s="115"/>
      <c r="E342" s="115"/>
      <c r="F342" s="115"/>
      <c r="G342" s="115"/>
      <c r="H342" s="115"/>
      <c r="I342" s="115"/>
      <c r="J342" s="115"/>
      <c r="K342" s="115"/>
      <c r="L342" s="115"/>
    </row>
    <row r="343" spans="2:12">
      <c r="B343" s="114"/>
      <c r="C343" s="114"/>
      <c r="D343" s="115"/>
      <c r="E343" s="115"/>
      <c r="F343" s="115"/>
      <c r="G343" s="115"/>
      <c r="H343" s="115"/>
      <c r="I343" s="115"/>
      <c r="J343" s="115"/>
      <c r="K343" s="115"/>
      <c r="L343" s="115"/>
    </row>
    <row r="344" spans="2:12">
      <c r="B344" s="114"/>
      <c r="C344" s="114"/>
      <c r="D344" s="115"/>
      <c r="E344" s="115"/>
      <c r="F344" s="115"/>
      <c r="G344" s="115"/>
      <c r="H344" s="115"/>
      <c r="I344" s="115"/>
      <c r="J344" s="115"/>
      <c r="K344" s="115"/>
      <c r="L344" s="115"/>
    </row>
    <row r="345" spans="2:12">
      <c r="B345" s="114"/>
      <c r="C345" s="114"/>
      <c r="D345" s="115"/>
      <c r="E345" s="115"/>
      <c r="F345" s="115"/>
      <c r="G345" s="115"/>
      <c r="H345" s="115"/>
      <c r="I345" s="115"/>
      <c r="J345" s="115"/>
      <c r="K345" s="115"/>
      <c r="L345" s="115"/>
    </row>
    <row r="346" spans="2:12">
      <c r="B346" s="114"/>
      <c r="C346" s="114"/>
      <c r="D346" s="115"/>
      <c r="E346" s="115"/>
      <c r="F346" s="115"/>
      <c r="G346" s="115"/>
      <c r="H346" s="115"/>
      <c r="I346" s="115"/>
      <c r="J346" s="115"/>
      <c r="K346" s="115"/>
      <c r="L346" s="115"/>
    </row>
    <row r="347" spans="2:12">
      <c r="B347" s="114"/>
      <c r="C347" s="114"/>
      <c r="D347" s="115"/>
      <c r="E347" s="115"/>
      <c r="F347" s="115"/>
      <c r="G347" s="115"/>
      <c r="H347" s="115"/>
      <c r="I347" s="115"/>
      <c r="J347" s="115"/>
      <c r="K347" s="115"/>
      <c r="L347" s="115"/>
    </row>
    <row r="348" spans="2:12">
      <c r="B348" s="114"/>
      <c r="C348" s="114"/>
      <c r="D348" s="115"/>
      <c r="E348" s="115"/>
      <c r="F348" s="115"/>
      <c r="G348" s="115"/>
      <c r="H348" s="115"/>
      <c r="I348" s="115"/>
      <c r="J348" s="115"/>
      <c r="K348" s="115"/>
      <c r="L348" s="115"/>
    </row>
    <row r="349" spans="2:12">
      <c r="B349" s="114"/>
      <c r="C349" s="114"/>
      <c r="D349" s="115"/>
      <c r="E349" s="115"/>
      <c r="F349" s="115"/>
      <c r="G349" s="115"/>
      <c r="H349" s="115"/>
      <c r="I349" s="115"/>
      <c r="J349" s="115"/>
      <c r="K349" s="115"/>
      <c r="L349" s="115"/>
    </row>
    <row r="350" spans="2:12">
      <c r="B350" s="114"/>
      <c r="C350" s="114"/>
      <c r="D350" s="115"/>
      <c r="E350" s="115"/>
      <c r="F350" s="115"/>
      <c r="G350" s="115"/>
      <c r="H350" s="115"/>
      <c r="I350" s="115"/>
      <c r="J350" s="115"/>
      <c r="K350" s="115"/>
      <c r="L350" s="115"/>
    </row>
    <row r="351" spans="2:12">
      <c r="B351" s="114"/>
      <c r="C351" s="114"/>
      <c r="D351" s="115"/>
      <c r="E351" s="115"/>
      <c r="F351" s="115"/>
      <c r="G351" s="115"/>
      <c r="H351" s="115"/>
      <c r="I351" s="115"/>
      <c r="J351" s="115"/>
      <c r="K351" s="115"/>
      <c r="L351" s="115"/>
    </row>
    <row r="352" spans="2:12">
      <c r="B352" s="114"/>
      <c r="C352" s="114"/>
      <c r="D352" s="115"/>
      <c r="E352" s="115"/>
      <c r="F352" s="115"/>
      <c r="G352" s="115"/>
      <c r="H352" s="115"/>
      <c r="I352" s="115"/>
      <c r="J352" s="115"/>
      <c r="K352" s="115"/>
      <c r="L352" s="115"/>
    </row>
    <row r="353" spans="2:12">
      <c r="B353" s="114"/>
      <c r="C353" s="114"/>
      <c r="D353" s="115"/>
      <c r="E353" s="115"/>
      <c r="F353" s="115"/>
      <c r="G353" s="115"/>
      <c r="H353" s="115"/>
      <c r="I353" s="115"/>
      <c r="J353" s="115"/>
      <c r="K353" s="115"/>
      <c r="L353" s="115"/>
    </row>
    <row r="354" spans="2:12">
      <c r="B354" s="114"/>
      <c r="C354" s="114"/>
      <c r="D354" s="115"/>
      <c r="E354" s="115"/>
      <c r="F354" s="115"/>
      <c r="G354" s="115"/>
      <c r="H354" s="115"/>
      <c r="I354" s="115"/>
      <c r="J354" s="115"/>
      <c r="K354" s="115"/>
      <c r="L354" s="115"/>
    </row>
    <row r="355" spans="2:12">
      <c r="B355" s="114"/>
      <c r="C355" s="114"/>
      <c r="D355" s="115"/>
      <c r="E355" s="115"/>
      <c r="F355" s="115"/>
      <c r="G355" s="115"/>
      <c r="H355" s="115"/>
      <c r="I355" s="115"/>
      <c r="J355" s="115"/>
      <c r="K355" s="115"/>
      <c r="L355" s="115"/>
    </row>
    <row r="356" spans="2:12">
      <c r="B356" s="114"/>
      <c r="C356" s="114"/>
      <c r="D356" s="115"/>
      <c r="E356" s="115"/>
      <c r="F356" s="115"/>
      <c r="G356" s="115"/>
      <c r="H356" s="115"/>
      <c r="I356" s="115"/>
      <c r="J356" s="115"/>
      <c r="K356" s="115"/>
      <c r="L356" s="115"/>
    </row>
    <row r="357" spans="2:12">
      <c r="B357" s="114"/>
      <c r="C357" s="114"/>
      <c r="D357" s="115"/>
      <c r="E357" s="115"/>
      <c r="F357" s="115"/>
      <c r="G357" s="115"/>
      <c r="H357" s="115"/>
      <c r="I357" s="115"/>
      <c r="J357" s="115"/>
      <c r="K357" s="115"/>
      <c r="L357" s="115"/>
    </row>
    <row r="358" spans="2:12">
      <c r="B358" s="114"/>
      <c r="C358" s="114"/>
      <c r="D358" s="115"/>
      <c r="E358" s="115"/>
      <c r="F358" s="115"/>
      <c r="G358" s="115"/>
      <c r="H358" s="115"/>
      <c r="I358" s="115"/>
      <c r="J358" s="115"/>
      <c r="K358" s="115"/>
      <c r="L358" s="115"/>
    </row>
    <row r="359" spans="2:12">
      <c r="B359" s="114"/>
      <c r="C359" s="114"/>
      <c r="D359" s="115"/>
      <c r="E359" s="115"/>
      <c r="F359" s="115"/>
      <c r="G359" s="115"/>
      <c r="H359" s="115"/>
      <c r="I359" s="115"/>
      <c r="J359" s="115"/>
      <c r="K359" s="115"/>
      <c r="L359" s="115"/>
    </row>
    <row r="360" spans="2:12">
      <c r="B360" s="114"/>
      <c r="C360" s="114"/>
      <c r="D360" s="115"/>
      <c r="E360" s="115"/>
      <c r="F360" s="115"/>
      <c r="G360" s="115"/>
      <c r="H360" s="115"/>
      <c r="I360" s="115"/>
      <c r="J360" s="115"/>
      <c r="K360" s="115"/>
      <c r="L360" s="115"/>
    </row>
    <row r="361" spans="2:12">
      <c r="B361" s="114"/>
      <c r="C361" s="114"/>
      <c r="D361" s="115"/>
      <c r="E361" s="115"/>
      <c r="F361" s="115"/>
      <c r="G361" s="115"/>
      <c r="H361" s="115"/>
      <c r="I361" s="115"/>
      <c r="J361" s="115"/>
      <c r="K361" s="115"/>
      <c r="L361" s="115"/>
    </row>
    <row r="362" spans="2:12">
      <c r="B362" s="114"/>
      <c r="C362" s="114"/>
      <c r="D362" s="115"/>
      <c r="E362" s="115"/>
      <c r="F362" s="115"/>
      <c r="G362" s="115"/>
      <c r="H362" s="115"/>
      <c r="I362" s="115"/>
      <c r="J362" s="115"/>
      <c r="K362" s="115"/>
      <c r="L362" s="115"/>
    </row>
    <row r="363" spans="2:12">
      <c r="B363" s="114"/>
      <c r="C363" s="114"/>
      <c r="D363" s="115"/>
      <c r="E363" s="115"/>
      <c r="F363" s="115"/>
      <c r="G363" s="115"/>
      <c r="H363" s="115"/>
      <c r="I363" s="115"/>
      <c r="J363" s="115"/>
      <c r="K363" s="115"/>
      <c r="L363" s="115"/>
    </row>
    <row r="364" spans="2:12">
      <c r="B364" s="114"/>
      <c r="C364" s="114"/>
      <c r="D364" s="115"/>
      <c r="E364" s="115"/>
      <c r="F364" s="115"/>
      <c r="G364" s="115"/>
      <c r="H364" s="115"/>
      <c r="I364" s="115"/>
      <c r="J364" s="115"/>
      <c r="K364" s="115"/>
      <c r="L364" s="115"/>
    </row>
    <row r="365" spans="2:12">
      <c r="B365" s="114"/>
      <c r="C365" s="114"/>
      <c r="D365" s="115"/>
      <c r="E365" s="115"/>
      <c r="F365" s="115"/>
      <c r="G365" s="115"/>
      <c r="H365" s="115"/>
      <c r="I365" s="115"/>
      <c r="J365" s="115"/>
      <c r="K365" s="115"/>
      <c r="L365" s="115"/>
    </row>
    <row r="366" spans="2:12">
      <c r="B366" s="114"/>
      <c r="C366" s="114"/>
      <c r="D366" s="115"/>
      <c r="E366" s="115"/>
      <c r="F366" s="115"/>
      <c r="G366" s="115"/>
      <c r="H366" s="115"/>
      <c r="I366" s="115"/>
      <c r="J366" s="115"/>
      <c r="K366" s="115"/>
      <c r="L366" s="115"/>
    </row>
    <row r="367" spans="2:12">
      <c r="B367" s="114"/>
      <c r="C367" s="114"/>
      <c r="D367" s="115"/>
      <c r="E367" s="115"/>
      <c r="F367" s="115"/>
      <c r="G367" s="115"/>
      <c r="H367" s="115"/>
      <c r="I367" s="115"/>
      <c r="J367" s="115"/>
      <c r="K367" s="115"/>
      <c r="L367" s="115"/>
    </row>
    <row r="368" spans="2:12">
      <c r="B368" s="114"/>
      <c r="C368" s="114"/>
      <c r="D368" s="115"/>
      <c r="E368" s="115"/>
      <c r="F368" s="115"/>
      <c r="G368" s="115"/>
      <c r="H368" s="115"/>
      <c r="I368" s="115"/>
      <c r="J368" s="115"/>
      <c r="K368" s="115"/>
      <c r="L368" s="115"/>
    </row>
    <row r="369" spans="2:12">
      <c r="B369" s="114"/>
      <c r="C369" s="114"/>
      <c r="D369" s="115"/>
      <c r="E369" s="115"/>
      <c r="F369" s="115"/>
      <c r="G369" s="115"/>
      <c r="H369" s="115"/>
      <c r="I369" s="115"/>
      <c r="J369" s="115"/>
      <c r="K369" s="115"/>
      <c r="L369" s="115"/>
    </row>
    <row r="370" spans="2:12">
      <c r="B370" s="114"/>
      <c r="C370" s="114"/>
      <c r="D370" s="115"/>
      <c r="E370" s="115"/>
      <c r="F370" s="115"/>
      <c r="G370" s="115"/>
      <c r="H370" s="115"/>
      <c r="I370" s="115"/>
      <c r="J370" s="115"/>
      <c r="K370" s="115"/>
      <c r="L370" s="115"/>
    </row>
    <row r="371" spans="2:12">
      <c r="B371" s="114"/>
      <c r="C371" s="114"/>
      <c r="D371" s="115"/>
      <c r="E371" s="115"/>
      <c r="F371" s="115"/>
      <c r="G371" s="115"/>
      <c r="H371" s="115"/>
      <c r="I371" s="115"/>
      <c r="J371" s="115"/>
      <c r="K371" s="115"/>
      <c r="L371" s="115"/>
    </row>
    <row r="372" spans="2:12">
      <c r="B372" s="114"/>
      <c r="C372" s="114"/>
      <c r="D372" s="115"/>
      <c r="E372" s="115"/>
      <c r="F372" s="115"/>
      <c r="G372" s="115"/>
      <c r="H372" s="115"/>
      <c r="I372" s="115"/>
      <c r="J372" s="115"/>
      <c r="K372" s="115"/>
      <c r="L372" s="115"/>
    </row>
    <row r="373" spans="2:12">
      <c r="B373" s="114"/>
      <c r="C373" s="114"/>
      <c r="D373" s="115"/>
      <c r="E373" s="115"/>
      <c r="F373" s="115"/>
      <c r="G373" s="115"/>
      <c r="H373" s="115"/>
      <c r="I373" s="115"/>
      <c r="J373" s="115"/>
      <c r="K373" s="115"/>
      <c r="L373" s="115"/>
    </row>
    <row r="374" spans="2:12">
      <c r="B374" s="114"/>
      <c r="C374" s="114"/>
      <c r="D374" s="115"/>
      <c r="E374" s="115"/>
      <c r="F374" s="115"/>
      <c r="G374" s="115"/>
      <c r="H374" s="115"/>
      <c r="I374" s="115"/>
      <c r="J374" s="115"/>
      <c r="K374" s="115"/>
      <c r="L374" s="115"/>
    </row>
    <row r="375" spans="2:12">
      <c r="B375" s="114"/>
      <c r="C375" s="114"/>
      <c r="D375" s="115"/>
      <c r="E375" s="115"/>
      <c r="F375" s="115"/>
      <c r="G375" s="115"/>
      <c r="H375" s="115"/>
      <c r="I375" s="115"/>
      <c r="J375" s="115"/>
      <c r="K375" s="115"/>
      <c r="L375" s="115"/>
    </row>
    <row r="376" spans="2:12">
      <c r="B376" s="114"/>
      <c r="C376" s="114"/>
      <c r="D376" s="115"/>
      <c r="E376" s="115"/>
      <c r="F376" s="115"/>
      <c r="G376" s="115"/>
      <c r="H376" s="115"/>
      <c r="I376" s="115"/>
      <c r="J376" s="115"/>
      <c r="K376" s="115"/>
      <c r="L376" s="115"/>
    </row>
    <row r="377" spans="2:12">
      <c r="B377" s="114"/>
      <c r="C377" s="114"/>
      <c r="D377" s="115"/>
      <c r="E377" s="115"/>
      <c r="F377" s="115"/>
      <c r="G377" s="115"/>
      <c r="H377" s="115"/>
      <c r="I377" s="115"/>
      <c r="J377" s="115"/>
      <c r="K377" s="115"/>
      <c r="L377" s="115"/>
    </row>
    <row r="378" spans="2:12">
      <c r="B378" s="114"/>
      <c r="C378" s="114"/>
      <c r="D378" s="115"/>
      <c r="E378" s="115"/>
      <c r="F378" s="115"/>
      <c r="G378" s="115"/>
      <c r="H378" s="115"/>
      <c r="I378" s="115"/>
      <c r="J378" s="115"/>
      <c r="K378" s="115"/>
      <c r="L378" s="115"/>
    </row>
    <row r="379" spans="2:12">
      <c r="B379" s="114"/>
      <c r="C379" s="114"/>
      <c r="D379" s="115"/>
      <c r="E379" s="115"/>
      <c r="F379" s="115"/>
      <c r="G379" s="115"/>
      <c r="H379" s="115"/>
      <c r="I379" s="115"/>
      <c r="J379" s="115"/>
      <c r="K379" s="115"/>
      <c r="L379" s="115"/>
    </row>
    <row r="380" spans="2:12">
      <c r="B380" s="114"/>
      <c r="C380" s="114"/>
      <c r="D380" s="115"/>
      <c r="E380" s="115"/>
      <c r="F380" s="115"/>
      <c r="G380" s="115"/>
      <c r="H380" s="115"/>
      <c r="I380" s="115"/>
      <c r="J380" s="115"/>
      <c r="K380" s="115"/>
      <c r="L380" s="115"/>
    </row>
    <row r="381" spans="2:12">
      <c r="B381" s="114"/>
      <c r="C381" s="114"/>
      <c r="D381" s="115"/>
      <c r="E381" s="115"/>
      <c r="F381" s="115"/>
      <c r="G381" s="115"/>
      <c r="H381" s="115"/>
      <c r="I381" s="115"/>
      <c r="J381" s="115"/>
      <c r="K381" s="115"/>
      <c r="L381" s="115"/>
    </row>
    <row r="382" spans="2:12">
      <c r="B382" s="114"/>
      <c r="C382" s="114"/>
      <c r="D382" s="115"/>
      <c r="E382" s="115"/>
      <c r="F382" s="115"/>
      <c r="G382" s="115"/>
      <c r="H382" s="115"/>
      <c r="I382" s="115"/>
      <c r="J382" s="115"/>
      <c r="K382" s="115"/>
      <c r="L382" s="115"/>
    </row>
    <row r="383" spans="2:12">
      <c r="B383" s="114"/>
      <c r="C383" s="114"/>
      <c r="D383" s="115"/>
      <c r="E383" s="115"/>
      <c r="F383" s="115"/>
      <c r="G383" s="115"/>
      <c r="H383" s="115"/>
      <c r="I383" s="115"/>
      <c r="J383" s="115"/>
      <c r="K383" s="115"/>
      <c r="L383" s="115"/>
    </row>
    <row r="384" spans="2:12">
      <c r="B384" s="114"/>
      <c r="C384" s="114"/>
      <c r="D384" s="115"/>
      <c r="E384" s="115"/>
      <c r="F384" s="115"/>
      <c r="G384" s="115"/>
      <c r="H384" s="115"/>
      <c r="I384" s="115"/>
      <c r="J384" s="115"/>
      <c r="K384" s="115"/>
      <c r="L384" s="115"/>
    </row>
    <row r="385" spans="2:12">
      <c r="B385" s="114"/>
      <c r="C385" s="114"/>
      <c r="D385" s="115"/>
      <c r="E385" s="115"/>
      <c r="F385" s="115"/>
      <c r="G385" s="115"/>
      <c r="H385" s="115"/>
      <c r="I385" s="115"/>
      <c r="J385" s="115"/>
      <c r="K385" s="115"/>
      <c r="L385" s="115"/>
    </row>
    <row r="386" spans="2:12">
      <c r="B386" s="114"/>
      <c r="C386" s="114"/>
      <c r="D386" s="115"/>
      <c r="E386" s="115"/>
      <c r="F386" s="115"/>
      <c r="G386" s="115"/>
      <c r="H386" s="115"/>
      <c r="I386" s="115"/>
      <c r="J386" s="115"/>
      <c r="K386" s="115"/>
      <c r="L386" s="115"/>
    </row>
    <row r="387" spans="2:12">
      <c r="B387" s="114"/>
      <c r="C387" s="114"/>
      <c r="D387" s="115"/>
      <c r="E387" s="115"/>
      <c r="F387" s="115"/>
      <c r="G387" s="115"/>
      <c r="H387" s="115"/>
      <c r="I387" s="115"/>
      <c r="J387" s="115"/>
      <c r="K387" s="115"/>
      <c r="L387" s="115"/>
    </row>
    <row r="388" spans="2:12">
      <c r="B388" s="114"/>
      <c r="C388" s="114"/>
      <c r="D388" s="115"/>
      <c r="E388" s="115"/>
      <c r="F388" s="115"/>
      <c r="G388" s="115"/>
      <c r="H388" s="115"/>
      <c r="I388" s="115"/>
      <c r="J388" s="115"/>
      <c r="K388" s="115"/>
      <c r="L388" s="115"/>
    </row>
    <row r="389" spans="2:12">
      <c r="B389" s="114"/>
      <c r="C389" s="114"/>
      <c r="D389" s="115"/>
      <c r="E389" s="115"/>
      <c r="F389" s="115"/>
      <c r="G389" s="115"/>
      <c r="H389" s="115"/>
      <c r="I389" s="115"/>
      <c r="J389" s="115"/>
      <c r="K389" s="115"/>
      <c r="L389" s="115"/>
    </row>
    <row r="390" spans="2:12">
      <c r="B390" s="114"/>
      <c r="C390" s="114"/>
      <c r="D390" s="115"/>
      <c r="E390" s="115"/>
      <c r="F390" s="115"/>
      <c r="G390" s="115"/>
      <c r="H390" s="115"/>
      <c r="I390" s="115"/>
      <c r="J390" s="115"/>
      <c r="K390" s="115"/>
      <c r="L390" s="115"/>
    </row>
    <row r="391" spans="2:12">
      <c r="B391" s="114"/>
      <c r="C391" s="114"/>
      <c r="D391" s="115"/>
      <c r="E391" s="115"/>
      <c r="F391" s="115"/>
      <c r="G391" s="115"/>
      <c r="H391" s="115"/>
      <c r="I391" s="115"/>
      <c r="J391" s="115"/>
      <c r="K391" s="115"/>
      <c r="L391" s="115"/>
    </row>
    <row r="392" spans="2:12">
      <c r="B392" s="114"/>
      <c r="C392" s="114"/>
      <c r="D392" s="115"/>
      <c r="E392" s="115"/>
      <c r="F392" s="115"/>
      <c r="G392" s="115"/>
      <c r="H392" s="115"/>
      <c r="I392" s="115"/>
      <c r="J392" s="115"/>
      <c r="K392" s="115"/>
      <c r="L392" s="115"/>
    </row>
    <row r="393" spans="2:12">
      <c r="B393" s="114"/>
      <c r="C393" s="114"/>
      <c r="D393" s="115"/>
      <c r="E393" s="115"/>
      <c r="F393" s="115"/>
      <c r="G393" s="115"/>
      <c r="H393" s="115"/>
      <c r="I393" s="115"/>
      <c r="J393" s="115"/>
      <c r="K393" s="115"/>
      <c r="L393" s="115"/>
    </row>
    <row r="394" spans="2:12">
      <c r="B394" s="114"/>
      <c r="C394" s="114"/>
      <c r="D394" s="115"/>
      <c r="E394" s="115"/>
      <c r="F394" s="115"/>
      <c r="G394" s="115"/>
      <c r="H394" s="115"/>
      <c r="I394" s="115"/>
      <c r="J394" s="115"/>
      <c r="K394" s="115"/>
      <c r="L394" s="115"/>
    </row>
    <row r="395" spans="2:12">
      <c r="B395" s="114"/>
      <c r="C395" s="114"/>
      <c r="D395" s="115"/>
      <c r="E395" s="115"/>
      <c r="F395" s="115"/>
      <c r="G395" s="115"/>
      <c r="H395" s="115"/>
      <c r="I395" s="115"/>
      <c r="J395" s="115"/>
      <c r="K395" s="115"/>
      <c r="L395" s="115"/>
    </row>
    <row r="396" spans="2:12">
      <c r="B396" s="114"/>
      <c r="C396" s="114"/>
      <c r="D396" s="115"/>
      <c r="E396" s="115"/>
      <c r="F396" s="115"/>
      <c r="G396" s="115"/>
      <c r="H396" s="115"/>
      <c r="I396" s="115"/>
      <c r="J396" s="115"/>
      <c r="K396" s="115"/>
      <c r="L396" s="115"/>
    </row>
    <row r="397" spans="2:12">
      <c r="B397" s="114"/>
      <c r="C397" s="114"/>
      <c r="D397" s="115"/>
      <c r="E397" s="115"/>
      <c r="F397" s="115"/>
      <c r="G397" s="115"/>
      <c r="H397" s="115"/>
      <c r="I397" s="115"/>
      <c r="J397" s="115"/>
      <c r="K397" s="115"/>
      <c r="L397" s="115"/>
    </row>
    <row r="398" spans="2:12">
      <c r="B398" s="114"/>
      <c r="C398" s="114"/>
      <c r="D398" s="115"/>
      <c r="E398" s="115"/>
      <c r="F398" s="115"/>
      <c r="G398" s="115"/>
      <c r="H398" s="115"/>
      <c r="I398" s="115"/>
      <c r="J398" s="115"/>
      <c r="K398" s="115"/>
      <c r="L398" s="115"/>
    </row>
    <row r="399" spans="2:12">
      <c r="B399" s="114"/>
      <c r="C399" s="114"/>
      <c r="D399" s="115"/>
      <c r="E399" s="115"/>
      <c r="F399" s="115"/>
      <c r="G399" s="115"/>
      <c r="H399" s="115"/>
      <c r="I399" s="115"/>
      <c r="J399" s="115"/>
      <c r="K399" s="115"/>
      <c r="L399" s="115"/>
    </row>
    <row r="400" spans="2:12">
      <c r="B400" s="114"/>
      <c r="C400" s="114"/>
      <c r="D400" s="115"/>
      <c r="E400" s="115"/>
      <c r="F400" s="115"/>
      <c r="G400" s="115"/>
      <c r="H400" s="115"/>
      <c r="I400" s="115"/>
      <c r="J400" s="115"/>
      <c r="K400" s="115"/>
      <c r="L400" s="115"/>
    </row>
    <row r="401" spans="2:12">
      <c r="B401" s="114"/>
      <c r="C401" s="114"/>
      <c r="D401" s="115"/>
      <c r="E401" s="115"/>
      <c r="F401" s="115"/>
      <c r="G401" s="115"/>
      <c r="H401" s="115"/>
      <c r="I401" s="115"/>
      <c r="J401" s="115"/>
      <c r="K401" s="115"/>
      <c r="L401" s="115"/>
    </row>
    <row r="402" spans="2:12">
      <c r="B402" s="114"/>
      <c r="C402" s="114"/>
      <c r="D402" s="115"/>
      <c r="E402" s="115"/>
      <c r="F402" s="115"/>
      <c r="G402" s="115"/>
      <c r="H402" s="115"/>
      <c r="I402" s="115"/>
      <c r="J402" s="115"/>
      <c r="K402" s="115"/>
      <c r="L402" s="115"/>
    </row>
    <row r="403" spans="2:12">
      <c r="B403" s="114"/>
      <c r="C403" s="114"/>
      <c r="D403" s="115"/>
      <c r="E403" s="115"/>
      <c r="F403" s="115"/>
      <c r="G403" s="115"/>
      <c r="H403" s="115"/>
      <c r="I403" s="115"/>
      <c r="J403" s="115"/>
      <c r="K403" s="115"/>
      <c r="L403" s="115"/>
    </row>
    <row r="404" spans="2:12">
      <c r="B404" s="114"/>
      <c r="C404" s="114"/>
      <c r="D404" s="115"/>
      <c r="E404" s="115"/>
      <c r="F404" s="115"/>
      <c r="G404" s="115"/>
      <c r="H404" s="115"/>
      <c r="I404" s="115"/>
      <c r="J404" s="115"/>
      <c r="K404" s="115"/>
      <c r="L404" s="115"/>
    </row>
    <row r="405" spans="2:12">
      <c r="B405" s="114"/>
      <c r="C405" s="114"/>
      <c r="D405" s="115"/>
      <c r="E405" s="115"/>
      <c r="F405" s="115"/>
      <c r="G405" s="115"/>
      <c r="H405" s="115"/>
      <c r="I405" s="115"/>
      <c r="J405" s="115"/>
      <c r="K405" s="115"/>
      <c r="L405" s="115"/>
    </row>
    <row r="406" spans="2:12">
      <c r="B406" s="114"/>
      <c r="C406" s="114"/>
      <c r="D406" s="115"/>
      <c r="E406" s="115"/>
      <c r="F406" s="115"/>
      <c r="G406" s="115"/>
      <c r="H406" s="115"/>
      <c r="I406" s="115"/>
      <c r="J406" s="115"/>
      <c r="K406" s="115"/>
      <c r="L406" s="115"/>
    </row>
    <row r="407" spans="2:12">
      <c r="B407" s="114"/>
      <c r="C407" s="114"/>
      <c r="D407" s="115"/>
      <c r="E407" s="115"/>
      <c r="F407" s="115"/>
      <c r="G407" s="115"/>
      <c r="H407" s="115"/>
      <c r="I407" s="115"/>
      <c r="J407" s="115"/>
      <c r="K407" s="115"/>
      <c r="L407" s="115"/>
    </row>
    <row r="408" spans="2:12">
      <c r="B408" s="114"/>
      <c r="C408" s="114"/>
      <c r="D408" s="115"/>
      <c r="E408" s="115"/>
      <c r="F408" s="115"/>
      <c r="G408" s="115"/>
      <c r="H408" s="115"/>
      <c r="I408" s="115"/>
      <c r="J408" s="115"/>
      <c r="K408" s="115"/>
      <c r="L408" s="115"/>
    </row>
    <row r="409" spans="2:12">
      <c r="B409" s="114"/>
      <c r="C409" s="114"/>
      <c r="D409" s="115"/>
      <c r="E409" s="115"/>
      <c r="F409" s="115"/>
      <c r="G409" s="115"/>
      <c r="H409" s="115"/>
      <c r="I409" s="115"/>
      <c r="J409" s="115"/>
      <c r="K409" s="115"/>
      <c r="L409" s="115"/>
    </row>
    <row r="410" spans="2:12">
      <c r="B410" s="114"/>
      <c r="C410" s="114"/>
      <c r="D410" s="115"/>
      <c r="E410" s="115"/>
      <c r="F410" s="115"/>
      <c r="G410" s="115"/>
      <c r="H410" s="115"/>
      <c r="I410" s="115"/>
      <c r="J410" s="115"/>
      <c r="K410" s="115"/>
      <c r="L410" s="115"/>
    </row>
    <row r="411" spans="2:12">
      <c r="B411" s="114"/>
      <c r="C411" s="114"/>
      <c r="D411" s="115"/>
      <c r="E411" s="115"/>
      <c r="F411" s="115"/>
      <c r="G411" s="115"/>
      <c r="H411" s="115"/>
      <c r="I411" s="115"/>
      <c r="J411" s="115"/>
      <c r="K411" s="115"/>
      <c r="L411" s="115"/>
    </row>
    <row r="412" spans="2:12">
      <c r="B412" s="114"/>
      <c r="C412" s="114"/>
      <c r="D412" s="115"/>
      <c r="E412" s="115"/>
      <c r="F412" s="115"/>
      <c r="G412" s="115"/>
      <c r="H412" s="115"/>
      <c r="I412" s="115"/>
      <c r="J412" s="115"/>
      <c r="K412" s="115"/>
      <c r="L412" s="115"/>
    </row>
    <row r="413" spans="2:12">
      <c r="B413" s="114"/>
      <c r="C413" s="114"/>
      <c r="D413" s="115"/>
      <c r="E413" s="115"/>
      <c r="F413" s="115"/>
      <c r="G413" s="115"/>
      <c r="H413" s="115"/>
      <c r="I413" s="115"/>
      <c r="J413" s="115"/>
      <c r="K413" s="115"/>
      <c r="L413" s="115"/>
    </row>
    <row r="414" spans="2:12">
      <c r="B414" s="114"/>
      <c r="C414" s="114"/>
      <c r="D414" s="115"/>
      <c r="E414" s="115"/>
      <c r="F414" s="115"/>
      <c r="G414" s="115"/>
      <c r="H414" s="115"/>
      <c r="I414" s="115"/>
      <c r="J414" s="115"/>
      <c r="K414" s="115"/>
      <c r="L414" s="115"/>
    </row>
    <row r="415" spans="2:12">
      <c r="B415" s="114"/>
      <c r="C415" s="114"/>
      <c r="D415" s="115"/>
      <c r="E415" s="115"/>
      <c r="F415" s="115"/>
      <c r="G415" s="115"/>
      <c r="H415" s="115"/>
      <c r="I415" s="115"/>
      <c r="J415" s="115"/>
      <c r="K415" s="115"/>
      <c r="L415" s="115"/>
    </row>
    <row r="416" spans="2:12">
      <c r="B416" s="114"/>
      <c r="C416" s="114"/>
      <c r="D416" s="115"/>
      <c r="E416" s="115"/>
      <c r="F416" s="115"/>
      <c r="G416" s="115"/>
      <c r="H416" s="115"/>
      <c r="I416" s="115"/>
      <c r="J416" s="115"/>
      <c r="K416" s="115"/>
      <c r="L416" s="115"/>
    </row>
    <row r="417" spans="2:12">
      <c r="B417" s="114"/>
      <c r="C417" s="114"/>
      <c r="D417" s="115"/>
      <c r="E417" s="115"/>
      <c r="F417" s="115"/>
      <c r="G417" s="115"/>
      <c r="H417" s="115"/>
      <c r="I417" s="115"/>
      <c r="J417" s="115"/>
      <c r="K417" s="115"/>
      <c r="L417" s="115"/>
    </row>
    <row r="418" spans="2:12">
      <c r="B418" s="114"/>
      <c r="C418" s="114"/>
      <c r="D418" s="115"/>
      <c r="E418" s="115"/>
      <c r="F418" s="115"/>
      <c r="G418" s="115"/>
      <c r="H418" s="115"/>
      <c r="I418" s="115"/>
      <c r="J418" s="115"/>
      <c r="K418" s="115"/>
      <c r="L418" s="115"/>
    </row>
    <row r="419" spans="2:12">
      <c r="B419" s="114"/>
      <c r="C419" s="114"/>
      <c r="D419" s="115"/>
      <c r="E419" s="115"/>
      <c r="F419" s="115"/>
      <c r="G419" s="115"/>
      <c r="H419" s="115"/>
      <c r="I419" s="115"/>
      <c r="J419" s="115"/>
      <c r="K419" s="115"/>
      <c r="L419" s="115"/>
    </row>
    <row r="420" spans="2:12">
      <c r="B420" s="114"/>
      <c r="C420" s="114"/>
      <c r="D420" s="115"/>
      <c r="E420" s="115"/>
      <c r="F420" s="115"/>
      <c r="G420" s="115"/>
      <c r="H420" s="115"/>
      <c r="I420" s="115"/>
      <c r="J420" s="115"/>
      <c r="K420" s="115"/>
      <c r="L420" s="115"/>
    </row>
    <row r="421" spans="2:12">
      <c r="B421" s="114"/>
      <c r="C421" s="114"/>
      <c r="D421" s="115"/>
      <c r="E421" s="115"/>
      <c r="F421" s="115"/>
      <c r="G421" s="115"/>
      <c r="H421" s="115"/>
      <c r="I421" s="115"/>
      <c r="J421" s="115"/>
      <c r="K421" s="115"/>
      <c r="L421" s="115"/>
    </row>
    <row r="422" spans="2:12">
      <c r="B422" s="114"/>
      <c r="C422" s="114"/>
      <c r="D422" s="115"/>
      <c r="E422" s="115"/>
      <c r="F422" s="115"/>
      <c r="G422" s="115"/>
      <c r="H422" s="115"/>
      <c r="I422" s="115"/>
      <c r="J422" s="115"/>
      <c r="K422" s="115"/>
      <c r="L422" s="115"/>
    </row>
    <row r="423" spans="2:12">
      <c r="B423" s="114"/>
      <c r="C423" s="114"/>
      <c r="D423" s="115"/>
      <c r="E423" s="115"/>
      <c r="F423" s="115"/>
      <c r="G423" s="115"/>
      <c r="H423" s="115"/>
      <c r="I423" s="115"/>
      <c r="J423" s="115"/>
      <c r="K423" s="115"/>
      <c r="L423" s="115"/>
    </row>
    <row r="424" spans="2:12">
      <c r="B424" s="114"/>
      <c r="C424" s="114"/>
      <c r="D424" s="115"/>
      <c r="E424" s="115"/>
      <c r="F424" s="115"/>
      <c r="G424" s="115"/>
      <c r="H424" s="115"/>
      <c r="I424" s="115"/>
      <c r="J424" s="115"/>
      <c r="K424" s="115"/>
      <c r="L424" s="115"/>
    </row>
    <row r="425" spans="2:12">
      <c r="B425" s="114"/>
      <c r="C425" s="114"/>
      <c r="D425" s="115"/>
      <c r="E425" s="115"/>
      <c r="F425" s="115"/>
      <c r="G425" s="115"/>
      <c r="H425" s="115"/>
      <c r="I425" s="115"/>
      <c r="J425" s="115"/>
      <c r="K425" s="115"/>
      <c r="L425" s="115"/>
    </row>
    <row r="426" spans="2:12">
      <c r="B426" s="114"/>
      <c r="C426" s="114"/>
      <c r="D426" s="115"/>
      <c r="E426" s="115"/>
      <c r="F426" s="115"/>
      <c r="G426" s="115"/>
      <c r="H426" s="115"/>
      <c r="I426" s="115"/>
      <c r="J426" s="115"/>
      <c r="K426" s="115"/>
      <c r="L426" s="115"/>
    </row>
    <row r="427" spans="2:12">
      <c r="B427" s="114"/>
      <c r="C427" s="114"/>
      <c r="D427" s="115"/>
      <c r="E427" s="115"/>
      <c r="F427" s="115"/>
      <c r="G427" s="115"/>
      <c r="H427" s="115"/>
      <c r="I427" s="115"/>
      <c r="J427" s="115"/>
      <c r="K427" s="115"/>
      <c r="L427" s="115"/>
    </row>
    <row r="428" spans="2:12">
      <c r="B428" s="114"/>
      <c r="C428" s="114"/>
      <c r="D428" s="115"/>
      <c r="E428" s="115"/>
      <c r="F428" s="115"/>
      <c r="G428" s="115"/>
      <c r="H428" s="115"/>
      <c r="I428" s="115"/>
      <c r="J428" s="115"/>
      <c r="K428" s="115"/>
      <c r="L428" s="115"/>
    </row>
    <row r="429" spans="2:12">
      <c r="B429" s="114"/>
      <c r="C429" s="114"/>
      <c r="D429" s="115"/>
      <c r="E429" s="115"/>
      <c r="F429" s="115"/>
      <c r="G429" s="115"/>
      <c r="H429" s="115"/>
      <c r="I429" s="115"/>
      <c r="J429" s="115"/>
      <c r="K429" s="115"/>
      <c r="L429" s="115"/>
    </row>
    <row r="430" spans="2:12">
      <c r="B430" s="114"/>
      <c r="C430" s="114"/>
      <c r="D430" s="115"/>
      <c r="E430" s="115"/>
      <c r="F430" s="115"/>
      <c r="G430" s="115"/>
      <c r="H430" s="115"/>
      <c r="I430" s="115"/>
      <c r="J430" s="115"/>
      <c r="K430" s="115"/>
      <c r="L430" s="115"/>
    </row>
    <row r="431" spans="2:12">
      <c r="B431" s="114"/>
      <c r="C431" s="114"/>
      <c r="D431" s="115"/>
      <c r="E431" s="115"/>
      <c r="F431" s="115"/>
      <c r="G431" s="115"/>
      <c r="H431" s="115"/>
      <c r="I431" s="115"/>
      <c r="J431" s="115"/>
      <c r="K431" s="115"/>
      <c r="L431" s="115"/>
    </row>
    <row r="432" spans="2:12">
      <c r="B432" s="114"/>
      <c r="C432" s="114"/>
      <c r="D432" s="115"/>
      <c r="E432" s="115"/>
      <c r="F432" s="115"/>
      <c r="G432" s="115"/>
      <c r="H432" s="115"/>
      <c r="I432" s="115"/>
      <c r="J432" s="115"/>
      <c r="K432" s="115"/>
      <c r="L432" s="115"/>
    </row>
    <row r="433" spans="2:12">
      <c r="B433" s="114"/>
      <c r="C433" s="114"/>
      <c r="D433" s="115"/>
      <c r="E433" s="115"/>
      <c r="F433" s="115"/>
      <c r="G433" s="115"/>
      <c r="H433" s="115"/>
      <c r="I433" s="115"/>
      <c r="J433" s="115"/>
      <c r="K433" s="115"/>
      <c r="L433" s="115"/>
    </row>
    <row r="434" spans="2:12">
      <c r="B434" s="114"/>
      <c r="C434" s="114"/>
      <c r="D434" s="115"/>
      <c r="E434" s="115"/>
      <c r="F434" s="115"/>
      <c r="G434" s="115"/>
      <c r="H434" s="115"/>
      <c r="I434" s="115"/>
      <c r="J434" s="115"/>
      <c r="K434" s="115"/>
      <c r="L434" s="115"/>
    </row>
    <row r="435" spans="2:12">
      <c r="B435" s="114"/>
      <c r="C435" s="114"/>
      <c r="D435" s="115"/>
      <c r="E435" s="115"/>
      <c r="F435" s="115"/>
      <c r="G435" s="115"/>
      <c r="H435" s="115"/>
      <c r="I435" s="115"/>
      <c r="J435" s="115"/>
      <c r="K435" s="115"/>
      <c r="L435" s="115"/>
    </row>
    <row r="436" spans="2:12">
      <c r="B436" s="114"/>
      <c r="C436" s="114"/>
      <c r="D436" s="115"/>
      <c r="E436" s="115"/>
      <c r="F436" s="115"/>
      <c r="G436" s="115"/>
      <c r="H436" s="115"/>
      <c r="I436" s="115"/>
      <c r="J436" s="115"/>
      <c r="K436" s="115"/>
      <c r="L436" s="115"/>
    </row>
    <row r="437" spans="2:12">
      <c r="B437" s="114"/>
      <c r="C437" s="114"/>
      <c r="D437" s="115"/>
      <c r="E437" s="115"/>
      <c r="F437" s="115"/>
      <c r="G437" s="115"/>
      <c r="H437" s="115"/>
      <c r="I437" s="115"/>
      <c r="J437" s="115"/>
      <c r="K437" s="115"/>
      <c r="L437" s="115"/>
    </row>
    <row r="438" spans="2:12">
      <c r="B438" s="114"/>
      <c r="C438" s="114"/>
      <c r="D438" s="115"/>
      <c r="E438" s="115"/>
      <c r="F438" s="115"/>
      <c r="G438" s="115"/>
      <c r="H438" s="115"/>
      <c r="I438" s="115"/>
      <c r="J438" s="115"/>
      <c r="K438" s="115"/>
      <c r="L438" s="115"/>
    </row>
    <row r="439" spans="2:12">
      <c r="B439" s="114"/>
      <c r="C439" s="114"/>
      <c r="D439" s="115"/>
      <c r="E439" s="115"/>
      <c r="F439" s="115"/>
      <c r="G439" s="115"/>
      <c r="H439" s="115"/>
      <c r="I439" s="115"/>
      <c r="J439" s="115"/>
      <c r="K439" s="115"/>
      <c r="L439" s="115"/>
    </row>
    <row r="440" spans="2:12">
      <c r="B440" s="114"/>
      <c r="C440" s="114"/>
      <c r="D440" s="115"/>
      <c r="E440" s="115"/>
      <c r="F440" s="115"/>
      <c r="G440" s="115"/>
      <c r="H440" s="115"/>
      <c r="I440" s="115"/>
      <c r="J440" s="115"/>
      <c r="K440" s="115"/>
      <c r="L440" s="115"/>
    </row>
    <row r="441" spans="2:12">
      <c r="B441" s="114"/>
      <c r="C441" s="114"/>
      <c r="D441" s="115"/>
      <c r="E441" s="115"/>
      <c r="F441" s="115"/>
      <c r="G441" s="115"/>
      <c r="H441" s="115"/>
      <c r="I441" s="115"/>
      <c r="J441" s="115"/>
      <c r="K441" s="115"/>
      <c r="L441" s="115"/>
    </row>
    <row r="442" spans="2:12">
      <c r="B442" s="114"/>
      <c r="C442" s="114"/>
      <c r="D442" s="115"/>
      <c r="E442" s="115"/>
      <c r="F442" s="115"/>
      <c r="G442" s="115"/>
      <c r="H442" s="115"/>
      <c r="I442" s="115"/>
      <c r="J442" s="115"/>
      <c r="K442" s="115"/>
      <c r="L442" s="115"/>
    </row>
    <row r="443" spans="2:12">
      <c r="B443" s="114"/>
      <c r="C443" s="114"/>
      <c r="D443" s="115"/>
      <c r="E443" s="115"/>
      <c r="F443" s="115"/>
      <c r="G443" s="115"/>
      <c r="H443" s="115"/>
      <c r="I443" s="115"/>
      <c r="J443" s="115"/>
      <c r="K443" s="115"/>
      <c r="L443" s="115"/>
    </row>
    <row r="444" spans="2:12">
      <c r="B444" s="114"/>
      <c r="C444" s="114"/>
      <c r="D444" s="115"/>
      <c r="E444" s="115"/>
      <c r="F444" s="115"/>
      <c r="G444" s="115"/>
      <c r="H444" s="115"/>
      <c r="I444" s="115"/>
      <c r="J444" s="115"/>
      <c r="K444" s="115"/>
      <c r="L444" s="115"/>
    </row>
    <row r="445" spans="2:12">
      <c r="B445" s="114"/>
      <c r="C445" s="114"/>
      <c r="D445" s="115"/>
      <c r="E445" s="115"/>
      <c r="F445" s="115"/>
      <c r="G445" s="115"/>
      <c r="H445" s="115"/>
      <c r="I445" s="115"/>
      <c r="J445" s="115"/>
      <c r="K445" s="115"/>
      <c r="L445" s="115"/>
    </row>
    <row r="446" spans="2:12">
      <c r="B446" s="114"/>
      <c r="C446" s="114"/>
      <c r="D446" s="115"/>
      <c r="E446" s="115"/>
      <c r="F446" s="115"/>
      <c r="G446" s="115"/>
      <c r="H446" s="115"/>
      <c r="I446" s="115"/>
      <c r="J446" s="115"/>
      <c r="K446" s="115"/>
      <c r="L446" s="115"/>
    </row>
    <row r="447" spans="2:12">
      <c r="B447" s="114"/>
      <c r="C447" s="114"/>
      <c r="D447" s="115"/>
      <c r="E447" s="115"/>
      <c r="F447" s="115"/>
      <c r="G447" s="115"/>
      <c r="H447" s="115"/>
      <c r="I447" s="115"/>
      <c r="J447" s="115"/>
      <c r="K447" s="115"/>
      <c r="L447" s="115"/>
    </row>
    <row r="448" spans="2:12">
      <c r="B448" s="114"/>
      <c r="C448" s="114"/>
      <c r="D448" s="115"/>
      <c r="E448" s="115"/>
      <c r="F448" s="115"/>
      <c r="G448" s="115"/>
      <c r="H448" s="115"/>
      <c r="I448" s="115"/>
      <c r="J448" s="115"/>
      <c r="K448" s="115"/>
      <c r="L448" s="115"/>
    </row>
    <row r="449" spans="2:12">
      <c r="B449" s="114"/>
      <c r="C449" s="114"/>
      <c r="D449" s="115"/>
      <c r="E449" s="115"/>
      <c r="F449" s="115"/>
      <c r="G449" s="115"/>
      <c r="H449" s="115"/>
      <c r="I449" s="115"/>
      <c r="J449" s="115"/>
      <c r="K449" s="115"/>
      <c r="L449" s="115"/>
    </row>
    <row r="450" spans="2:12">
      <c r="B450" s="114"/>
      <c r="C450" s="114"/>
      <c r="D450" s="115"/>
      <c r="E450" s="115"/>
      <c r="F450" s="115"/>
      <c r="G450" s="115"/>
      <c r="H450" s="115"/>
      <c r="I450" s="115"/>
      <c r="J450" s="115"/>
      <c r="K450" s="115"/>
      <c r="L450" s="115"/>
    </row>
    <row r="451" spans="2:12">
      <c r="B451" s="114"/>
      <c r="C451" s="114"/>
      <c r="D451" s="115"/>
      <c r="E451" s="115"/>
      <c r="F451" s="115"/>
      <c r="G451" s="115"/>
      <c r="H451" s="115"/>
      <c r="I451" s="115"/>
      <c r="J451" s="115"/>
      <c r="K451" s="115"/>
      <c r="L451" s="115"/>
    </row>
    <row r="452" spans="2:12">
      <c r="B452" s="114"/>
      <c r="C452" s="114"/>
      <c r="D452" s="115"/>
      <c r="E452" s="115"/>
      <c r="F452" s="115"/>
      <c r="G452" s="115"/>
      <c r="H452" s="115"/>
      <c r="I452" s="115"/>
      <c r="J452" s="115"/>
      <c r="K452" s="115"/>
      <c r="L452" s="115"/>
    </row>
    <row r="453" spans="2:12">
      <c r="B453" s="114"/>
      <c r="C453" s="114"/>
      <c r="D453" s="115"/>
      <c r="E453" s="115"/>
      <c r="F453" s="115"/>
      <c r="G453" s="115"/>
      <c r="H453" s="115"/>
      <c r="I453" s="115"/>
      <c r="J453" s="115"/>
      <c r="K453" s="115"/>
      <c r="L453" s="115"/>
    </row>
    <row r="454" spans="2:12">
      <c r="B454" s="114"/>
      <c r="C454" s="114"/>
      <c r="D454" s="115"/>
      <c r="E454" s="115"/>
      <c r="F454" s="115"/>
      <c r="G454" s="115"/>
      <c r="H454" s="115"/>
      <c r="I454" s="115"/>
      <c r="J454" s="115"/>
      <c r="K454" s="115"/>
      <c r="L454" s="115"/>
    </row>
    <row r="455" spans="2:12">
      <c r="B455" s="114"/>
      <c r="C455" s="114"/>
      <c r="D455" s="115"/>
      <c r="E455" s="115"/>
      <c r="F455" s="115"/>
      <c r="G455" s="115"/>
      <c r="H455" s="115"/>
      <c r="I455" s="115"/>
      <c r="J455" s="115"/>
      <c r="K455" s="115"/>
      <c r="L455" s="115"/>
    </row>
    <row r="456" spans="2:12">
      <c r="B456" s="114"/>
      <c r="C456" s="114"/>
      <c r="D456" s="115"/>
      <c r="E456" s="115"/>
      <c r="F456" s="115"/>
      <c r="G456" s="115"/>
      <c r="H456" s="115"/>
      <c r="I456" s="115"/>
      <c r="J456" s="115"/>
      <c r="K456" s="115"/>
      <c r="L456" s="115"/>
    </row>
    <row r="457" spans="2:12">
      <c r="B457" s="114"/>
      <c r="C457" s="114"/>
      <c r="D457" s="115"/>
      <c r="E457" s="115"/>
      <c r="F457" s="115"/>
      <c r="G457" s="115"/>
      <c r="H457" s="115"/>
      <c r="I457" s="115"/>
      <c r="J457" s="115"/>
      <c r="K457" s="115"/>
      <c r="L457" s="115"/>
    </row>
    <row r="458" spans="2:12">
      <c r="B458" s="114"/>
      <c r="C458" s="114"/>
      <c r="D458" s="115"/>
      <c r="E458" s="115"/>
      <c r="F458" s="115"/>
      <c r="G458" s="115"/>
      <c r="H458" s="115"/>
      <c r="I458" s="115"/>
      <c r="J458" s="115"/>
      <c r="K458" s="115"/>
      <c r="L458" s="115"/>
    </row>
    <row r="459" spans="2:12">
      <c r="B459" s="114"/>
      <c r="C459" s="114"/>
      <c r="D459" s="115"/>
      <c r="E459" s="115"/>
      <c r="F459" s="115"/>
      <c r="G459" s="115"/>
      <c r="H459" s="115"/>
      <c r="I459" s="115"/>
      <c r="J459" s="115"/>
      <c r="K459" s="115"/>
      <c r="L459" s="115"/>
    </row>
    <row r="460" spans="2:12">
      <c r="B460" s="114"/>
      <c r="C460" s="114"/>
      <c r="D460" s="115"/>
      <c r="E460" s="115"/>
      <c r="F460" s="115"/>
      <c r="G460" s="115"/>
      <c r="H460" s="115"/>
      <c r="I460" s="115"/>
      <c r="J460" s="115"/>
      <c r="K460" s="115"/>
      <c r="L460" s="115"/>
    </row>
    <row r="461" spans="2:12">
      <c r="B461" s="114"/>
      <c r="C461" s="114"/>
      <c r="D461" s="115"/>
      <c r="E461" s="115"/>
      <c r="F461" s="115"/>
      <c r="G461" s="115"/>
      <c r="H461" s="115"/>
      <c r="I461" s="115"/>
      <c r="J461" s="115"/>
      <c r="K461" s="115"/>
      <c r="L461" s="115"/>
    </row>
    <row r="462" spans="2:12">
      <c r="B462" s="114"/>
      <c r="C462" s="114"/>
      <c r="D462" s="115"/>
      <c r="E462" s="115"/>
      <c r="F462" s="115"/>
      <c r="G462" s="115"/>
      <c r="H462" s="115"/>
      <c r="I462" s="115"/>
      <c r="J462" s="115"/>
      <c r="K462" s="115"/>
      <c r="L462" s="115"/>
    </row>
    <row r="463" spans="2:12">
      <c r="B463" s="114"/>
      <c r="C463" s="114"/>
      <c r="D463" s="115"/>
      <c r="E463" s="115"/>
      <c r="F463" s="115"/>
      <c r="G463" s="115"/>
      <c r="H463" s="115"/>
      <c r="I463" s="115"/>
      <c r="J463" s="115"/>
      <c r="K463" s="115"/>
      <c r="L463" s="115"/>
    </row>
    <row r="464" spans="2:12">
      <c r="B464" s="114"/>
      <c r="C464" s="114"/>
      <c r="D464" s="115"/>
      <c r="E464" s="115"/>
      <c r="F464" s="115"/>
      <c r="G464" s="115"/>
      <c r="H464" s="115"/>
      <c r="I464" s="115"/>
      <c r="J464" s="115"/>
      <c r="K464" s="115"/>
      <c r="L464" s="115"/>
    </row>
    <row r="465" spans="2:12">
      <c r="B465" s="114"/>
      <c r="C465" s="114"/>
      <c r="D465" s="115"/>
      <c r="E465" s="115"/>
      <c r="F465" s="115"/>
      <c r="G465" s="115"/>
      <c r="H465" s="115"/>
      <c r="I465" s="115"/>
      <c r="J465" s="115"/>
      <c r="K465" s="115"/>
      <c r="L465" s="115"/>
    </row>
    <row r="466" spans="2:12">
      <c r="B466" s="114"/>
      <c r="C466" s="114"/>
      <c r="D466" s="115"/>
      <c r="E466" s="115"/>
      <c r="F466" s="115"/>
      <c r="G466" s="115"/>
      <c r="H466" s="115"/>
      <c r="I466" s="115"/>
      <c r="J466" s="115"/>
      <c r="K466" s="115"/>
      <c r="L466" s="115"/>
    </row>
    <row r="467" spans="2:12">
      <c r="B467" s="114"/>
      <c r="C467" s="114"/>
      <c r="D467" s="115"/>
      <c r="E467" s="115"/>
      <c r="F467" s="115"/>
      <c r="G467" s="115"/>
      <c r="H467" s="115"/>
      <c r="I467" s="115"/>
      <c r="J467" s="115"/>
      <c r="K467" s="115"/>
      <c r="L467" s="115"/>
    </row>
    <row r="468" spans="2:12">
      <c r="B468" s="114"/>
      <c r="C468" s="114"/>
      <c r="D468" s="115"/>
      <c r="E468" s="115"/>
      <c r="F468" s="115"/>
      <c r="G468" s="115"/>
      <c r="H468" s="115"/>
      <c r="I468" s="115"/>
      <c r="J468" s="115"/>
      <c r="K468" s="115"/>
      <c r="L468" s="115"/>
    </row>
    <row r="469" spans="2:12">
      <c r="B469" s="114"/>
      <c r="C469" s="114"/>
      <c r="D469" s="115"/>
      <c r="E469" s="115"/>
      <c r="F469" s="115"/>
      <c r="G469" s="115"/>
      <c r="H469" s="115"/>
      <c r="I469" s="115"/>
      <c r="J469" s="115"/>
      <c r="K469" s="115"/>
      <c r="L469" s="115"/>
    </row>
    <row r="470" spans="2:12">
      <c r="B470" s="114"/>
      <c r="C470" s="114"/>
      <c r="D470" s="115"/>
      <c r="E470" s="115"/>
      <c r="F470" s="115"/>
      <c r="G470" s="115"/>
      <c r="H470" s="115"/>
      <c r="I470" s="115"/>
      <c r="J470" s="115"/>
      <c r="K470" s="115"/>
      <c r="L470" s="115"/>
    </row>
    <row r="471" spans="2:12">
      <c r="B471" s="114"/>
      <c r="C471" s="114"/>
      <c r="D471" s="115"/>
      <c r="E471" s="115"/>
      <c r="F471" s="115"/>
      <c r="G471" s="115"/>
      <c r="H471" s="115"/>
      <c r="I471" s="115"/>
      <c r="J471" s="115"/>
      <c r="K471" s="115"/>
      <c r="L471" s="115"/>
    </row>
    <row r="472" spans="2:12">
      <c r="B472" s="114"/>
      <c r="C472" s="114"/>
      <c r="D472" s="115"/>
      <c r="E472" s="115"/>
      <c r="F472" s="115"/>
      <c r="G472" s="115"/>
      <c r="H472" s="115"/>
      <c r="I472" s="115"/>
      <c r="J472" s="115"/>
      <c r="K472" s="115"/>
      <c r="L472" s="115"/>
    </row>
    <row r="473" spans="2:12">
      <c r="B473" s="114"/>
      <c r="C473" s="114"/>
      <c r="D473" s="115"/>
      <c r="E473" s="115"/>
      <c r="F473" s="115"/>
      <c r="G473" s="115"/>
      <c r="H473" s="115"/>
      <c r="I473" s="115"/>
      <c r="J473" s="115"/>
      <c r="K473" s="115"/>
      <c r="L473" s="115"/>
    </row>
    <row r="474" spans="2:12">
      <c r="B474" s="114"/>
      <c r="C474" s="114"/>
      <c r="D474" s="115"/>
      <c r="E474" s="115"/>
      <c r="F474" s="115"/>
      <c r="G474" s="115"/>
      <c r="H474" s="115"/>
      <c r="I474" s="115"/>
      <c r="J474" s="115"/>
      <c r="K474" s="115"/>
      <c r="L474" s="115"/>
    </row>
    <row r="475" spans="2:12">
      <c r="B475" s="114"/>
      <c r="C475" s="114"/>
      <c r="D475" s="115"/>
      <c r="E475" s="115"/>
      <c r="F475" s="115"/>
      <c r="G475" s="115"/>
      <c r="H475" s="115"/>
      <c r="I475" s="115"/>
      <c r="J475" s="115"/>
      <c r="K475" s="115"/>
      <c r="L475" s="115"/>
    </row>
    <row r="476" spans="2:12">
      <c r="B476" s="114"/>
      <c r="C476" s="114"/>
      <c r="D476" s="115"/>
      <c r="E476" s="115"/>
      <c r="F476" s="115"/>
      <c r="G476" s="115"/>
      <c r="H476" s="115"/>
      <c r="I476" s="115"/>
      <c r="J476" s="115"/>
      <c r="K476" s="115"/>
      <c r="L476" s="115"/>
    </row>
    <row r="477" spans="2:12">
      <c r="B477" s="114"/>
      <c r="C477" s="114"/>
      <c r="D477" s="115"/>
      <c r="E477" s="115"/>
      <c r="F477" s="115"/>
      <c r="G477" s="115"/>
      <c r="H477" s="115"/>
      <c r="I477" s="115"/>
      <c r="J477" s="115"/>
      <c r="K477" s="115"/>
      <c r="L477" s="115"/>
    </row>
    <row r="478" spans="2:12">
      <c r="B478" s="114"/>
      <c r="C478" s="114"/>
      <c r="D478" s="115"/>
      <c r="E478" s="115"/>
      <c r="F478" s="115"/>
      <c r="G478" s="115"/>
      <c r="H478" s="115"/>
      <c r="I478" s="115"/>
      <c r="J478" s="115"/>
      <c r="K478" s="115"/>
      <c r="L478" s="115"/>
    </row>
    <row r="479" spans="2:12">
      <c r="B479" s="114"/>
      <c r="C479" s="114"/>
      <c r="D479" s="115"/>
      <c r="E479" s="115"/>
      <c r="F479" s="115"/>
      <c r="G479" s="115"/>
      <c r="H479" s="115"/>
      <c r="I479" s="115"/>
      <c r="J479" s="115"/>
      <c r="K479" s="115"/>
      <c r="L479" s="115"/>
    </row>
    <row r="480" spans="2:12">
      <c r="B480" s="114"/>
      <c r="C480" s="114"/>
      <c r="D480" s="115"/>
      <c r="E480" s="115"/>
      <c r="F480" s="115"/>
      <c r="G480" s="115"/>
      <c r="H480" s="115"/>
      <c r="I480" s="115"/>
      <c r="J480" s="115"/>
      <c r="K480" s="115"/>
      <c r="L480" s="115"/>
    </row>
    <row r="481" spans="2:12">
      <c r="B481" s="114"/>
      <c r="C481" s="114"/>
      <c r="D481" s="115"/>
      <c r="E481" s="115"/>
      <c r="F481" s="115"/>
      <c r="G481" s="115"/>
      <c r="H481" s="115"/>
      <c r="I481" s="115"/>
      <c r="J481" s="115"/>
      <c r="K481" s="115"/>
      <c r="L481" s="115"/>
    </row>
    <row r="482" spans="2:12">
      <c r="B482" s="114"/>
      <c r="C482" s="114"/>
      <c r="D482" s="115"/>
      <c r="E482" s="115"/>
      <c r="F482" s="115"/>
      <c r="G482" s="115"/>
      <c r="H482" s="115"/>
      <c r="I482" s="115"/>
      <c r="J482" s="115"/>
      <c r="K482" s="115"/>
      <c r="L482" s="115"/>
    </row>
    <row r="483" spans="2:12">
      <c r="B483" s="114"/>
      <c r="C483" s="114"/>
      <c r="D483" s="115"/>
      <c r="E483" s="115"/>
      <c r="F483" s="115"/>
      <c r="G483" s="115"/>
      <c r="H483" s="115"/>
      <c r="I483" s="115"/>
      <c r="J483" s="115"/>
      <c r="K483" s="115"/>
      <c r="L483" s="115"/>
    </row>
    <row r="484" spans="2:12">
      <c r="B484" s="114"/>
      <c r="C484" s="114"/>
      <c r="D484" s="115"/>
      <c r="E484" s="115"/>
      <c r="F484" s="115"/>
      <c r="G484" s="115"/>
      <c r="H484" s="115"/>
      <c r="I484" s="115"/>
      <c r="J484" s="115"/>
      <c r="K484" s="115"/>
      <c r="L484" s="115"/>
    </row>
    <row r="485" spans="2:12">
      <c r="B485" s="114"/>
      <c r="C485" s="114"/>
      <c r="D485" s="115"/>
      <c r="E485" s="115"/>
      <c r="F485" s="115"/>
      <c r="G485" s="115"/>
      <c r="H485" s="115"/>
      <c r="I485" s="115"/>
      <c r="J485" s="115"/>
      <c r="K485" s="115"/>
      <c r="L485" s="115"/>
    </row>
    <row r="486" spans="2:12">
      <c r="B486" s="114"/>
      <c r="C486" s="114"/>
      <c r="D486" s="115"/>
      <c r="E486" s="115"/>
      <c r="F486" s="115"/>
      <c r="G486" s="115"/>
      <c r="H486" s="115"/>
      <c r="I486" s="115"/>
      <c r="J486" s="115"/>
      <c r="K486" s="115"/>
      <c r="L486" s="115"/>
    </row>
    <row r="487" spans="2:12">
      <c r="B487" s="114"/>
      <c r="C487" s="114"/>
      <c r="D487" s="115"/>
      <c r="E487" s="115"/>
      <c r="F487" s="115"/>
      <c r="G487" s="115"/>
      <c r="H487" s="115"/>
      <c r="I487" s="115"/>
      <c r="J487" s="115"/>
      <c r="K487" s="115"/>
      <c r="L487" s="115"/>
    </row>
    <row r="488" spans="2:12">
      <c r="B488" s="114"/>
      <c r="C488" s="114"/>
      <c r="D488" s="115"/>
      <c r="E488" s="115"/>
      <c r="F488" s="115"/>
      <c r="G488" s="115"/>
      <c r="H488" s="115"/>
      <c r="I488" s="115"/>
      <c r="J488" s="115"/>
      <c r="K488" s="115"/>
      <c r="L488" s="115"/>
    </row>
    <row r="489" spans="2:12">
      <c r="B489" s="114"/>
      <c r="C489" s="114"/>
      <c r="D489" s="115"/>
      <c r="E489" s="115"/>
      <c r="F489" s="115"/>
      <c r="G489" s="115"/>
      <c r="H489" s="115"/>
      <c r="I489" s="115"/>
      <c r="J489" s="115"/>
      <c r="K489" s="115"/>
      <c r="L489" s="115"/>
    </row>
    <row r="490" spans="2:12">
      <c r="B490" s="114"/>
      <c r="C490" s="114"/>
      <c r="D490" s="115"/>
      <c r="E490" s="115"/>
      <c r="F490" s="115"/>
      <c r="G490" s="115"/>
      <c r="H490" s="115"/>
      <c r="I490" s="115"/>
      <c r="J490" s="115"/>
      <c r="K490" s="115"/>
      <c r="L490" s="115"/>
    </row>
    <row r="491" spans="2:12">
      <c r="B491" s="114"/>
      <c r="C491" s="114"/>
      <c r="D491" s="115"/>
      <c r="E491" s="115"/>
      <c r="F491" s="115"/>
      <c r="G491" s="115"/>
      <c r="H491" s="115"/>
      <c r="I491" s="115"/>
      <c r="J491" s="115"/>
      <c r="K491" s="115"/>
      <c r="L491" s="115"/>
    </row>
    <row r="492" spans="2:12">
      <c r="B492" s="114"/>
      <c r="C492" s="114"/>
      <c r="D492" s="115"/>
      <c r="E492" s="115"/>
      <c r="F492" s="115"/>
      <c r="G492" s="115"/>
      <c r="H492" s="115"/>
      <c r="I492" s="115"/>
      <c r="J492" s="115"/>
      <c r="K492" s="115"/>
      <c r="L492" s="115"/>
    </row>
    <row r="493" spans="2:12">
      <c r="B493" s="114"/>
      <c r="C493" s="114"/>
      <c r="D493" s="115"/>
      <c r="E493" s="115"/>
      <c r="F493" s="115"/>
      <c r="G493" s="115"/>
      <c r="H493" s="115"/>
      <c r="I493" s="115"/>
      <c r="J493" s="115"/>
      <c r="K493" s="115"/>
      <c r="L493" s="115"/>
    </row>
    <row r="494" spans="2:12">
      <c r="B494" s="114"/>
      <c r="C494" s="114"/>
      <c r="D494" s="115"/>
      <c r="E494" s="115"/>
      <c r="F494" s="115"/>
      <c r="G494" s="115"/>
      <c r="H494" s="115"/>
      <c r="I494" s="115"/>
      <c r="J494" s="115"/>
      <c r="K494" s="115"/>
      <c r="L494" s="115"/>
    </row>
    <row r="495" spans="2:12">
      <c r="B495" s="114"/>
      <c r="C495" s="114"/>
      <c r="D495" s="115"/>
      <c r="E495" s="115"/>
      <c r="F495" s="115"/>
      <c r="G495" s="115"/>
      <c r="H495" s="115"/>
      <c r="I495" s="115"/>
      <c r="J495" s="115"/>
      <c r="K495" s="115"/>
      <c r="L495" s="115"/>
    </row>
    <row r="496" spans="2:12">
      <c r="B496" s="114"/>
      <c r="C496" s="114"/>
      <c r="D496" s="115"/>
      <c r="E496" s="115"/>
      <c r="F496" s="115"/>
      <c r="G496" s="115"/>
      <c r="H496" s="115"/>
      <c r="I496" s="115"/>
      <c r="J496" s="115"/>
      <c r="K496" s="115"/>
      <c r="L496" s="115"/>
    </row>
    <row r="497" spans="2:12">
      <c r="B497" s="114"/>
      <c r="C497" s="114"/>
      <c r="D497" s="115"/>
      <c r="E497" s="115"/>
      <c r="F497" s="115"/>
      <c r="G497" s="115"/>
      <c r="H497" s="115"/>
      <c r="I497" s="115"/>
      <c r="J497" s="115"/>
      <c r="K497" s="115"/>
      <c r="L497" s="115"/>
    </row>
    <row r="498" spans="2:12">
      <c r="B498" s="114"/>
      <c r="C498" s="114"/>
      <c r="D498" s="115"/>
      <c r="E498" s="115"/>
      <c r="F498" s="115"/>
      <c r="G498" s="115"/>
      <c r="H498" s="115"/>
      <c r="I498" s="115"/>
      <c r="J498" s="115"/>
      <c r="K498" s="115"/>
      <c r="L498" s="115"/>
    </row>
    <row r="499" spans="2:12">
      <c r="B499" s="114"/>
      <c r="C499" s="114"/>
      <c r="D499" s="115"/>
      <c r="E499" s="115"/>
      <c r="F499" s="115"/>
      <c r="G499" s="115"/>
      <c r="H499" s="115"/>
      <c r="I499" s="115"/>
      <c r="J499" s="115"/>
      <c r="K499" s="115"/>
      <c r="L499" s="115"/>
    </row>
    <row r="500" spans="2:12">
      <c r="B500" s="114"/>
      <c r="C500" s="114"/>
      <c r="D500" s="115"/>
      <c r="E500" s="115"/>
      <c r="F500" s="115"/>
      <c r="G500" s="115"/>
      <c r="H500" s="115"/>
      <c r="I500" s="115"/>
      <c r="J500" s="115"/>
      <c r="K500" s="115"/>
      <c r="L500" s="115"/>
    </row>
    <row r="501" spans="2:12">
      <c r="B501" s="114"/>
      <c r="C501" s="114"/>
      <c r="D501" s="115"/>
      <c r="E501" s="115"/>
      <c r="F501" s="115"/>
      <c r="G501" s="115"/>
      <c r="H501" s="115"/>
      <c r="I501" s="115"/>
      <c r="J501" s="115"/>
      <c r="K501" s="115"/>
      <c r="L501" s="115"/>
    </row>
    <row r="502" spans="2:12">
      <c r="B502" s="114"/>
      <c r="C502" s="114"/>
      <c r="D502" s="115"/>
      <c r="E502" s="115"/>
      <c r="F502" s="115"/>
      <c r="G502" s="115"/>
      <c r="H502" s="115"/>
      <c r="I502" s="115"/>
      <c r="J502" s="115"/>
      <c r="K502" s="115"/>
      <c r="L502" s="115"/>
    </row>
    <row r="503" spans="2:12">
      <c r="B503" s="114"/>
      <c r="C503" s="114"/>
      <c r="D503" s="115"/>
      <c r="E503" s="115"/>
      <c r="F503" s="115"/>
      <c r="G503" s="115"/>
      <c r="H503" s="115"/>
      <c r="I503" s="115"/>
      <c r="J503" s="115"/>
      <c r="K503" s="115"/>
      <c r="L503" s="115"/>
    </row>
    <row r="504" spans="2:12">
      <c r="B504" s="114"/>
      <c r="C504" s="114"/>
      <c r="D504" s="115"/>
      <c r="E504" s="115"/>
      <c r="F504" s="115"/>
      <c r="G504" s="115"/>
      <c r="H504" s="115"/>
      <c r="I504" s="115"/>
      <c r="J504" s="115"/>
      <c r="K504" s="115"/>
      <c r="L504" s="115"/>
    </row>
    <row r="505" spans="2:12">
      <c r="B505" s="114"/>
      <c r="C505" s="114"/>
      <c r="D505" s="115"/>
      <c r="E505" s="115"/>
      <c r="F505" s="115"/>
      <c r="G505" s="115"/>
      <c r="H505" s="115"/>
      <c r="I505" s="115"/>
      <c r="J505" s="115"/>
      <c r="K505" s="115"/>
      <c r="L505" s="115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9.140625" style="2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85546875" style="1" bestFit="1" customWidth="1"/>
    <col min="9" max="9" width="10.855468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144</v>
      </c>
      <c r="C1" s="67" t="s" vm="1">
        <v>229</v>
      </c>
    </row>
    <row r="2" spans="2:11">
      <c r="B2" s="46" t="s">
        <v>143</v>
      </c>
      <c r="C2" s="67" t="s">
        <v>230</v>
      </c>
    </row>
    <row r="3" spans="2:11">
      <c r="B3" s="46" t="s">
        <v>145</v>
      </c>
      <c r="C3" s="67" t="s">
        <v>231</v>
      </c>
    </row>
    <row r="4" spans="2:11">
      <c r="B4" s="46" t="s">
        <v>146</v>
      </c>
      <c r="C4" s="67">
        <v>12145</v>
      </c>
    </row>
    <row r="6" spans="2:11" ht="26.25" customHeight="1">
      <c r="B6" s="152" t="s">
        <v>173</v>
      </c>
      <c r="C6" s="153"/>
      <c r="D6" s="153"/>
      <c r="E6" s="153"/>
      <c r="F6" s="153"/>
      <c r="G6" s="153"/>
      <c r="H6" s="153"/>
      <c r="I6" s="153"/>
      <c r="J6" s="153"/>
      <c r="K6" s="154"/>
    </row>
    <row r="7" spans="2:11" ht="26.25" customHeight="1">
      <c r="B7" s="152" t="s">
        <v>99</v>
      </c>
      <c r="C7" s="153"/>
      <c r="D7" s="153"/>
      <c r="E7" s="153"/>
      <c r="F7" s="153"/>
      <c r="G7" s="153"/>
      <c r="H7" s="153"/>
      <c r="I7" s="153"/>
      <c r="J7" s="153"/>
      <c r="K7" s="154"/>
    </row>
    <row r="8" spans="2:11" s="3" customFormat="1" ht="63">
      <c r="B8" s="21" t="s">
        <v>114</v>
      </c>
      <c r="C8" s="29" t="s">
        <v>44</v>
      </c>
      <c r="D8" s="29" t="s">
        <v>64</v>
      </c>
      <c r="E8" s="29" t="s">
        <v>101</v>
      </c>
      <c r="F8" s="29" t="s">
        <v>102</v>
      </c>
      <c r="G8" s="29" t="s">
        <v>205</v>
      </c>
      <c r="H8" s="29" t="s">
        <v>204</v>
      </c>
      <c r="I8" s="29" t="s">
        <v>109</v>
      </c>
      <c r="J8" s="29" t="s">
        <v>147</v>
      </c>
      <c r="K8" s="30" t="s">
        <v>149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212</v>
      </c>
      <c r="H9" s="15"/>
      <c r="I9" s="15" t="s">
        <v>208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68" t="s">
        <v>48</v>
      </c>
      <c r="C11" s="69"/>
      <c r="D11" s="69"/>
      <c r="E11" s="69"/>
      <c r="F11" s="69"/>
      <c r="G11" s="77"/>
      <c r="H11" s="79"/>
      <c r="I11" s="77">
        <v>-9742.208675621001</v>
      </c>
      <c r="J11" s="78">
        <f>IFERROR(I11/$I$11,0)</f>
        <v>1</v>
      </c>
      <c r="K11" s="78">
        <f>I11/'סכום נכסי הקרן'!$C$42</f>
        <v>-1.3672773786809825E-3</v>
      </c>
    </row>
    <row r="12" spans="2:11" ht="19.5" customHeight="1">
      <c r="B12" s="70" t="s">
        <v>32</v>
      </c>
      <c r="C12" s="71"/>
      <c r="D12" s="71"/>
      <c r="E12" s="71"/>
      <c r="F12" s="71"/>
      <c r="G12" s="80"/>
      <c r="H12" s="82"/>
      <c r="I12" s="80">
        <v>-15996.882055534999</v>
      </c>
      <c r="J12" s="81">
        <f t="shared" ref="J12:J75" si="0">IFERROR(I12/$I$11,0)</f>
        <v>1.6420180051743045</v>
      </c>
      <c r="K12" s="81">
        <f>I12/'סכום נכסי הקרן'!$C$42</f>
        <v>-2.2450940738616993E-3</v>
      </c>
    </row>
    <row r="13" spans="2:11">
      <c r="B13" s="89" t="s">
        <v>190</v>
      </c>
      <c r="C13" s="71"/>
      <c r="D13" s="71"/>
      <c r="E13" s="71"/>
      <c r="F13" s="71"/>
      <c r="G13" s="80"/>
      <c r="H13" s="82"/>
      <c r="I13" s="80">
        <v>-371.03277770700004</v>
      </c>
      <c r="J13" s="81">
        <f t="shared" si="0"/>
        <v>3.8085078041437986E-2</v>
      </c>
      <c r="K13" s="81">
        <f>I13/'סכום נכסי הקרן'!$C$42</f>
        <v>-5.207286567135798E-5</v>
      </c>
    </row>
    <row r="14" spans="2:11">
      <c r="B14" s="76" t="s">
        <v>2303</v>
      </c>
      <c r="C14" s="73" t="s">
        <v>2304</v>
      </c>
      <c r="D14" s="86" t="s">
        <v>511</v>
      </c>
      <c r="E14" s="86" t="s">
        <v>131</v>
      </c>
      <c r="F14" s="94">
        <v>44952</v>
      </c>
      <c r="G14" s="83">
        <v>994849.54330800008</v>
      </c>
      <c r="H14" s="85">
        <v>-34.616999</v>
      </c>
      <c r="I14" s="83">
        <v>-344.38705404500007</v>
      </c>
      <c r="J14" s="84">
        <f t="shared" si="0"/>
        <v>3.5349997676276182E-2</v>
      </c>
      <c r="K14" s="84">
        <f>I14/'סכום נכסי הקרן'!$C$42</f>
        <v>-4.8333252159197724E-5</v>
      </c>
    </row>
    <row r="15" spans="2:11">
      <c r="B15" s="76" t="s">
        <v>939</v>
      </c>
      <c r="C15" s="73" t="s">
        <v>2305</v>
      </c>
      <c r="D15" s="86" t="s">
        <v>511</v>
      </c>
      <c r="E15" s="86" t="s">
        <v>131</v>
      </c>
      <c r="F15" s="94">
        <v>44952</v>
      </c>
      <c r="G15" s="83">
        <v>1655805.7629800003</v>
      </c>
      <c r="H15" s="85">
        <v>-20.266642000000001</v>
      </c>
      <c r="I15" s="83">
        <v>-335.57622898500006</v>
      </c>
      <c r="J15" s="84">
        <f t="shared" si="0"/>
        <v>3.4445600598224643E-2</v>
      </c>
      <c r="K15" s="84">
        <f>I15/'סכום נכסי הקרן'!$C$42</f>
        <v>-4.7096690493032676E-5</v>
      </c>
    </row>
    <row r="16" spans="2:11" s="6" customFormat="1">
      <c r="B16" s="76" t="s">
        <v>950</v>
      </c>
      <c r="C16" s="73" t="s">
        <v>2306</v>
      </c>
      <c r="D16" s="86" t="s">
        <v>511</v>
      </c>
      <c r="E16" s="86" t="s">
        <v>131</v>
      </c>
      <c r="F16" s="94">
        <v>44882</v>
      </c>
      <c r="G16" s="83">
        <v>447578.42243000004</v>
      </c>
      <c r="H16" s="85">
        <v>-3.8064249999999999</v>
      </c>
      <c r="I16" s="83">
        <v>-17.036735029000003</v>
      </c>
      <c r="J16" s="84">
        <f t="shared" si="0"/>
        <v>1.7487548867263433E-3</v>
      </c>
      <c r="K16" s="84">
        <f>I16/'סכום נכסי הקרן'!$C$42</f>
        <v>-2.3910329974787534E-6</v>
      </c>
    </row>
    <row r="17" spans="2:11" s="6" customFormat="1">
      <c r="B17" s="76" t="s">
        <v>950</v>
      </c>
      <c r="C17" s="73" t="s">
        <v>2307</v>
      </c>
      <c r="D17" s="86" t="s">
        <v>511</v>
      </c>
      <c r="E17" s="86" t="s">
        <v>131</v>
      </c>
      <c r="F17" s="94">
        <v>44965</v>
      </c>
      <c r="G17" s="83">
        <v>465312.23532000004</v>
      </c>
      <c r="H17" s="85">
        <v>-3.0257000000000001</v>
      </c>
      <c r="I17" s="83">
        <v>-14.078950701000002</v>
      </c>
      <c r="J17" s="84">
        <f t="shared" si="0"/>
        <v>1.4451497776095997E-3</v>
      </c>
      <c r="K17" s="84">
        <f>I17/'סכום נכסי הקרן'!$C$42</f>
        <v>-1.9759205997314581E-6</v>
      </c>
    </row>
    <row r="18" spans="2:11" s="6" customFormat="1">
      <c r="B18" s="76" t="s">
        <v>1056</v>
      </c>
      <c r="C18" s="73" t="s">
        <v>2308</v>
      </c>
      <c r="D18" s="86" t="s">
        <v>511</v>
      </c>
      <c r="E18" s="86" t="s">
        <v>131</v>
      </c>
      <c r="F18" s="94">
        <v>44965</v>
      </c>
      <c r="G18" s="83">
        <v>397931.96595000004</v>
      </c>
      <c r="H18" s="85">
        <v>18.024788000000001</v>
      </c>
      <c r="I18" s="83">
        <v>71.726391886000016</v>
      </c>
      <c r="J18" s="84">
        <f t="shared" si="0"/>
        <v>-7.362436411928729E-3</v>
      </c>
      <c r="K18" s="84">
        <f>I18/'סכום נכסי הקרן'!$C$42</f>
        <v>1.0066492758007331E-5</v>
      </c>
    </row>
    <row r="19" spans="2:11">
      <c r="B19" s="76" t="s">
        <v>1056</v>
      </c>
      <c r="C19" s="73" t="s">
        <v>2309</v>
      </c>
      <c r="D19" s="86" t="s">
        <v>511</v>
      </c>
      <c r="E19" s="86" t="s">
        <v>131</v>
      </c>
      <c r="F19" s="94">
        <v>44952</v>
      </c>
      <c r="G19" s="83">
        <v>1145681.3273759999</v>
      </c>
      <c r="H19" s="85">
        <v>30.234833999999999</v>
      </c>
      <c r="I19" s="83">
        <v>346.39485127100005</v>
      </c>
      <c r="J19" s="84">
        <f t="shared" si="0"/>
        <v>-3.5556090287597916E-2</v>
      </c>
      <c r="K19" s="84">
        <f>I19/'סכום נכסי הקרן'!$C$42</f>
        <v>4.8615037924571227E-5</v>
      </c>
    </row>
    <row r="20" spans="2:11">
      <c r="B20" s="76" t="s">
        <v>963</v>
      </c>
      <c r="C20" s="73" t="s">
        <v>2310</v>
      </c>
      <c r="D20" s="86" t="s">
        <v>511</v>
      </c>
      <c r="E20" s="86" t="s">
        <v>131</v>
      </c>
      <c r="F20" s="94">
        <v>45091</v>
      </c>
      <c r="G20" s="83">
        <v>974897.35577500018</v>
      </c>
      <c r="H20" s="85">
        <v>1.5185919999999999</v>
      </c>
      <c r="I20" s="83">
        <v>14.804711001000001</v>
      </c>
      <c r="J20" s="84">
        <f t="shared" si="0"/>
        <v>-1.5196462623560359E-3</v>
      </c>
      <c r="K20" s="84">
        <f>I20/'סכום נכסי הקרן'!$C$42</f>
        <v>2.0777779581165137E-6</v>
      </c>
    </row>
    <row r="21" spans="2:11">
      <c r="B21" s="76" t="s">
        <v>982</v>
      </c>
      <c r="C21" s="73" t="s">
        <v>2311</v>
      </c>
      <c r="D21" s="86" t="s">
        <v>511</v>
      </c>
      <c r="E21" s="86" t="s">
        <v>131</v>
      </c>
      <c r="F21" s="94">
        <v>44917</v>
      </c>
      <c r="G21" s="83">
        <v>1576090.672551</v>
      </c>
      <c r="H21" s="85">
        <v>-5.9169239999999999</v>
      </c>
      <c r="I21" s="83">
        <v>-93.256085300000009</v>
      </c>
      <c r="J21" s="84">
        <f t="shared" si="0"/>
        <v>9.5723760807305391E-3</v>
      </c>
      <c r="K21" s="84">
        <f>I21/'סכום נכסי הקרן'!$C$42</f>
        <v>-1.3088093275409788E-5</v>
      </c>
    </row>
    <row r="22" spans="2:11">
      <c r="B22" s="76" t="s">
        <v>982</v>
      </c>
      <c r="C22" s="73" t="s">
        <v>2312</v>
      </c>
      <c r="D22" s="86" t="s">
        <v>511</v>
      </c>
      <c r="E22" s="86" t="s">
        <v>131</v>
      </c>
      <c r="F22" s="94">
        <v>45043</v>
      </c>
      <c r="G22" s="83">
        <v>1298904.1863000002</v>
      </c>
      <c r="H22" s="85">
        <v>2.8972000000000001E-2</v>
      </c>
      <c r="I22" s="83">
        <v>0.37632219500000008</v>
      </c>
      <c r="J22" s="84">
        <f t="shared" si="0"/>
        <v>-3.8628016246635368E-5</v>
      </c>
      <c r="K22" s="84">
        <f>I22/'סכום נכסי הקרן'!$C$42</f>
        <v>5.2815212797346016E-8</v>
      </c>
    </row>
    <row r="23" spans="2:11">
      <c r="B23" s="72"/>
      <c r="C23" s="73"/>
      <c r="D23" s="73"/>
      <c r="E23" s="73"/>
      <c r="F23" s="73"/>
      <c r="G23" s="83"/>
      <c r="H23" s="85"/>
      <c r="I23" s="73"/>
      <c r="J23" s="84"/>
      <c r="K23" s="73"/>
    </row>
    <row r="24" spans="2:11">
      <c r="B24" s="89" t="s">
        <v>2294</v>
      </c>
      <c r="C24" s="71"/>
      <c r="D24" s="71"/>
      <c r="E24" s="71"/>
      <c r="F24" s="71"/>
      <c r="G24" s="80"/>
      <c r="H24" s="82"/>
      <c r="I24" s="80">
        <v>-14318.837262388999</v>
      </c>
      <c r="J24" s="81">
        <f t="shared" si="0"/>
        <v>1.46977320432692</v>
      </c>
      <c r="K24" s="81">
        <f>I24/'סכום נכסי הקרן'!$C$42</f>
        <v>-2.0095876540676596E-3</v>
      </c>
    </row>
    <row r="25" spans="2:11">
      <c r="B25" s="76" t="s">
        <v>2313</v>
      </c>
      <c r="C25" s="73" t="s">
        <v>2314</v>
      </c>
      <c r="D25" s="86" t="s">
        <v>511</v>
      </c>
      <c r="E25" s="86" t="s">
        <v>130</v>
      </c>
      <c r="F25" s="94">
        <v>44951</v>
      </c>
      <c r="G25" s="83">
        <v>1183690.3081500002</v>
      </c>
      <c r="H25" s="85">
        <v>-11.310268000000001</v>
      </c>
      <c r="I25" s="83">
        <v>-133.87855055600002</v>
      </c>
      <c r="J25" s="84">
        <f t="shared" si="0"/>
        <v>1.3742114854408634E-2</v>
      </c>
      <c r="K25" s="84">
        <f>I25/'סכום נכסי הקרן'!$C$42</f>
        <v>-1.878928277566883E-5</v>
      </c>
    </row>
    <row r="26" spans="2:11">
      <c r="B26" s="76" t="s">
        <v>2313</v>
      </c>
      <c r="C26" s="73" t="s">
        <v>2315</v>
      </c>
      <c r="D26" s="86" t="s">
        <v>511</v>
      </c>
      <c r="E26" s="86" t="s">
        <v>130</v>
      </c>
      <c r="F26" s="94">
        <v>44951</v>
      </c>
      <c r="G26" s="83">
        <v>510129.66975000012</v>
      </c>
      <c r="H26" s="85">
        <v>-11.310268000000001</v>
      </c>
      <c r="I26" s="83">
        <v>-57.697034625000015</v>
      </c>
      <c r="J26" s="84">
        <f t="shared" si="0"/>
        <v>5.9223772089158433E-3</v>
      </c>
      <c r="K26" s="84">
        <f>I26/'סכום נכסי הקרן'!$C$42</f>
        <v>-8.0975323857664471E-6</v>
      </c>
    </row>
    <row r="27" spans="2:11">
      <c r="B27" s="76" t="s">
        <v>2316</v>
      </c>
      <c r="C27" s="73" t="s">
        <v>2317</v>
      </c>
      <c r="D27" s="86" t="s">
        <v>511</v>
      </c>
      <c r="E27" s="86" t="s">
        <v>130</v>
      </c>
      <c r="F27" s="94">
        <v>44951</v>
      </c>
      <c r="G27" s="83">
        <v>1352788.9236000001</v>
      </c>
      <c r="H27" s="85">
        <v>-11.310268000000001</v>
      </c>
      <c r="I27" s="83">
        <v>-153.00405772000005</v>
      </c>
      <c r="J27" s="84">
        <f t="shared" si="0"/>
        <v>1.5705274113341352E-2</v>
      </c>
      <c r="K27" s="84">
        <f>I27/'סכום נכסי הקרן'!$C$42</f>
        <v>-2.1473466021155658E-5</v>
      </c>
    </row>
    <row r="28" spans="2:11">
      <c r="B28" s="76" t="s">
        <v>2318</v>
      </c>
      <c r="C28" s="73" t="s">
        <v>2319</v>
      </c>
      <c r="D28" s="86" t="s">
        <v>511</v>
      </c>
      <c r="E28" s="86" t="s">
        <v>130</v>
      </c>
      <c r="F28" s="94">
        <v>44951</v>
      </c>
      <c r="G28" s="83">
        <v>2581898.4482730003</v>
      </c>
      <c r="H28" s="85">
        <v>-11.259849000000001</v>
      </c>
      <c r="I28" s="83">
        <v>-290.71785375000002</v>
      </c>
      <c r="J28" s="84">
        <f t="shared" si="0"/>
        <v>2.9841062066089309E-2</v>
      </c>
      <c r="K28" s="84">
        <f>I28/'סכום נכסי הקרן'!$C$42</f>
        <v>-4.0801009118779094E-5</v>
      </c>
    </row>
    <row r="29" spans="2:11">
      <c r="B29" s="76" t="s">
        <v>2318</v>
      </c>
      <c r="C29" s="73" t="s">
        <v>2320</v>
      </c>
      <c r="D29" s="86" t="s">
        <v>511</v>
      </c>
      <c r="E29" s="86" t="s">
        <v>130</v>
      </c>
      <c r="F29" s="94">
        <v>44951</v>
      </c>
      <c r="G29" s="83">
        <v>2537628.6936380006</v>
      </c>
      <c r="H29" s="85">
        <v>-11.259848</v>
      </c>
      <c r="I29" s="83">
        <v>-285.73314638800008</v>
      </c>
      <c r="J29" s="84">
        <f t="shared" si="0"/>
        <v>2.9329401155512254E-2</v>
      </c>
      <c r="K29" s="84">
        <f>I29/'סכום נכסי הקרן'!$C$42</f>
        <v>-4.0101426730191772E-5</v>
      </c>
    </row>
    <row r="30" spans="2:11">
      <c r="B30" s="76" t="s">
        <v>2321</v>
      </c>
      <c r="C30" s="73" t="s">
        <v>2322</v>
      </c>
      <c r="D30" s="86" t="s">
        <v>511</v>
      </c>
      <c r="E30" s="86" t="s">
        <v>130</v>
      </c>
      <c r="F30" s="94">
        <v>44950</v>
      </c>
      <c r="G30" s="83">
        <v>1540560.7791000002</v>
      </c>
      <c r="H30" s="85">
        <v>-10.581398999999999</v>
      </c>
      <c r="I30" s="83">
        <v>-163.01287608700005</v>
      </c>
      <c r="J30" s="84">
        <f t="shared" si="0"/>
        <v>1.6732640565883698E-2</v>
      </c>
      <c r="K30" s="84">
        <f>I30/'סכום נכסי הקרן'!$C$42</f>
        <v>-2.2878160931332534E-5</v>
      </c>
    </row>
    <row r="31" spans="2:11">
      <c r="B31" s="76" t="s">
        <v>2323</v>
      </c>
      <c r="C31" s="73" t="s">
        <v>2324</v>
      </c>
      <c r="D31" s="86" t="s">
        <v>511</v>
      </c>
      <c r="E31" s="86" t="s">
        <v>130</v>
      </c>
      <c r="F31" s="94">
        <v>44950</v>
      </c>
      <c r="G31" s="83">
        <v>2044999.9809720004</v>
      </c>
      <c r="H31" s="85">
        <v>-10.455429000000001</v>
      </c>
      <c r="I31" s="83">
        <v>-213.81352070400001</v>
      </c>
      <c r="J31" s="84">
        <f t="shared" si="0"/>
        <v>2.1947130042394705E-2</v>
      </c>
      <c r="K31" s="84">
        <f>I31/'סכום נכסי הקרן'!$C$42</f>
        <v>-3.0007814433936076E-5</v>
      </c>
    </row>
    <row r="32" spans="2:11">
      <c r="B32" s="76" t="s">
        <v>2325</v>
      </c>
      <c r="C32" s="73" t="s">
        <v>2326</v>
      </c>
      <c r="D32" s="86" t="s">
        <v>511</v>
      </c>
      <c r="E32" s="86" t="s">
        <v>130</v>
      </c>
      <c r="F32" s="94">
        <v>44950</v>
      </c>
      <c r="G32" s="83">
        <v>1192988.1776400001</v>
      </c>
      <c r="H32" s="85">
        <v>-10.448807</v>
      </c>
      <c r="I32" s="83">
        <v>-124.65303167100004</v>
      </c>
      <c r="J32" s="84">
        <f t="shared" si="0"/>
        <v>1.2795151060860871E-2</v>
      </c>
      <c r="K32" s="84">
        <f>I32/'סכום נכסי הקרן'!$C$42</f>
        <v>-1.7494520602321044E-5</v>
      </c>
    </row>
    <row r="33" spans="2:11">
      <c r="B33" s="76" t="s">
        <v>2327</v>
      </c>
      <c r="C33" s="73" t="s">
        <v>2328</v>
      </c>
      <c r="D33" s="86" t="s">
        <v>511</v>
      </c>
      <c r="E33" s="86" t="s">
        <v>130</v>
      </c>
      <c r="F33" s="94">
        <v>44952</v>
      </c>
      <c r="G33" s="83">
        <v>1603549.3985140002</v>
      </c>
      <c r="H33" s="85">
        <v>-10.330845</v>
      </c>
      <c r="I33" s="83">
        <v>-165.66019843200004</v>
      </c>
      <c r="J33" s="84">
        <f t="shared" si="0"/>
        <v>1.7004377954513514E-2</v>
      </c>
      <c r="K33" s="84">
        <f>I33/'סכום נכסי הקרן'!$C$42</f>
        <v>-2.3249701315747924E-5</v>
      </c>
    </row>
    <row r="34" spans="2:11">
      <c r="B34" s="76" t="s">
        <v>2329</v>
      </c>
      <c r="C34" s="73" t="s">
        <v>2330</v>
      </c>
      <c r="D34" s="86" t="s">
        <v>511</v>
      </c>
      <c r="E34" s="86" t="s">
        <v>130</v>
      </c>
      <c r="F34" s="94">
        <v>44952</v>
      </c>
      <c r="G34" s="83">
        <v>3241993.3947000001</v>
      </c>
      <c r="H34" s="85">
        <v>-10.304418</v>
      </c>
      <c r="I34" s="83">
        <v>-334.06855660300005</v>
      </c>
      <c r="J34" s="84">
        <f t="shared" si="0"/>
        <v>3.4290843865721794E-2</v>
      </c>
      <c r="K34" s="84">
        <f>I34/'סכום נכסי הקרן'!$C$42</f>
        <v>-4.6885095113482949E-5</v>
      </c>
    </row>
    <row r="35" spans="2:11">
      <c r="B35" s="76" t="s">
        <v>2331</v>
      </c>
      <c r="C35" s="73" t="s">
        <v>2332</v>
      </c>
      <c r="D35" s="86" t="s">
        <v>511</v>
      </c>
      <c r="E35" s="86" t="s">
        <v>130</v>
      </c>
      <c r="F35" s="94">
        <v>44952</v>
      </c>
      <c r="G35" s="83">
        <v>1638697.3886740003</v>
      </c>
      <c r="H35" s="85">
        <v>-10.261502</v>
      </c>
      <c r="I35" s="83">
        <v>-168.15496568400002</v>
      </c>
      <c r="J35" s="84">
        <f t="shared" si="0"/>
        <v>1.7260456153520162E-2</v>
      </c>
      <c r="K35" s="84">
        <f>I35/'סכום נכסי הקרן'!$C$42</f>
        <v>-2.3599831244423082E-5</v>
      </c>
    </row>
    <row r="36" spans="2:11">
      <c r="B36" s="76" t="s">
        <v>2333</v>
      </c>
      <c r="C36" s="73" t="s">
        <v>2334</v>
      </c>
      <c r="D36" s="86" t="s">
        <v>511</v>
      </c>
      <c r="E36" s="86" t="s">
        <v>130</v>
      </c>
      <c r="F36" s="94">
        <v>44959</v>
      </c>
      <c r="G36" s="83">
        <v>2137112.2370450003</v>
      </c>
      <c r="H36" s="85">
        <v>-9.1638409999999997</v>
      </c>
      <c r="I36" s="83">
        <v>-195.84157374400002</v>
      </c>
      <c r="J36" s="84">
        <f t="shared" si="0"/>
        <v>2.0102379271968982E-2</v>
      </c>
      <c r="K36" s="84">
        <f>I36/'סכום נכסי הקרן'!$C$42</f>
        <v>-2.7485528436228673E-5</v>
      </c>
    </row>
    <row r="37" spans="2:11">
      <c r="B37" s="76" t="s">
        <v>2335</v>
      </c>
      <c r="C37" s="73" t="s">
        <v>2336</v>
      </c>
      <c r="D37" s="86" t="s">
        <v>511</v>
      </c>
      <c r="E37" s="86" t="s">
        <v>130</v>
      </c>
      <c r="F37" s="94">
        <v>44959</v>
      </c>
      <c r="G37" s="83">
        <v>739637.41572000016</v>
      </c>
      <c r="H37" s="85">
        <v>-9.1509</v>
      </c>
      <c r="I37" s="83">
        <v>-67.683476768000006</v>
      </c>
      <c r="J37" s="84">
        <f t="shared" si="0"/>
        <v>6.9474468287023874E-3</v>
      </c>
      <c r="K37" s="84">
        <f>I37/'סכום נכסי הקרן'!$C$42</f>
        <v>-9.4990868884737058E-6</v>
      </c>
    </row>
    <row r="38" spans="2:11">
      <c r="B38" s="76" t="s">
        <v>2337</v>
      </c>
      <c r="C38" s="73" t="s">
        <v>2338</v>
      </c>
      <c r="D38" s="86" t="s">
        <v>511</v>
      </c>
      <c r="E38" s="86" t="s">
        <v>130</v>
      </c>
      <c r="F38" s="94">
        <v>44959</v>
      </c>
      <c r="G38" s="83">
        <v>1725061.3135650002</v>
      </c>
      <c r="H38" s="85">
        <v>-9.0636229999999998</v>
      </c>
      <c r="I38" s="83">
        <v>-156.35304997500003</v>
      </c>
      <c r="J38" s="84">
        <f t="shared" si="0"/>
        <v>1.6049035201458929E-2</v>
      </c>
      <c r="K38" s="84">
        <f>I38/'סכום נכסי הקרן'!$C$42</f>
        <v>-2.1943482780609581E-5</v>
      </c>
    </row>
    <row r="39" spans="2:11">
      <c r="B39" s="76" t="s">
        <v>2337</v>
      </c>
      <c r="C39" s="73" t="s">
        <v>2339</v>
      </c>
      <c r="D39" s="86" t="s">
        <v>511</v>
      </c>
      <c r="E39" s="86" t="s">
        <v>130</v>
      </c>
      <c r="F39" s="94">
        <v>44959</v>
      </c>
      <c r="G39" s="83">
        <v>1387758.1920200002</v>
      </c>
      <c r="H39" s="85">
        <v>-9.0636229999999998</v>
      </c>
      <c r="I39" s="83">
        <v>-125.78116745400001</v>
      </c>
      <c r="J39" s="84">
        <f t="shared" si="0"/>
        <v>1.2910949830992231E-2</v>
      </c>
      <c r="K39" s="84">
        <f>I39/'סכום נכסי הקרן'!$C$42</f>
        <v>-1.7652849641200731E-5</v>
      </c>
    </row>
    <row r="40" spans="2:11">
      <c r="B40" s="76" t="s">
        <v>2340</v>
      </c>
      <c r="C40" s="73" t="s">
        <v>2341</v>
      </c>
      <c r="D40" s="86" t="s">
        <v>511</v>
      </c>
      <c r="E40" s="86" t="s">
        <v>130</v>
      </c>
      <c r="F40" s="94">
        <v>44958</v>
      </c>
      <c r="G40" s="83">
        <v>1045380.5286750001</v>
      </c>
      <c r="H40" s="85">
        <v>-8.5936509999999995</v>
      </c>
      <c r="I40" s="83">
        <v>-89.836352202000015</v>
      </c>
      <c r="J40" s="84">
        <f t="shared" si="0"/>
        <v>9.2213537189782622E-3</v>
      </c>
      <c r="K40" s="84">
        <f>I40/'סכום נכסי הקרן'!$C$42</f>
        <v>-1.2608148340774729E-5</v>
      </c>
    </row>
    <row r="41" spans="2:11">
      <c r="B41" s="76" t="s">
        <v>2340</v>
      </c>
      <c r="C41" s="73" t="s">
        <v>2342</v>
      </c>
      <c r="D41" s="86" t="s">
        <v>511</v>
      </c>
      <c r="E41" s="86" t="s">
        <v>130</v>
      </c>
      <c r="F41" s="94">
        <v>44958</v>
      </c>
      <c r="G41" s="83">
        <v>2494975.9945320003</v>
      </c>
      <c r="H41" s="85">
        <v>-8.5936509999999995</v>
      </c>
      <c r="I41" s="83">
        <v>-214.40952456000005</v>
      </c>
      <c r="J41" s="84">
        <f t="shared" si="0"/>
        <v>2.2008307530564455E-2</v>
      </c>
      <c r="K41" s="84">
        <f>I41/'סכום נכסי הקרן'!$C$42</f>
        <v>-3.0091461029595099E-5</v>
      </c>
    </row>
    <row r="42" spans="2:11">
      <c r="B42" s="76" t="s">
        <v>2343</v>
      </c>
      <c r="C42" s="73" t="s">
        <v>2344</v>
      </c>
      <c r="D42" s="86" t="s">
        <v>511</v>
      </c>
      <c r="E42" s="86" t="s">
        <v>130</v>
      </c>
      <c r="F42" s="94">
        <v>44958</v>
      </c>
      <c r="G42" s="83">
        <v>3123970.6450680005</v>
      </c>
      <c r="H42" s="85">
        <v>-8.5456430000000001</v>
      </c>
      <c r="I42" s="83">
        <v>-266.96337867400001</v>
      </c>
      <c r="J42" s="84">
        <f t="shared" si="0"/>
        <v>2.7402757173745601E-2</v>
      </c>
      <c r="K42" s="84">
        <f>I42/'סכום נכסי הקרן'!$C$42</f>
        <v>-3.7467169997150375E-5</v>
      </c>
    </row>
    <row r="43" spans="2:11">
      <c r="B43" s="76" t="s">
        <v>2343</v>
      </c>
      <c r="C43" s="73" t="s">
        <v>2345</v>
      </c>
      <c r="D43" s="86" t="s">
        <v>511</v>
      </c>
      <c r="E43" s="86" t="s">
        <v>130</v>
      </c>
      <c r="F43" s="94">
        <v>44958</v>
      </c>
      <c r="G43" s="83">
        <v>1560049.673715</v>
      </c>
      <c r="H43" s="85">
        <v>-8.5456430000000001</v>
      </c>
      <c r="I43" s="83">
        <v>-133.31627579400001</v>
      </c>
      <c r="J43" s="84">
        <f t="shared" si="0"/>
        <v>1.3684399527143364E-2</v>
      </c>
      <c r="K43" s="84">
        <f>I43/'סכום נכסי הקרן'!$C$42</f>
        <v>-1.8710369914295855E-5</v>
      </c>
    </row>
    <row r="44" spans="2:11">
      <c r="B44" s="76" t="s">
        <v>2346</v>
      </c>
      <c r="C44" s="73" t="s">
        <v>2347</v>
      </c>
      <c r="D44" s="86" t="s">
        <v>511</v>
      </c>
      <c r="E44" s="86" t="s">
        <v>130</v>
      </c>
      <c r="F44" s="94">
        <v>44958</v>
      </c>
      <c r="G44" s="83">
        <v>1282820.923072</v>
      </c>
      <c r="H44" s="85">
        <v>-8.5360469999999999</v>
      </c>
      <c r="I44" s="83">
        <v>-109.50219093700004</v>
      </c>
      <c r="J44" s="84">
        <f t="shared" si="0"/>
        <v>1.1239975921581253E-2</v>
      </c>
      <c r="K44" s="84">
        <f>I44/'סכום נכסי הקרן'!$C$42</f>
        <v>-1.5368164814496976E-5</v>
      </c>
    </row>
    <row r="45" spans="2:11">
      <c r="B45" s="76" t="s">
        <v>2346</v>
      </c>
      <c r="C45" s="73" t="s">
        <v>2348</v>
      </c>
      <c r="D45" s="86" t="s">
        <v>511</v>
      </c>
      <c r="E45" s="86" t="s">
        <v>130</v>
      </c>
      <c r="F45" s="94">
        <v>44958</v>
      </c>
      <c r="G45" s="83">
        <v>3719341.4978700005</v>
      </c>
      <c r="H45" s="85">
        <v>-8.5360469999999999</v>
      </c>
      <c r="I45" s="83">
        <v>-317.48472097500007</v>
      </c>
      <c r="J45" s="84">
        <f t="shared" si="0"/>
        <v>3.2588577348941106E-2</v>
      </c>
      <c r="K45" s="84">
        <f>I45/'סכום נכסי הקרן'!$C$42</f>
        <v>-4.4557624612602641E-5</v>
      </c>
    </row>
    <row r="46" spans="2:11">
      <c r="B46" s="76" t="s">
        <v>2349</v>
      </c>
      <c r="C46" s="73" t="s">
        <v>2350</v>
      </c>
      <c r="D46" s="86" t="s">
        <v>511</v>
      </c>
      <c r="E46" s="86" t="s">
        <v>130</v>
      </c>
      <c r="F46" s="94">
        <v>44963</v>
      </c>
      <c r="G46" s="83">
        <v>1560739.3508480003</v>
      </c>
      <c r="H46" s="85">
        <v>-8.4678769999999997</v>
      </c>
      <c r="I46" s="83">
        <v>-132.16148776000003</v>
      </c>
      <c r="J46" s="84">
        <f t="shared" si="0"/>
        <v>1.356586500664087E-2</v>
      </c>
      <c r="K46" s="84">
        <f>I46/'סכום נכסי הקרן'!$C$42</f>
        <v>-1.8548300345819998E-5</v>
      </c>
    </row>
    <row r="47" spans="2:11">
      <c r="B47" s="76" t="s">
        <v>2351</v>
      </c>
      <c r="C47" s="73" t="s">
        <v>2352</v>
      </c>
      <c r="D47" s="86" t="s">
        <v>511</v>
      </c>
      <c r="E47" s="86" t="s">
        <v>130</v>
      </c>
      <c r="F47" s="94">
        <v>44963</v>
      </c>
      <c r="G47" s="83">
        <v>7443286.5481200013</v>
      </c>
      <c r="H47" s="85">
        <v>-8.4629600000000007</v>
      </c>
      <c r="I47" s="83">
        <v>-629.92237675700005</v>
      </c>
      <c r="J47" s="84">
        <f t="shared" si="0"/>
        <v>6.4659092997394321E-2</v>
      </c>
      <c r="K47" s="84">
        <f>I47/'סכום נכסי הקרן'!$C$42</f>
        <v>-8.8406915181367179E-5</v>
      </c>
    </row>
    <row r="48" spans="2:11">
      <c r="B48" s="76" t="s">
        <v>2353</v>
      </c>
      <c r="C48" s="73" t="s">
        <v>2354</v>
      </c>
      <c r="D48" s="86" t="s">
        <v>511</v>
      </c>
      <c r="E48" s="86" t="s">
        <v>130</v>
      </c>
      <c r="F48" s="94">
        <v>44963</v>
      </c>
      <c r="G48" s="83">
        <v>1388345.6113199999</v>
      </c>
      <c r="H48" s="85">
        <v>-8.3880510000000008</v>
      </c>
      <c r="I48" s="83">
        <v>-116.45513406300003</v>
      </c>
      <c r="J48" s="84">
        <f t="shared" si="0"/>
        <v>1.1953668612582536E-2</v>
      </c>
      <c r="K48" s="84">
        <f>I48/'סכום נכסי הקרן'!$C$42</f>
        <v>-1.6343980686232988E-5</v>
      </c>
    </row>
    <row r="49" spans="2:11">
      <c r="B49" s="76" t="s">
        <v>2355</v>
      </c>
      <c r="C49" s="73" t="s">
        <v>2356</v>
      </c>
      <c r="D49" s="86" t="s">
        <v>511</v>
      </c>
      <c r="E49" s="86" t="s">
        <v>130</v>
      </c>
      <c r="F49" s="94">
        <v>44963</v>
      </c>
      <c r="G49" s="83">
        <v>2153836.1412000004</v>
      </c>
      <c r="H49" s="85">
        <v>-8.2924140000000008</v>
      </c>
      <c r="I49" s="83">
        <v>-178.60501418500004</v>
      </c>
      <c r="J49" s="84">
        <f t="shared" si="0"/>
        <v>1.8333113170932478E-2</v>
      </c>
      <c r="K49" s="84">
        <f>I49/'סכום נכסי הקרן'!$C$42</f>
        <v>-2.5066450919414357E-5</v>
      </c>
    </row>
    <row r="50" spans="2:11">
      <c r="B50" s="76" t="s">
        <v>2357</v>
      </c>
      <c r="C50" s="73" t="s">
        <v>2358</v>
      </c>
      <c r="D50" s="86" t="s">
        <v>511</v>
      </c>
      <c r="E50" s="86" t="s">
        <v>130</v>
      </c>
      <c r="F50" s="94">
        <v>44964</v>
      </c>
      <c r="G50" s="83">
        <v>2288305.7250870005</v>
      </c>
      <c r="H50" s="85">
        <v>-7.5183980000000004</v>
      </c>
      <c r="I50" s="83">
        <v>-172.04392123100001</v>
      </c>
      <c r="J50" s="84">
        <f t="shared" si="0"/>
        <v>1.7659642382894591E-2</v>
      </c>
      <c r="K50" s="84">
        <f>I50/'סכום נכסי הקרן'!$C$42</f>
        <v>-2.4145629545727696E-5</v>
      </c>
    </row>
    <row r="51" spans="2:11">
      <c r="B51" s="76" t="s">
        <v>2359</v>
      </c>
      <c r="C51" s="73" t="s">
        <v>2360</v>
      </c>
      <c r="D51" s="86" t="s">
        <v>511</v>
      </c>
      <c r="E51" s="86" t="s">
        <v>130</v>
      </c>
      <c r="F51" s="94">
        <v>44964</v>
      </c>
      <c r="G51" s="83">
        <v>2742350.970216</v>
      </c>
      <c r="H51" s="85">
        <v>-7.5152580000000002</v>
      </c>
      <c r="I51" s="83">
        <v>-206.09473911600003</v>
      </c>
      <c r="J51" s="84">
        <f t="shared" si="0"/>
        <v>2.1154826998495066E-2</v>
      </c>
      <c r="K51" s="84">
        <f>I51/'סכום נכסי הקרן'!$C$42</f>
        <v>-2.8924516404952013E-5</v>
      </c>
    </row>
    <row r="52" spans="2:11">
      <c r="B52" s="76" t="s">
        <v>2359</v>
      </c>
      <c r="C52" s="73" t="s">
        <v>2361</v>
      </c>
      <c r="D52" s="86" t="s">
        <v>511</v>
      </c>
      <c r="E52" s="86" t="s">
        <v>130</v>
      </c>
      <c r="F52" s="94">
        <v>44964</v>
      </c>
      <c r="G52" s="83">
        <v>1501284.1961520002</v>
      </c>
      <c r="H52" s="85">
        <v>-7.5152580000000002</v>
      </c>
      <c r="I52" s="83">
        <v>-112.82537432500001</v>
      </c>
      <c r="J52" s="84">
        <f t="shared" si="0"/>
        <v>1.1581087829429824E-2</v>
      </c>
      <c r="K52" s="84">
        <f>I52/'סכום נכסי הקרן'!$C$42</f>
        <v>-1.583455940969704E-5</v>
      </c>
    </row>
    <row r="53" spans="2:11">
      <c r="B53" s="76" t="s">
        <v>2362</v>
      </c>
      <c r="C53" s="73" t="s">
        <v>2363</v>
      </c>
      <c r="D53" s="86" t="s">
        <v>511</v>
      </c>
      <c r="E53" s="86" t="s">
        <v>130</v>
      </c>
      <c r="F53" s="94">
        <v>44964</v>
      </c>
      <c r="G53" s="83">
        <v>699955.87613400014</v>
      </c>
      <c r="H53" s="85">
        <v>-7.4807300000000003</v>
      </c>
      <c r="I53" s="83">
        <v>-52.361810298000002</v>
      </c>
      <c r="J53" s="84">
        <f t="shared" si="0"/>
        <v>5.3747370890371822E-3</v>
      </c>
      <c r="K53" s="84">
        <f>I53/'סכום נכסי הקרן'!$C$42</f>
        <v>-7.3487564381982138E-6</v>
      </c>
    </row>
    <row r="54" spans="2:11">
      <c r="B54" s="76" t="s">
        <v>2362</v>
      </c>
      <c r="C54" s="73" t="s">
        <v>2364</v>
      </c>
      <c r="D54" s="86" t="s">
        <v>511</v>
      </c>
      <c r="E54" s="86" t="s">
        <v>130</v>
      </c>
      <c r="F54" s="94">
        <v>44964</v>
      </c>
      <c r="G54" s="83">
        <v>1501766.4730680003</v>
      </c>
      <c r="H54" s="85">
        <v>-7.4807300000000003</v>
      </c>
      <c r="I54" s="83">
        <v>-112.34309740900001</v>
      </c>
      <c r="J54" s="84">
        <f t="shared" si="0"/>
        <v>1.1531583971315302E-2</v>
      </c>
      <c r="K54" s="84">
        <f>I54/'סכום נכסי הקרן'!$C$42</f>
        <v>-1.5766873904339621E-5</v>
      </c>
    </row>
    <row r="55" spans="2:11">
      <c r="B55" s="76" t="s">
        <v>2362</v>
      </c>
      <c r="C55" s="73" t="s">
        <v>2365</v>
      </c>
      <c r="D55" s="86" t="s">
        <v>511</v>
      </c>
      <c r="E55" s="86" t="s">
        <v>130</v>
      </c>
      <c r="F55" s="94">
        <v>44964</v>
      </c>
      <c r="G55" s="83">
        <v>703865.92459000007</v>
      </c>
      <c r="H55" s="85">
        <v>-7.4807300000000003</v>
      </c>
      <c r="I55" s="83">
        <v>-52.654310472000013</v>
      </c>
      <c r="J55" s="84">
        <f t="shared" si="0"/>
        <v>5.4047610993760249E-3</v>
      </c>
      <c r="K55" s="84">
        <f>I55/'סכום נכסי הקרן'!$C$42</f>
        <v>-7.3898075883517973E-6</v>
      </c>
    </row>
    <row r="56" spans="2:11">
      <c r="B56" s="76" t="s">
        <v>2366</v>
      </c>
      <c r="C56" s="73" t="s">
        <v>2367</v>
      </c>
      <c r="D56" s="86" t="s">
        <v>511</v>
      </c>
      <c r="E56" s="86" t="s">
        <v>130</v>
      </c>
      <c r="F56" s="94">
        <v>44964</v>
      </c>
      <c r="G56" s="83">
        <v>4506483.1898160009</v>
      </c>
      <c r="H56" s="85">
        <v>-7.4524970000000001</v>
      </c>
      <c r="I56" s="83">
        <v>-335.84552161400001</v>
      </c>
      <c r="J56" s="84">
        <f t="shared" si="0"/>
        <v>3.4473242443925793E-2</v>
      </c>
      <c r="K56" s="84">
        <f>I56/'סכום נכסי הקרן'!$C$42</f>
        <v>-4.7134484563364849E-5</v>
      </c>
    </row>
    <row r="57" spans="2:11">
      <c r="B57" s="76" t="s">
        <v>2368</v>
      </c>
      <c r="C57" s="73" t="s">
        <v>2369</v>
      </c>
      <c r="D57" s="86" t="s">
        <v>511</v>
      </c>
      <c r="E57" s="86" t="s">
        <v>130</v>
      </c>
      <c r="F57" s="94">
        <v>44964</v>
      </c>
      <c r="G57" s="83">
        <v>1226210.1805490002</v>
      </c>
      <c r="H57" s="85">
        <v>-7.3737870000000001</v>
      </c>
      <c r="I57" s="83">
        <v>-90.418121312000025</v>
      </c>
      <c r="J57" s="84">
        <f t="shared" si="0"/>
        <v>9.281070065586176E-3</v>
      </c>
      <c r="K57" s="84">
        <f>I57/'סכום נכסי הקרן'!$C$42</f>
        <v>-1.2689797150629202E-5</v>
      </c>
    </row>
    <row r="58" spans="2:11">
      <c r="B58" s="76" t="s">
        <v>2370</v>
      </c>
      <c r="C58" s="73" t="s">
        <v>2371</v>
      </c>
      <c r="D58" s="86" t="s">
        <v>511</v>
      </c>
      <c r="E58" s="86" t="s">
        <v>130</v>
      </c>
      <c r="F58" s="94">
        <v>44956</v>
      </c>
      <c r="G58" s="83">
        <v>1577061.7096500003</v>
      </c>
      <c r="H58" s="85">
        <v>-7.386539</v>
      </c>
      <c r="I58" s="83">
        <v>-116.49028389300001</v>
      </c>
      <c r="J58" s="84">
        <f t="shared" si="0"/>
        <v>1.1957276606536508E-2</v>
      </c>
      <c r="K58" s="84">
        <f>I58/'סכום נכסי הקרן'!$C$42</f>
        <v>-1.634891381474867E-5</v>
      </c>
    </row>
    <row r="59" spans="2:11">
      <c r="B59" s="76" t="s">
        <v>2372</v>
      </c>
      <c r="C59" s="73" t="s">
        <v>2373</v>
      </c>
      <c r="D59" s="86" t="s">
        <v>511</v>
      </c>
      <c r="E59" s="86" t="s">
        <v>130</v>
      </c>
      <c r="F59" s="94">
        <v>44956</v>
      </c>
      <c r="G59" s="83">
        <v>700916.31540000008</v>
      </c>
      <c r="H59" s="85">
        <v>-7.386539</v>
      </c>
      <c r="I59" s="83">
        <v>-51.773459508000009</v>
      </c>
      <c r="J59" s="84">
        <f t="shared" si="0"/>
        <v>5.3143451584606706E-3</v>
      </c>
      <c r="K59" s="84">
        <f>I59/'סכום נכסי הקרן'!$C$42</f>
        <v>-7.2661839176660771E-6</v>
      </c>
    </row>
    <row r="60" spans="2:11">
      <c r="B60" s="76" t="s">
        <v>2374</v>
      </c>
      <c r="C60" s="73" t="s">
        <v>2375</v>
      </c>
      <c r="D60" s="86" t="s">
        <v>511</v>
      </c>
      <c r="E60" s="86" t="s">
        <v>130</v>
      </c>
      <c r="F60" s="94">
        <v>44957</v>
      </c>
      <c r="G60" s="83">
        <v>5435268.8504400011</v>
      </c>
      <c r="H60" s="85">
        <v>-7.3180649999999998</v>
      </c>
      <c r="I60" s="83">
        <v>-397.75649509800002</v>
      </c>
      <c r="J60" s="84">
        <f t="shared" si="0"/>
        <v>4.0828164160900168E-2</v>
      </c>
      <c r="K60" s="84">
        <f>I60/'סכום נכסי הקרן'!$C$42</f>
        <v>-5.5823425270272418E-5</v>
      </c>
    </row>
    <row r="61" spans="2:11">
      <c r="B61" s="76" t="s">
        <v>2376</v>
      </c>
      <c r="C61" s="73" t="s">
        <v>2377</v>
      </c>
      <c r="D61" s="86" t="s">
        <v>511</v>
      </c>
      <c r="E61" s="86" t="s">
        <v>130</v>
      </c>
      <c r="F61" s="94">
        <v>44964</v>
      </c>
      <c r="G61" s="83">
        <v>3123406.5720000006</v>
      </c>
      <c r="H61" s="85">
        <v>-7.2767999999999997</v>
      </c>
      <c r="I61" s="83">
        <v>-227.28404124100004</v>
      </c>
      <c r="J61" s="84">
        <f t="shared" si="0"/>
        <v>2.3329826819431396E-2</v>
      </c>
      <c r="K61" s="84">
        <f>I61/'סכום נכסי הקרן'!$C$42</f>
        <v>-3.1898344458753444E-5</v>
      </c>
    </row>
    <row r="62" spans="2:11">
      <c r="B62" s="76" t="s">
        <v>2376</v>
      </c>
      <c r="C62" s="73" t="s">
        <v>2378</v>
      </c>
      <c r="D62" s="86" t="s">
        <v>511</v>
      </c>
      <c r="E62" s="86" t="s">
        <v>130</v>
      </c>
      <c r="F62" s="94">
        <v>44964</v>
      </c>
      <c r="G62" s="83">
        <v>6433482.2339150012</v>
      </c>
      <c r="H62" s="85">
        <v>-7.2767999999999997</v>
      </c>
      <c r="I62" s="83">
        <v>-468.15161833100001</v>
      </c>
      <c r="J62" s="84">
        <f t="shared" si="0"/>
        <v>4.8053951000095824E-2</v>
      </c>
      <c r="K62" s="84">
        <f>I62/'סכום נכסי הקרן'!$C$42</f>
        <v>-6.5703080158675397E-5</v>
      </c>
    </row>
    <row r="63" spans="2:11">
      <c r="B63" s="76" t="s">
        <v>2379</v>
      </c>
      <c r="C63" s="73" t="s">
        <v>2380</v>
      </c>
      <c r="D63" s="86" t="s">
        <v>511</v>
      </c>
      <c r="E63" s="86" t="s">
        <v>130</v>
      </c>
      <c r="F63" s="94">
        <v>44956</v>
      </c>
      <c r="G63" s="83">
        <v>1613752.5330990003</v>
      </c>
      <c r="H63" s="85">
        <v>-7.2770729999999997</v>
      </c>
      <c r="I63" s="83">
        <v>-117.43394918900002</v>
      </c>
      <c r="J63" s="84">
        <f t="shared" si="0"/>
        <v>1.205414019542282E-2</v>
      </c>
      <c r="K63" s="84">
        <f>I63/'סכום נכסי הקרן'!$C$42</f>
        <v>-1.648135320865078E-5</v>
      </c>
    </row>
    <row r="64" spans="2:11">
      <c r="B64" s="76" t="s">
        <v>2381</v>
      </c>
      <c r="C64" s="73" t="s">
        <v>2382</v>
      </c>
      <c r="D64" s="86" t="s">
        <v>511</v>
      </c>
      <c r="E64" s="86" t="s">
        <v>130</v>
      </c>
      <c r="F64" s="94">
        <v>44956</v>
      </c>
      <c r="G64" s="83">
        <v>1262973.5478140002</v>
      </c>
      <c r="H64" s="85">
        <v>-7.273949</v>
      </c>
      <c r="I64" s="83">
        <v>-91.868047020000006</v>
      </c>
      <c r="J64" s="84">
        <f t="shared" si="0"/>
        <v>9.4298993255904594E-3</v>
      </c>
      <c r="K64" s="84">
        <f>I64/'סכום נכסי הקרן'!$C$42</f>
        <v>-1.2893288031118889E-5</v>
      </c>
    </row>
    <row r="65" spans="2:11">
      <c r="B65" s="76" t="s">
        <v>2383</v>
      </c>
      <c r="C65" s="73" t="s">
        <v>2384</v>
      </c>
      <c r="D65" s="86" t="s">
        <v>511</v>
      </c>
      <c r="E65" s="86" t="s">
        <v>130</v>
      </c>
      <c r="F65" s="94">
        <v>44972</v>
      </c>
      <c r="G65" s="83">
        <v>2676198.4502400006</v>
      </c>
      <c r="H65" s="85">
        <v>-5.5428649999999999</v>
      </c>
      <c r="I65" s="83">
        <v>-148.33806872000005</v>
      </c>
      <c r="J65" s="84">
        <f t="shared" si="0"/>
        <v>1.5226328408587952E-2</v>
      </c>
      <c r="K65" s="84">
        <f>I65/'סכום נכסי הקרן'!$C$42</f>
        <v>-2.081861439342991E-5</v>
      </c>
    </row>
    <row r="66" spans="2:11">
      <c r="B66" s="76" t="s">
        <v>2385</v>
      </c>
      <c r="C66" s="73" t="s">
        <v>2386</v>
      </c>
      <c r="D66" s="86" t="s">
        <v>511</v>
      </c>
      <c r="E66" s="86" t="s">
        <v>130</v>
      </c>
      <c r="F66" s="94">
        <v>44972</v>
      </c>
      <c r="G66" s="83">
        <v>1530133.1244000003</v>
      </c>
      <c r="H66" s="85">
        <v>-5.4823820000000003</v>
      </c>
      <c r="I66" s="83">
        <v>-83.887743514000022</v>
      </c>
      <c r="J66" s="84">
        <f t="shared" si="0"/>
        <v>8.6107520693866416E-3</v>
      </c>
      <c r="K66" s="84">
        <f>I66/'סכום נכסי הקרן'!$C$42</f>
        <v>-1.1773286517902813E-5</v>
      </c>
    </row>
    <row r="67" spans="2:11">
      <c r="B67" s="76" t="s">
        <v>2387</v>
      </c>
      <c r="C67" s="73" t="s">
        <v>2388</v>
      </c>
      <c r="D67" s="86" t="s">
        <v>511</v>
      </c>
      <c r="E67" s="86" t="s">
        <v>130</v>
      </c>
      <c r="F67" s="94">
        <v>44972</v>
      </c>
      <c r="G67" s="83">
        <v>1783453.9774500001</v>
      </c>
      <c r="H67" s="85">
        <v>-5.4521670000000002</v>
      </c>
      <c r="I67" s="83">
        <v>-97.236880548999991</v>
      </c>
      <c r="J67" s="84">
        <f t="shared" si="0"/>
        <v>9.9809892999240014E-3</v>
      </c>
      <c r="K67" s="84">
        <f>I67/'סכום נכסי הקרן'!$C$42</f>
        <v>-1.3646780886643025E-5</v>
      </c>
    </row>
    <row r="68" spans="2:11">
      <c r="B68" s="76" t="s">
        <v>2387</v>
      </c>
      <c r="C68" s="73" t="s">
        <v>2389</v>
      </c>
      <c r="D68" s="86" t="s">
        <v>511</v>
      </c>
      <c r="E68" s="86" t="s">
        <v>130</v>
      </c>
      <c r="F68" s="94">
        <v>44972</v>
      </c>
      <c r="G68" s="83">
        <v>1434733.2746000001</v>
      </c>
      <c r="H68" s="85">
        <v>-5.4521670000000002</v>
      </c>
      <c r="I68" s="83">
        <v>-78.224047161000016</v>
      </c>
      <c r="J68" s="84">
        <f t="shared" si="0"/>
        <v>8.0293955678396259E-3</v>
      </c>
      <c r="K68" s="84">
        <f>I68/'סכום נכסי הקרן'!$C$42</f>
        <v>-1.0978410924388464E-5</v>
      </c>
    </row>
    <row r="69" spans="2:11">
      <c r="B69" s="76" t="s">
        <v>2390</v>
      </c>
      <c r="C69" s="73" t="s">
        <v>2391</v>
      </c>
      <c r="D69" s="86" t="s">
        <v>511</v>
      </c>
      <c r="E69" s="86" t="s">
        <v>130</v>
      </c>
      <c r="F69" s="94">
        <v>44972</v>
      </c>
      <c r="G69" s="83">
        <v>356752.10012399999</v>
      </c>
      <c r="H69" s="85">
        <v>-5.4340460000000004</v>
      </c>
      <c r="I69" s="83">
        <v>-19.386071476000001</v>
      </c>
      <c r="J69" s="84">
        <f t="shared" si="0"/>
        <v>1.9899051766887211E-3</v>
      </c>
      <c r="K69" s="84">
        <f>I69/'סכום נכסי הקרן'!$C$42</f>
        <v>-2.7207523338066723E-6</v>
      </c>
    </row>
    <row r="70" spans="2:11">
      <c r="B70" s="76" t="s">
        <v>2392</v>
      </c>
      <c r="C70" s="73" t="s">
        <v>2393</v>
      </c>
      <c r="D70" s="86" t="s">
        <v>511</v>
      </c>
      <c r="E70" s="86" t="s">
        <v>130</v>
      </c>
      <c r="F70" s="94">
        <v>44973</v>
      </c>
      <c r="G70" s="83">
        <v>1789073.5689000005</v>
      </c>
      <c r="H70" s="85">
        <v>-5.0895729999999997</v>
      </c>
      <c r="I70" s="83">
        <v>-91.05619843700002</v>
      </c>
      <c r="J70" s="84">
        <f t="shared" si="0"/>
        <v>9.3465662119166012E-3</v>
      </c>
      <c r="K70" s="84">
        <f>I70/'סכום נכסי הקרן'!$C$42</f>
        <v>-1.277934854989757E-5</v>
      </c>
    </row>
    <row r="71" spans="2:11">
      <c r="B71" s="76" t="s">
        <v>2394</v>
      </c>
      <c r="C71" s="73" t="s">
        <v>2395</v>
      </c>
      <c r="D71" s="86" t="s">
        <v>511</v>
      </c>
      <c r="E71" s="86" t="s">
        <v>130</v>
      </c>
      <c r="F71" s="94">
        <v>44973</v>
      </c>
      <c r="G71" s="83">
        <v>4437409.2358460007</v>
      </c>
      <c r="H71" s="85">
        <v>-5.0775709999999998</v>
      </c>
      <c r="I71" s="83">
        <v>-225.31258712800005</v>
      </c>
      <c r="J71" s="84">
        <f t="shared" si="0"/>
        <v>2.3127464687943348E-2</v>
      </c>
      <c r="K71" s="84">
        <f>I71/'סכום נכסי הקרן'!$C$42</f>
        <v>-3.1621659294068173E-5</v>
      </c>
    </row>
    <row r="72" spans="2:11">
      <c r="B72" s="76" t="s">
        <v>2396</v>
      </c>
      <c r="C72" s="73" t="s">
        <v>2397</v>
      </c>
      <c r="D72" s="86" t="s">
        <v>511</v>
      </c>
      <c r="E72" s="86" t="s">
        <v>130</v>
      </c>
      <c r="F72" s="94">
        <v>44977</v>
      </c>
      <c r="G72" s="83">
        <v>3122854.9907280002</v>
      </c>
      <c r="H72" s="85">
        <v>-4.7525950000000003</v>
      </c>
      <c r="I72" s="83">
        <v>-148.41665198400003</v>
      </c>
      <c r="J72" s="84">
        <f t="shared" si="0"/>
        <v>1.5234394676373471E-2</v>
      </c>
      <c r="K72" s="84">
        <f>I72/'סכום נכסי הקרן'!$C$42</f>
        <v>-2.0829643218903436E-5</v>
      </c>
    </row>
    <row r="73" spans="2:11">
      <c r="B73" s="76" t="s">
        <v>2398</v>
      </c>
      <c r="C73" s="73" t="s">
        <v>2399</v>
      </c>
      <c r="D73" s="86" t="s">
        <v>511</v>
      </c>
      <c r="E73" s="86" t="s">
        <v>130</v>
      </c>
      <c r="F73" s="94">
        <v>44977</v>
      </c>
      <c r="G73" s="83">
        <v>3394126.4380630003</v>
      </c>
      <c r="H73" s="85">
        <v>-4.7168260000000002</v>
      </c>
      <c r="I73" s="83">
        <v>-160.09503917600003</v>
      </c>
      <c r="J73" s="84">
        <f t="shared" si="0"/>
        <v>1.6433135904450849E-2</v>
      </c>
      <c r="K73" s="84">
        <f>I73/'סכום נכסי הקרן'!$C$42</f>
        <v>-2.2468654982945894E-5</v>
      </c>
    </row>
    <row r="74" spans="2:11">
      <c r="B74" s="76" t="s">
        <v>2400</v>
      </c>
      <c r="C74" s="73" t="s">
        <v>2401</v>
      </c>
      <c r="D74" s="86" t="s">
        <v>511</v>
      </c>
      <c r="E74" s="86" t="s">
        <v>130</v>
      </c>
      <c r="F74" s="94">
        <v>45013</v>
      </c>
      <c r="G74" s="83">
        <v>1796736.6481500003</v>
      </c>
      <c r="H74" s="85">
        <v>-4.5674039999999998</v>
      </c>
      <c r="I74" s="83">
        <v>-82.064213527000021</v>
      </c>
      <c r="J74" s="84">
        <f t="shared" si="0"/>
        <v>8.4235737766897075E-3</v>
      </c>
      <c r="K74" s="84">
        <f>I74/'סכום נכסי הקרן'!$C$42</f>
        <v>-1.1517361872518167E-5</v>
      </c>
    </row>
    <row r="75" spans="2:11">
      <c r="B75" s="76" t="s">
        <v>2400</v>
      </c>
      <c r="C75" s="73" t="s">
        <v>2402</v>
      </c>
      <c r="D75" s="86" t="s">
        <v>511</v>
      </c>
      <c r="E75" s="86" t="s">
        <v>130</v>
      </c>
      <c r="F75" s="94">
        <v>45013</v>
      </c>
      <c r="G75" s="83">
        <v>542032.03882500017</v>
      </c>
      <c r="H75" s="85">
        <v>-4.5674039999999998</v>
      </c>
      <c r="I75" s="83">
        <v>-24.756790555000002</v>
      </c>
      <c r="J75" s="84">
        <f t="shared" si="0"/>
        <v>2.5411886954291628E-3</v>
      </c>
      <c r="K75" s="84">
        <f>I75/'סכום נכסי הקרן'!$C$42</f>
        <v>-3.4745098182201313E-6</v>
      </c>
    </row>
    <row r="76" spans="2:11">
      <c r="B76" s="76" t="s">
        <v>2403</v>
      </c>
      <c r="C76" s="73" t="s">
        <v>2404</v>
      </c>
      <c r="D76" s="86" t="s">
        <v>511</v>
      </c>
      <c r="E76" s="86" t="s">
        <v>130</v>
      </c>
      <c r="F76" s="94">
        <v>45013</v>
      </c>
      <c r="G76" s="83">
        <v>611411.54976000008</v>
      </c>
      <c r="H76" s="85">
        <v>-4.4782840000000004</v>
      </c>
      <c r="I76" s="83">
        <v>-27.380743200000005</v>
      </c>
      <c r="J76" s="84">
        <f t="shared" ref="J76:J139" si="1">IFERROR(I76/$I$11,0)</f>
        <v>2.8105272748383892E-3</v>
      </c>
      <c r="K76" s="84">
        <f>I76/'סכום נכסי הקרן'!$C$42</f>
        <v>-3.8427703650524379E-6</v>
      </c>
    </row>
    <row r="77" spans="2:11">
      <c r="B77" s="76" t="s">
        <v>2405</v>
      </c>
      <c r="C77" s="73" t="s">
        <v>2406</v>
      </c>
      <c r="D77" s="86" t="s">
        <v>511</v>
      </c>
      <c r="E77" s="86" t="s">
        <v>130</v>
      </c>
      <c r="F77" s="94">
        <v>45013</v>
      </c>
      <c r="G77" s="83">
        <v>720125.1007200001</v>
      </c>
      <c r="H77" s="85">
        <v>-4.359693</v>
      </c>
      <c r="I77" s="83">
        <v>-31.395243951000005</v>
      </c>
      <c r="J77" s="84">
        <f t="shared" si="1"/>
        <v>3.2226002333088769E-3</v>
      </c>
      <c r="K77" s="84">
        <f>I77/'סכום נכסי הקרן'!$C$42</f>
        <v>-4.4061883995352844E-6</v>
      </c>
    </row>
    <row r="78" spans="2:11">
      <c r="B78" s="76" t="s">
        <v>2407</v>
      </c>
      <c r="C78" s="73" t="s">
        <v>2408</v>
      </c>
      <c r="D78" s="86" t="s">
        <v>511</v>
      </c>
      <c r="E78" s="86" t="s">
        <v>130</v>
      </c>
      <c r="F78" s="94">
        <v>45014</v>
      </c>
      <c r="G78" s="83">
        <v>905698.49725000013</v>
      </c>
      <c r="H78" s="85">
        <v>-4.2759080000000003</v>
      </c>
      <c r="I78" s="83">
        <v>-38.726830369000005</v>
      </c>
      <c r="J78" s="84">
        <f t="shared" si="1"/>
        <v>3.9751591921768628E-3</v>
      </c>
      <c r="K78" s="84">
        <f>I78/'סכום נכסי הקרן'!$C$42</f>
        <v>-5.4351452401191933E-6</v>
      </c>
    </row>
    <row r="79" spans="2:11">
      <c r="B79" s="76" t="s">
        <v>2407</v>
      </c>
      <c r="C79" s="73" t="s">
        <v>2409</v>
      </c>
      <c r="D79" s="86" t="s">
        <v>511</v>
      </c>
      <c r="E79" s="86" t="s">
        <v>130</v>
      </c>
      <c r="F79" s="94">
        <v>45014</v>
      </c>
      <c r="G79" s="83">
        <v>612453.72853800014</v>
      </c>
      <c r="H79" s="85">
        <v>-4.2759080000000003</v>
      </c>
      <c r="I79" s="83">
        <v>-26.18795518200001</v>
      </c>
      <c r="J79" s="84">
        <f t="shared" si="1"/>
        <v>2.6880922031092404E-3</v>
      </c>
      <c r="K79" s="84">
        <f>I79/'סכום נכסי הקרן'!$C$42</f>
        <v>-3.6753676611199893E-6</v>
      </c>
    </row>
    <row r="80" spans="2:11">
      <c r="B80" s="76" t="s">
        <v>2410</v>
      </c>
      <c r="C80" s="73" t="s">
        <v>2411</v>
      </c>
      <c r="D80" s="86" t="s">
        <v>511</v>
      </c>
      <c r="E80" s="86" t="s">
        <v>130</v>
      </c>
      <c r="F80" s="94">
        <v>45012</v>
      </c>
      <c r="G80" s="83">
        <v>2522941.1250750003</v>
      </c>
      <c r="H80" s="85">
        <v>-4.2364819999999996</v>
      </c>
      <c r="I80" s="83">
        <v>-106.88395696900002</v>
      </c>
      <c r="J80" s="84">
        <f t="shared" si="1"/>
        <v>1.0971224342224108E-2</v>
      </c>
      <c r="K80" s="84">
        <f>I80/'סכום נכסי הקרן'!$C$42</f>
        <v>-1.5000706859557166E-5</v>
      </c>
    </row>
    <row r="81" spans="2:11">
      <c r="B81" s="76" t="s">
        <v>2412</v>
      </c>
      <c r="C81" s="73" t="s">
        <v>2413</v>
      </c>
      <c r="D81" s="86" t="s">
        <v>511</v>
      </c>
      <c r="E81" s="86" t="s">
        <v>130</v>
      </c>
      <c r="F81" s="94">
        <v>45014</v>
      </c>
      <c r="G81" s="83">
        <v>3064005.6073200004</v>
      </c>
      <c r="H81" s="85">
        <v>-4.2167940000000002</v>
      </c>
      <c r="I81" s="83">
        <v>-129.20281127900003</v>
      </c>
      <c r="J81" s="84">
        <f t="shared" si="1"/>
        <v>1.3262168321472976E-2</v>
      </c>
      <c r="K81" s="84">
        <f>I81/'סכום נכסי הקרן'!$C$42</f>
        <v>-1.8133062738209536E-5</v>
      </c>
    </row>
    <row r="82" spans="2:11">
      <c r="B82" s="76" t="s">
        <v>2414</v>
      </c>
      <c r="C82" s="73" t="s">
        <v>2415</v>
      </c>
      <c r="D82" s="86" t="s">
        <v>511</v>
      </c>
      <c r="E82" s="86" t="s">
        <v>130</v>
      </c>
      <c r="F82" s="94">
        <v>45012</v>
      </c>
      <c r="G82" s="83">
        <v>1082026.7901000001</v>
      </c>
      <c r="H82" s="85">
        <v>-4.1626609999999999</v>
      </c>
      <c r="I82" s="83">
        <v>-45.041102205000008</v>
      </c>
      <c r="J82" s="84">
        <f t="shared" si="1"/>
        <v>4.6232947481110011E-3</v>
      </c>
      <c r="K82" s="84">
        <f>I82/'סכום נכסי הקרן'!$C$42</f>
        <v>-6.3213263240667633E-6</v>
      </c>
    </row>
    <row r="83" spans="2:11">
      <c r="B83" s="76" t="s">
        <v>2416</v>
      </c>
      <c r="C83" s="73" t="s">
        <v>2417</v>
      </c>
      <c r="D83" s="86" t="s">
        <v>511</v>
      </c>
      <c r="E83" s="86" t="s">
        <v>130</v>
      </c>
      <c r="F83" s="94">
        <v>45090</v>
      </c>
      <c r="G83" s="83">
        <v>3071821.9481550003</v>
      </c>
      <c r="H83" s="85">
        <v>-3.9008470000000002</v>
      </c>
      <c r="I83" s="83">
        <v>-119.82706702300001</v>
      </c>
      <c r="J83" s="84">
        <f t="shared" si="1"/>
        <v>1.2299784475244966E-2</v>
      </c>
      <c r="K83" s="84">
        <f>I83/'סכום נכסי הקרן'!$C$42</f>
        <v>-1.6817217075653983E-5</v>
      </c>
    </row>
    <row r="84" spans="2:11">
      <c r="B84" s="76" t="s">
        <v>2418</v>
      </c>
      <c r="C84" s="73" t="s">
        <v>2419</v>
      </c>
      <c r="D84" s="86" t="s">
        <v>511</v>
      </c>
      <c r="E84" s="86" t="s">
        <v>130</v>
      </c>
      <c r="F84" s="94">
        <v>45090</v>
      </c>
      <c r="G84" s="83">
        <v>1266655.9128300003</v>
      </c>
      <c r="H84" s="85">
        <v>-3.7541769999999999</v>
      </c>
      <c r="I84" s="83">
        <v>-47.552505185000008</v>
      </c>
      <c r="J84" s="84">
        <f t="shared" si="1"/>
        <v>4.8810805401854991E-3</v>
      </c>
      <c r="K84" s="84">
        <f>I84/'סכום נכסי הקרן'!$C$42</f>
        <v>-6.6737910061155829E-6</v>
      </c>
    </row>
    <row r="85" spans="2:11">
      <c r="B85" s="76" t="s">
        <v>2420</v>
      </c>
      <c r="C85" s="73" t="s">
        <v>2421</v>
      </c>
      <c r="D85" s="86" t="s">
        <v>511</v>
      </c>
      <c r="E85" s="86" t="s">
        <v>130</v>
      </c>
      <c r="F85" s="94">
        <v>45090</v>
      </c>
      <c r="G85" s="83">
        <v>1743155.7342300003</v>
      </c>
      <c r="H85" s="85">
        <v>-3.6079210000000002</v>
      </c>
      <c r="I85" s="83">
        <v>-62.891677930000007</v>
      </c>
      <c r="J85" s="84">
        <f t="shared" si="1"/>
        <v>6.4555872311974558E-3</v>
      </c>
      <c r="K85" s="84">
        <f>I85/'סכום נכסי הקרן'!$C$42</f>
        <v>-8.8265783873180795E-6</v>
      </c>
    </row>
    <row r="86" spans="2:11">
      <c r="B86" s="76" t="s">
        <v>2420</v>
      </c>
      <c r="C86" s="73" t="s">
        <v>2422</v>
      </c>
      <c r="D86" s="86" t="s">
        <v>511</v>
      </c>
      <c r="E86" s="86" t="s">
        <v>130</v>
      </c>
      <c r="F86" s="94">
        <v>45090</v>
      </c>
      <c r="G86" s="83">
        <v>728874.0941000001</v>
      </c>
      <c r="H86" s="85">
        <v>-3.6079210000000002</v>
      </c>
      <c r="I86" s="83">
        <v>-26.297199887000001</v>
      </c>
      <c r="J86" s="84">
        <f t="shared" si="1"/>
        <v>2.6993057490963391E-3</v>
      </c>
      <c r="K86" s="84">
        <f>I86/'סכום נכסי הקרן'!$C$42</f>
        <v>-3.6906996888829486E-6</v>
      </c>
    </row>
    <row r="87" spans="2:11">
      <c r="B87" s="76" t="s">
        <v>2423</v>
      </c>
      <c r="C87" s="73" t="s">
        <v>2424</v>
      </c>
      <c r="D87" s="86" t="s">
        <v>511</v>
      </c>
      <c r="E87" s="86" t="s">
        <v>130</v>
      </c>
      <c r="F87" s="94">
        <v>44993</v>
      </c>
      <c r="G87" s="83">
        <v>2723768.4915000005</v>
      </c>
      <c r="H87" s="85">
        <v>-3.6002540000000001</v>
      </c>
      <c r="I87" s="83">
        <v>-98.062571023000018</v>
      </c>
      <c r="J87" s="84">
        <f t="shared" si="1"/>
        <v>1.0065743230115031E-2</v>
      </c>
      <c r="K87" s="84">
        <f>I87/'סכום נכסי הקרן'!$C$42</f>
        <v>-1.3762663018147527E-5</v>
      </c>
    </row>
    <row r="88" spans="2:11">
      <c r="B88" s="76" t="s">
        <v>2425</v>
      </c>
      <c r="C88" s="73" t="s">
        <v>2426</v>
      </c>
      <c r="D88" s="86" t="s">
        <v>511</v>
      </c>
      <c r="E88" s="86" t="s">
        <v>130</v>
      </c>
      <c r="F88" s="94">
        <v>45019</v>
      </c>
      <c r="G88" s="83">
        <v>3087454.6298250007</v>
      </c>
      <c r="H88" s="85">
        <v>-3.4203960000000002</v>
      </c>
      <c r="I88" s="83">
        <v>-105.603179228</v>
      </c>
      <c r="J88" s="84">
        <f t="shared" si="1"/>
        <v>1.0839757466113658E-2</v>
      </c>
      <c r="K88" s="84">
        <f>I88/'סכום נכסי הקרן'!$C$42</f>
        <v>-1.4820955173805492E-5</v>
      </c>
    </row>
    <row r="89" spans="2:11">
      <c r="B89" s="76" t="s">
        <v>2425</v>
      </c>
      <c r="C89" s="73" t="s">
        <v>2427</v>
      </c>
      <c r="D89" s="86" t="s">
        <v>511</v>
      </c>
      <c r="E89" s="86" t="s">
        <v>130</v>
      </c>
      <c r="F89" s="94">
        <v>45019</v>
      </c>
      <c r="G89" s="83">
        <v>1278406.5288750003</v>
      </c>
      <c r="H89" s="85">
        <v>-3.4203960000000002</v>
      </c>
      <c r="I89" s="83">
        <v>-43.726567699000007</v>
      </c>
      <c r="J89" s="84">
        <f t="shared" si="1"/>
        <v>4.4883628707750641E-3</v>
      </c>
      <c r="K89" s="84">
        <f>I89/'סכום נכסי הקרן'!$C$42</f>
        <v>-6.1368370205223791E-6</v>
      </c>
    </row>
    <row r="90" spans="2:11">
      <c r="B90" s="76" t="s">
        <v>2428</v>
      </c>
      <c r="C90" s="73" t="s">
        <v>2429</v>
      </c>
      <c r="D90" s="86" t="s">
        <v>511</v>
      </c>
      <c r="E90" s="86" t="s">
        <v>130</v>
      </c>
      <c r="F90" s="94">
        <v>45019</v>
      </c>
      <c r="G90" s="83">
        <v>1618492.4964000001</v>
      </c>
      <c r="H90" s="85">
        <v>-3.368058</v>
      </c>
      <c r="I90" s="83">
        <v>-54.511764301000021</v>
      </c>
      <c r="J90" s="84">
        <f t="shared" si="1"/>
        <v>5.5954215431055993E-3</v>
      </c>
      <c r="K90" s="84">
        <f>I90/'סכום נכסי הקרן'!$C$42</f>
        <v>-7.6504933000725226E-6</v>
      </c>
    </row>
    <row r="91" spans="2:11">
      <c r="B91" s="76" t="s">
        <v>2428</v>
      </c>
      <c r="C91" s="73" t="s">
        <v>2430</v>
      </c>
      <c r="D91" s="86" t="s">
        <v>511</v>
      </c>
      <c r="E91" s="86" t="s">
        <v>130</v>
      </c>
      <c r="F91" s="94">
        <v>45019</v>
      </c>
      <c r="G91" s="83">
        <v>548165.92428000015</v>
      </c>
      <c r="H91" s="85">
        <v>-3.368058</v>
      </c>
      <c r="I91" s="83">
        <v>-18.462545607000003</v>
      </c>
      <c r="J91" s="84">
        <f t="shared" si="1"/>
        <v>1.8951088220067445E-3</v>
      </c>
      <c r="K91" s="84">
        <f>I91/'סכום נכסי הקרן'!$C$42</f>
        <v>-2.5911394224685864E-6</v>
      </c>
    </row>
    <row r="92" spans="2:11">
      <c r="B92" s="76" t="s">
        <v>2428</v>
      </c>
      <c r="C92" s="73" t="s">
        <v>2431</v>
      </c>
      <c r="D92" s="86" t="s">
        <v>511</v>
      </c>
      <c r="E92" s="86" t="s">
        <v>130</v>
      </c>
      <c r="F92" s="94">
        <v>45019</v>
      </c>
      <c r="G92" s="83">
        <v>726827.74070400011</v>
      </c>
      <c r="H92" s="85">
        <v>-3.368058</v>
      </c>
      <c r="I92" s="83">
        <v>-24.479979061000002</v>
      </c>
      <c r="J92" s="84">
        <f t="shared" si="1"/>
        <v>2.5127750673478123E-3</v>
      </c>
      <c r="K92" s="84">
        <f>I92/'סכום נכסי הקרן'!$C$42</f>
        <v>-3.4356605072982462E-6</v>
      </c>
    </row>
    <row r="93" spans="2:11">
      <c r="B93" s="76" t="s">
        <v>2432</v>
      </c>
      <c r="C93" s="73" t="s">
        <v>2433</v>
      </c>
      <c r="D93" s="86" t="s">
        <v>511</v>
      </c>
      <c r="E93" s="86" t="s">
        <v>130</v>
      </c>
      <c r="F93" s="94">
        <v>45091</v>
      </c>
      <c r="G93" s="83">
        <v>1974063.1159800002</v>
      </c>
      <c r="H93" s="85">
        <v>-3.5232800000000002</v>
      </c>
      <c r="I93" s="83">
        <v>-69.55176962100002</v>
      </c>
      <c r="J93" s="84">
        <f t="shared" si="1"/>
        <v>7.1392198562782849E-3</v>
      </c>
      <c r="K93" s="84">
        <f>I93/'סכום נכסי הקרן'!$C$42</f>
        <v>-9.7612938109193944E-6</v>
      </c>
    </row>
    <row r="94" spans="2:11">
      <c r="B94" s="76" t="s">
        <v>2434</v>
      </c>
      <c r="C94" s="73" t="s">
        <v>2435</v>
      </c>
      <c r="D94" s="86" t="s">
        <v>511</v>
      </c>
      <c r="E94" s="86" t="s">
        <v>130</v>
      </c>
      <c r="F94" s="94">
        <v>45019</v>
      </c>
      <c r="G94" s="83">
        <v>363536.47962000006</v>
      </c>
      <c r="H94" s="85">
        <v>-3.3331949999999999</v>
      </c>
      <c r="I94" s="83">
        <v>-12.117380263000001</v>
      </c>
      <c r="J94" s="84">
        <f t="shared" si="1"/>
        <v>1.2438021670920119E-3</v>
      </c>
      <c r="K94" s="84">
        <f>I94/'סכום נכסי הקרן'!$C$42</f>
        <v>-1.7006225666192916E-6</v>
      </c>
    </row>
    <row r="95" spans="2:11">
      <c r="B95" s="76" t="s">
        <v>2436</v>
      </c>
      <c r="C95" s="73" t="s">
        <v>2437</v>
      </c>
      <c r="D95" s="86" t="s">
        <v>511</v>
      </c>
      <c r="E95" s="86" t="s">
        <v>130</v>
      </c>
      <c r="F95" s="94">
        <v>45091</v>
      </c>
      <c r="G95" s="83">
        <v>3745976.3366400003</v>
      </c>
      <c r="H95" s="85">
        <v>-3.4651209999999999</v>
      </c>
      <c r="I95" s="83">
        <v>-129.80260469900003</v>
      </c>
      <c r="J95" s="84">
        <f t="shared" si="1"/>
        <v>1.3323734793714627E-2</v>
      </c>
      <c r="K95" s="84">
        <f>I95/'סכום נכסי הקרן'!$C$42</f>
        <v>-1.8217241182990736E-5</v>
      </c>
    </row>
    <row r="96" spans="2:11">
      <c r="B96" s="76" t="s">
        <v>2436</v>
      </c>
      <c r="C96" s="73" t="s">
        <v>2438</v>
      </c>
      <c r="D96" s="86" t="s">
        <v>511</v>
      </c>
      <c r="E96" s="86" t="s">
        <v>130</v>
      </c>
      <c r="F96" s="94">
        <v>45091</v>
      </c>
      <c r="G96" s="83">
        <v>1645977.3030000003</v>
      </c>
      <c r="H96" s="85">
        <v>-3.4651209999999999</v>
      </c>
      <c r="I96" s="83">
        <v>-57.03510166800001</v>
      </c>
      <c r="J96" s="84">
        <f t="shared" si="1"/>
        <v>5.8544323537972663E-3</v>
      </c>
      <c r="K96" s="84">
        <f>I96/'סכום נכסי הקרן'!$C$42</f>
        <v>-8.0046329223650612E-6</v>
      </c>
    </row>
    <row r="97" spans="2:11">
      <c r="B97" s="76" t="s">
        <v>2439</v>
      </c>
      <c r="C97" s="73" t="s">
        <v>2440</v>
      </c>
      <c r="D97" s="86" t="s">
        <v>511</v>
      </c>
      <c r="E97" s="86" t="s">
        <v>130</v>
      </c>
      <c r="F97" s="94">
        <v>45019</v>
      </c>
      <c r="G97" s="83">
        <v>3199957.7575190007</v>
      </c>
      <c r="H97" s="85">
        <v>-3.2664409999999999</v>
      </c>
      <c r="I97" s="83">
        <v>-104.52471779700002</v>
      </c>
      <c r="J97" s="84">
        <f t="shared" si="1"/>
        <v>1.0729057575882531E-2</v>
      </c>
      <c r="K97" s="84">
        <f>I97/'סכום נכסי הקרן'!$C$42</f>
        <v>-1.4669597718070005E-5</v>
      </c>
    </row>
    <row r="98" spans="2:11">
      <c r="B98" s="76" t="s">
        <v>2441</v>
      </c>
      <c r="C98" s="73" t="s">
        <v>2442</v>
      </c>
      <c r="D98" s="86" t="s">
        <v>511</v>
      </c>
      <c r="E98" s="86" t="s">
        <v>130</v>
      </c>
      <c r="F98" s="94">
        <v>44993</v>
      </c>
      <c r="G98" s="83">
        <v>1019218.1490790002</v>
      </c>
      <c r="H98" s="85">
        <v>-3.2387139999999999</v>
      </c>
      <c r="I98" s="83">
        <v>-33.009558647000006</v>
      </c>
      <c r="J98" s="84">
        <f t="shared" si="1"/>
        <v>3.3883033864387908E-3</v>
      </c>
      <c r="K98" s="84">
        <f>I98/'סכום נכסי הקרן'!$C$42</f>
        <v>-4.6327505723859266E-6</v>
      </c>
    </row>
    <row r="99" spans="2:11">
      <c r="B99" s="76" t="s">
        <v>2443</v>
      </c>
      <c r="C99" s="73" t="s">
        <v>2444</v>
      </c>
      <c r="D99" s="86" t="s">
        <v>511</v>
      </c>
      <c r="E99" s="86" t="s">
        <v>130</v>
      </c>
      <c r="F99" s="94">
        <v>44993</v>
      </c>
      <c r="G99" s="83">
        <v>1275095.5174440003</v>
      </c>
      <c r="H99" s="85">
        <v>-3.1518510000000002</v>
      </c>
      <c r="I99" s="83">
        <v>-40.189117112000005</v>
      </c>
      <c r="J99" s="84">
        <f t="shared" si="1"/>
        <v>4.1252572645635944E-3</v>
      </c>
      <c r="K99" s="84">
        <f>I99/'סכום נכסי הקרן'!$C$42</f>
        <v>-5.6403709390771918E-6</v>
      </c>
    </row>
    <row r="100" spans="2:11">
      <c r="B100" s="76" t="s">
        <v>2445</v>
      </c>
      <c r="C100" s="73" t="s">
        <v>2446</v>
      </c>
      <c r="D100" s="86" t="s">
        <v>511</v>
      </c>
      <c r="E100" s="86" t="s">
        <v>130</v>
      </c>
      <c r="F100" s="94">
        <v>44993</v>
      </c>
      <c r="G100" s="83">
        <v>3115281.3465120005</v>
      </c>
      <c r="H100" s="85">
        <v>-3.1489590000000001</v>
      </c>
      <c r="I100" s="83">
        <v>-98.098920123000013</v>
      </c>
      <c r="J100" s="84">
        <f t="shared" si="1"/>
        <v>1.006947432449109E-2</v>
      </c>
      <c r="K100" s="84">
        <f>I100/'סכום נכסי הקרן'!$C$42</f>
        <v>-1.3767764459085636E-5</v>
      </c>
    </row>
    <row r="101" spans="2:11">
      <c r="B101" s="76" t="s">
        <v>2445</v>
      </c>
      <c r="C101" s="73" t="s">
        <v>2447</v>
      </c>
      <c r="D101" s="86" t="s">
        <v>511</v>
      </c>
      <c r="E101" s="86" t="s">
        <v>130</v>
      </c>
      <c r="F101" s="94">
        <v>44993</v>
      </c>
      <c r="G101" s="83">
        <v>3005527.2313830005</v>
      </c>
      <c r="H101" s="85">
        <v>-3.1489590000000001</v>
      </c>
      <c r="I101" s="83">
        <v>-94.642808373000022</v>
      </c>
      <c r="J101" s="84">
        <f t="shared" si="1"/>
        <v>9.7147178349643766E-3</v>
      </c>
      <c r="K101" s="84">
        <f>I101/'סכום נכסי הקרן'!$C$42</f>
        <v>-1.3282713936015484E-5</v>
      </c>
    </row>
    <row r="102" spans="2:11">
      <c r="B102" s="76" t="s">
        <v>2448</v>
      </c>
      <c r="C102" s="73" t="s">
        <v>2449</v>
      </c>
      <c r="D102" s="86" t="s">
        <v>511</v>
      </c>
      <c r="E102" s="86" t="s">
        <v>130</v>
      </c>
      <c r="F102" s="94">
        <v>44986</v>
      </c>
      <c r="G102" s="83">
        <v>2628887.2199370004</v>
      </c>
      <c r="H102" s="85">
        <v>-3.1636730000000002</v>
      </c>
      <c r="I102" s="83">
        <v>-83.169402926000004</v>
      </c>
      <c r="J102" s="84">
        <f t="shared" si="1"/>
        <v>8.5370171893488517E-3</v>
      </c>
      <c r="K102" s="84">
        <f>I102/'סכום נכסי הקרן'!$C$42</f>
        <v>-1.1672470484407389E-5</v>
      </c>
    </row>
    <row r="103" spans="2:11">
      <c r="B103" s="76" t="s">
        <v>2448</v>
      </c>
      <c r="C103" s="73" t="s">
        <v>2450</v>
      </c>
      <c r="D103" s="86" t="s">
        <v>511</v>
      </c>
      <c r="E103" s="86" t="s">
        <v>130</v>
      </c>
      <c r="F103" s="94">
        <v>44986</v>
      </c>
      <c r="G103" s="83">
        <v>1858308.9790520004</v>
      </c>
      <c r="H103" s="85">
        <v>-3.1636730000000002</v>
      </c>
      <c r="I103" s="83">
        <v>-58.790824915000002</v>
      </c>
      <c r="J103" s="84">
        <f t="shared" si="1"/>
        <v>6.0346505471719917E-3</v>
      </c>
      <c r="K103" s="84">
        <f>I103/'סכום נכסי הקרן'!$C$42</f>
        <v>-8.251041181393078E-6</v>
      </c>
    </row>
    <row r="104" spans="2:11">
      <c r="B104" s="76" t="s">
        <v>2451</v>
      </c>
      <c r="C104" s="73" t="s">
        <v>2452</v>
      </c>
      <c r="D104" s="86" t="s">
        <v>511</v>
      </c>
      <c r="E104" s="86" t="s">
        <v>130</v>
      </c>
      <c r="F104" s="94">
        <v>44986</v>
      </c>
      <c r="G104" s="83">
        <v>1676591.8264370004</v>
      </c>
      <c r="H104" s="85">
        <v>-3.1347529999999999</v>
      </c>
      <c r="I104" s="83">
        <v>-52.557016308999998</v>
      </c>
      <c r="J104" s="84">
        <f t="shared" si="1"/>
        <v>5.3947742302542945E-3</v>
      </c>
      <c r="K104" s="84">
        <f>I104/'סכום נכסי הקרן'!$C$42</f>
        <v>-7.3761527681178074E-6</v>
      </c>
    </row>
    <row r="105" spans="2:11">
      <c r="B105" s="76" t="s">
        <v>2453</v>
      </c>
      <c r="C105" s="73" t="s">
        <v>2454</v>
      </c>
      <c r="D105" s="86" t="s">
        <v>511</v>
      </c>
      <c r="E105" s="86" t="s">
        <v>130</v>
      </c>
      <c r="F105" s="94">
        <v>44993</v>
      </c>
      <c r="G105" s="83">
        <v>765765.37898900022</v>
      </c>
      <c r="H105" s="85">
        <v>-3.413084</v>
      </c>
      <c r="I105" s="83">
        <v>-26.136218260000007</v>
      </c>
      <c r="J105" s="84">
        <f t="shared" si="1"/>
        <v>2.6827816083845068E-3</v>
      </c>
      <c r="K105" s="84">
        <f>I105/'סכום נכסי הקרן'!$C$42</f>
        <v>-3.6681066050855192E-6</v>
      </c>
    </row>
    <row r="106" spans="2:11">
      <c r="B106" s="76" t="s">
        <v>2453</v>
      </c>
      <c r="C106" s="73" t="s">
        <v>2455</v>
      </c>
      <c r="D106" s="86" t="s">
        <v>511</v>
      </c>
      <c r="E106" s="86" t="s">
        <v>130</v>
      </c>
      <c r="F106" s="94">
        <v>44993</v>
      </c>
      <c r="G106" s="83">
        <v>3129451.0645680004</v>
      </c>
      <c r="H106" s="85">
        <v>-3.413084</v>
      </c>
      <c r="I106" s="83">
        <v>-106.81080420400002</v>
      </c>
      <c r="J106" s="84">
        <f t="shared" si="1"/>
        <v>1.0963715494134758E-2</v>
      </c>
      <c r="K106" s="84">
        <f>I106/'סכום נכסי הקרן'!$C$42</f>
        <v>-1.4990440181424644E-5</v>
      </c>
    </row>
    <row r="107" spans="2:11">
      <c r="B107" s="76" t="s">
        <v>2456</v>
      </c>
      <c r="C107" s="73" t="s">
        <v>2457</v>
      </c>
      <c r="D107" s="86" t="s">
        <v>511</v>
      </c>
      <c r="E107" s="86" t="s">
        <v>130</v>
      </c>
      <c r="F107" s="94">
        <v>44993</v>
      </c>
      <c r="G107" s="83">
        <v>2188575.4338000007</v>
      </c>
      <c r="H107" s="85">
        <v>-3.024718</v>
      </c>
      <c r="I107" s="83">
        <v>-66.198225526000002</v>
      </c>
      <c r="J107" s="84">
        <f t="shared" si="1"/>
        <v>6.7949915394088295E-3</v>
      </c>
      <c r="K107" s="84">
        <f>I107/'סכום נכסי הקרן'!$C$42</f>
        <v>-9.2906382201623599E-6</v>
      </c>
    </row>
    <row r="108" spans="2:11">
      <c r="B108" s="76" t="s">
        <v>2456</v>
      </c>
      <c r="C108" s="73" t="s">
        <v>2458</v>
      </c>
      <c r="D108" s="86" t="s">
        <v>511</v>
      </c>
      <c r="E108" s="86" t="s">
        <v>130</v>
      </c>
      <c r="F108" s="94">
        <v>44993</v>
      </c>
      <c r="G108" s="83">
        <v>366800.18550000002</v>
      </c>
      <c r="H108" s="85">
        <v>-3.024718</v>
      </c>
      <c r="I108" s="83">
        <v>-11.094669632</v>
      </c>
      <c r="J108" s="84">
        <f t="shared" si="1"/>
        <v>1.1388248806211072E-3</v>
      </c>
      <c r="K108" s="84">
        <f>I108/'סכום נכסי הקרן'!$C$42</f>
        <v>-1.5570894975523102E-6</v>
      </c>
    </row>
    <row r="109" spans="2:11">
      <c r="B109" s="76" t="s">
        <v>2459</v>
      </c>
      <c r="C109" s="73" t="s">
        <v>2460</v>
      </c>
      <c r="D109" s="86" t="s">
        <v>511</v>
      </c>
      <c r="E109" s="86" t="s">
        <v>130</v>
      </c>
      <c r="F109" s="94">
        <v>44980</v>
      </c>
      <c r="G109" s="83">
        <v>1651386.8351480002</v>
      </c>
      <c r="H109" s="85">
        <v>-3.0145240000000002</v>
      </c>
      <c r="I109" s="83">
        <v>-49.781450764000006</v>
      </c>
      <c r="J109" s="84">
        <f t="shared" si="1"/>
        <v>5.1098731736853057E-3</v>
      </c>
      <c r="K109" s="84">
        <f>I109/'סכום נכסי הקרן'!$C$42</f>
        <v>-6.9866139983087184E-6</v>
      </c>
    </row>
    <row r="110" spans="2:11">
      <c r="B110" s="76" t="s">
        <v>2459</v>
      </c>
      <c r="C110" s="73" t="s">
        <v>2461</v>
      </c>
      <c r="D110" s="86" t="s">
        <v>511</v>
      </c>
      <c r="E110" s="86" t="s">
        <v>130</v>
      </c>
      <c r="F110" s="94">
        <v>44980</v>
      </c>
      <c r="G110" s="83">
        <v>1459745.0750519999</v>
      </c>
      <c r="H110" s="85">
        <v>-3.0145240000000002</v>
      </c>
      <c r="I110" s="83">
        <v>-44.004364111000008</v>
      </c>
      <c r="J110" s="84">
        <f t="shared" si="1"/>
        <v>4.5168775968756408E-3</v>
      </c>
      <c r="K110" s="84">
        <f>I110/'סכום נכסי הקרן'!$C$42</f>
        <v>-6.1758245604789823E-6</v>
      </c>
    </row>
    <row r="111" spans="2:11">
      <c r="B111" s="76" t="s">
        <v>2459</v>
      </c>
      <c r="C111" s="73" t="s">
        <v>2462</v>
      </c>
      <c r="D111" s="86" t="s">
        <v>511</v>
      </c>
      <c r="E111" s="86" t="s">
        <v>130</v>
      </c>
      <c r="F111" s="94">
        <v>44980</v>
      </c>
      <c r="G111" s="83">
        <v>2348929.7193780006</v>
      </c>
      <c r="H111" s="85">
        <v>-3.0145240000000002</v>
      </c>
      <c r="I111" s="83">
        <v>-70.809047695000018</v>
      </c>
      <c r="J111" s="84">
        <f t="shared" si="1"/>
        <v>7.2682745825588067E-3</v>
      </c>
      <c r="K111" s="84">
        <f>I111/'סכום נכסי הקרן'!$C$42</f>
        <v>-9.9377474187746188E-6</v>
      </c>
    </row>
    <row r="112" spans="2:11">
      <c r="B112" s="76" t="s">
        <v>2463</v>
      </c>
      <c r="C112" s="73" t="s">
        <v>2464</v>
      </c>
      <c r="D112" s="86" t="s">
        <v>511</v>
      </c>
      <c r="E112" s="86" t="s">
        <v>130</v>
      </c>
      <c r="F112" s="94">
        <v>44998</v>
      </c>
      <c r="G112" s="83">
        <v>1094900.7632400002</v>
      </c>
      <c r="H112" s="85">
        <v>-2.7841369999999999</v>
      </c>
      <c r="I112" s="83">
        <v>-30.483540132000005</v>
      </c>
      <c r="J112" s="84">
        <f t="shared" si="1"/>
        <v>3.1290173662859755E-3</v>
      </c>
      <c r="K112" s="84">
        <f>I112/'סכום נכסי הקרן'!$C$42</f>
        <v>-4.2782346624227606E-6</v>
      </c>
    </row>
    <row r="113" spans="2:11">
      <c r="B113" s="76" t="s">
        <v>2465</v>
      </c>
      <c r="C113" s="73" t="s">
        <v>2466</v>
      </c>
      <c r="D113" s="86" t="s">
        <v>511</v>
      </c>
      <c r="E113" s="86" t="s">
        <v>130</v>
      </c>
      <c r="F113" s="94">
        <v>44991</v>
      </c>
      <c r="G113" s="83">
        <v>3135589.1344079999</v>
      </c>
      <c r="H113" s="85">
        <v>-2.8547340000000001</v>
      </c>
      <c r="I113" s="83">
        <v>-89.512714997000018</v>
      </c>
      <c r="J113" s="84">
        <f t="shared" si="1"/>
        <v>9.1881336129657661E-3</v>
      </c>
      <c r="K113" s="84">
        <f>I113/'סכום נכסי הקרן'!$C$42</f>
        <v>-1.2562727241306457E-5</v>
      </c>
    </row>
    <row r="114" spans="2:11">
      <c r="B114" s="76" t="s">
        <v>2467</v>
      </c>
      <c r="C114" s="73" t="s">
        <v>2468</v>
      </c>
      <c r="D114" s="86" t="s">
        <v>511</v>
      </c>
      <c r="E114" s="86" t="s">
        <v>130</v>
      </c>
      <c r="F114" s="94">
        <v>44991</v>
      </c>
      <c r="G114" s="83">
        <v>2746786.2534000003</v>
      </c>
      <c r="H114" s="85">
        <v>-2.921011</v>
      </c>
      <c r="I114" s="83">
        <v>-80.233933364999999</v>
      </c>
      <c r="J114" s="84">
        <f t="shared" si="1"/>
        <v>8.2357026046648105E-3</v>
      </c>
      <c r="K114" s="84">
        <f>I114/'סכום נכסי הקרן'!$C$42</f>
        <v>-1.1260489868902244E-5</v>
      </c>
    </row>
    <row r="115" spans="2:11">
      <c r="B115" s="76" t="s">
        <v>2469</v>
      </c>
      <c r="C115" s="73" t="s">
        <v>2470</v>
      </c>
      <c r="D115" s="86" t="s">
        <v>511</v>
      </c>
      <c r="E115" s="86" t="s">
        <v>130</v>
      </c>
      <c r="F115" s="94">
        <v>45092</v>
      </c>
      <c r="G115" s="83">
        <v>2208198.7638000003</v>
      </c>
      <c r="H115" s="85">
        <v>-2.8240080000000001</v>
      </c>
      <c r="I115" s="83">
        <v>-62.359719880000014</v>
      </c>
      <c r="J115" s="84">
        <f t="shared" si="1"/>
        <v>6.4009837970366605E-3</v>
      </c>
      <c r="K115" s="84">
        <f>I115/'סכום נכסי הקרן'!$C$42</f>
        <v>-8.751920346991729E-6</v>
      </c>
    </row>
    <row r="116" spans="2:11">
      <c r="B116" s="76" t="s">
        <v>2471</v>
      </c>
      <c r="C116" s="73" t="s">
        <v>2472</v>
      </c>
      <c r="D116" s="86" t="s">
        <v>511</v>
      </c>
      <c r="E116" s="86" t="s">
        <v>130</v>
      </c>
      <c r="F116" s="94">
        <v>44980</v>
      </c>
      <c r="G116" s="83">
        <v>1098027.2995740003</v>
      </c>
      <c r="H116" s="85">
        <v>-3.033839</v>
      </c>
      <c r="I116" s="83">
        <v>-33.312381163000005</v>
      </c>
      <c r="J116" s="84">
        <f t="shared" si="1"/>
        <v>3.4193869452171801E-3</v>
      </c>
      <c r="K116" s="84">
        <f>I116/'סכום נכסי הקרן'!$C$42</f>
        <v>-4.6752504191525182E-6</v>
      </c>
    </row>
    <row r="117" spans="2:11">
      <c r="B117" s="76" t="s">
        <v>2473</v>
      </c>
      <c r="C117" s="73" t="s">
        <v>2474</v>
      </c>
      <c r="D117" s="86" t="s">
        <v>511</v>
      </c>
      <c r="E117" s="86" t="s">
        <v>130</v>
      </c>
      <c r="F117" s="94">
        <v>44980</v>
      </c>
      <c r="G117" s="83">
        <v>3113682.7957380004</v>
      </c>
      <c r="H117" s="85">
        <v>-2.9476230000000001</v>
      </c>
      <c r="I117" s="83">
        <v>-91.77963306800001</v>
      </c>
      <c r="J117" s="84">
        <f t="shared" si="1"/>
        <v>9.4208239757448704E-3</v>
      </c>
      <c r="K117" s="84">
        <f>I117/'סכום נכסי הקרן'!$C$42</f>
        <v>-1.2880879510571399E-5</v>
      </c>
    </row>
    <row r="118" spans="2:11">
      <c r="B118" s="76" t="s">
        <v>2475</v>
      </c>
      <c r="C118" s="73" t="s">
        <v>2476</v>
      </c>
      <c r="D118" s="86" t="s">
        <v>511</v>
      </c>
      <c r="E118" s="86" t="s">
        <v>130</v>
      </c>
      <c r="F118" s="94">
        <v>44998</v>
      </c>
      <c r="G118" s="83">
        <v>1833110.7309900003</v>
      </c>
      <c r="H118" s="85">
        <v>-2.3200880000000002</v>
      </c>
      <c r="I118" s="83">
        <v>-42.529774630000006</v>
      </c>
      <c r="J118" s="84">
        <f t="shared" si="1"/>
        <v>4.3655166960677953E-3</v>
      </c>
      <c r="K118" s="84">
        <f>I118/'סכום נכסי הקרן'!$C$42</f>
        <v>-5.9688722247876388E-6</v>
      </c>
    </row>
    <row r="119" spans="2:11">
      <c r="B119" s="76" t="s">
        <v>2475</v>
      </c>
      <c r="C119" s="73" t="s">
        <v>2477</v>
      </c>
      <c r="D119" s="86" t="s">
        <v>511</v>
      </c>
      <c r="E119" s="86" t="s">
        <v>130</v>
      </c>
      <c r="F119" s="94">
        <v>44998</v>
      </c>
      <c r="G119" s="83">
        <v>1843350.7361500005</v>
      </c>
      <c r="H119" s="85">
        <v>-2.3200880000000002</v>
      </c>
      <c r="I119" s="83">
        <v>-42.767351719000004</v>
      </c>
      <c r="J119" s="84">
        <f t="shared" si="1"/>
        <v>4.3899030643863588E-3</v>
      </c>
      <c r="K119" s="84">
        <f>I119/'סכום נכסי הקרן'!$C$42</f>
        <v>-6.0022151545377935E-6</v>
      </c>
    </row>
    <row r="120" spans="2:11">
      <c r="B120" s="76" t="s">
        <v>2478</v>
      </c>
      <c r="C120" s="73" t="s">
        <v>2479</v>
      </c>
      <c r="D120" s="86" t="s">
        <v>511</v>
      </c>
      <c r="E120" s="86" t="s">
        <v>130</v>
      </c>
      <c r="F120" s="94">
        <v>45089</v>
      </c>
      <c r="G120" s="83">
        <v>1467224.2404000002</v>
      </c>
      <c r="H120" s="85">
        <v>-3.0193690000000002</v>
      </c>
      <c r="I120" s="83">
        <v>-44.300917921</v>
      </c>
      <c r="J120" s="84">
        <f t="shared" si="1"/>
        <v>4.5473176972547361E-3</v>
      </c>
      <c r="K120" s="84">
        <f>I120/'סכום נכסי הקרן'!$C$42</f>
        <v>-6.2174446211320973E-6</v>
      </c>
    </row>
    <row r="121" spans="2:11">
      <c r="B121" s="76" t="s">
        <v>2480</v>
      </c>
      <c r="C121" s="73" t="s">
        <v>2481</v>
      </c>
      <c r="D121" s="86" t="s">
        <v>511</v>
      </c>
      <c r="E121" s="86" t="s">
        <v>130</v>
      </c>
      <c r="F121" s="94">
        <v>45089</v>
      </c>
      <c r="G121" s="83">
        <v>2568429.1635030005</v>
      </c>
      <c r="H121" s="85">
        <v>-2.9878130000000001</v>
      </c>
      <c r="I121" s="83">
        <v>-76.739863559000014</v>
      </c>
      <c r="J121" s="84">
        <f t="shared" si="1"/>
        <v>7.8770498676583069E-3</v>
      </c>
      <c r="K121" s="84">
        <f>I121/'סכום נכסי הקרן'!$C$42</f>
        <v>-1.077011209479123E-5</v>
      </c>
    </row>
    <row r="122" spans="2:11">
      <c r="B122" s="76" t="s">
        <v>2480</v>
      </c>
      <c r="C122" s="73" t="s">
        <v>2482</v>
      </c>
      <c r="D122" s="86" t="s">
        <v>511</v>
      </c>
      <c r="E122" s="86" t="s">
        <v>130</v>
      </c>
      <c r="F122" s="94">
        <v>45089</v>
      </c>
      <c r="G122" s="83">
        <v>787229.37865800003</v>
      </c>
      <c r="H122" s="85">
        <v>-2.9878130000000001</v>
      </c>
      <c r="I122" s="83">
        <v>-23.520942670000004</v>
      </c>
      <c r="J122" s="84">
        <f t="shared" si="1"/>
        <v>2.4143336950746132E-3</v>
      </c>
      <c r="K122" s="84">
        <f>I122/'סכום נכסי הקרן'!$C$42</f>
        <v>-3.3010638458627874E-6</v>
      </c>
    </row>
    <row r="123" spans="2:11">
      <c r="B123" s="76" t="s">
        <v>2483</v>
      </c>
      <c r="C123" s="73" t="s">
        <v>2484</v>
      </c>
      <c r="D123" s="86" t="s">
        <v>511</v>
      </c>
      <c r="E123" s="86" t="s">
        <v>130</v>
      </c>
      <c r="F123" s="94">
        <v>45098</v>
      </c>
      <c r="G123" s="83">
        <v>2694067.2212810004</v>
      </c>
      <c r="H123" s="85">
        <v>-2.960321</v>
      </c>
      <c r="I123" s="83">
        <v>-79.753049728000008</v>
      </c>
      <c r="J123" s="84">
        <f t="shared" si="1"/>
        <v>8.1863417612450477E-3</v>
      </c>
      <c r="K123" s="84">
        <f>I123/'סכום נכסי הקרן'!$C$42</f>
        <v>-1.1192999904301787E-5</v>
      </c>
    </row>
    <row r="124" spans="2:11">
      <c r="B124" s="76" t="s">
        <v>2485</v>
      </c>
      <c r="C124" s="73" t="s">
        <v>2486</v>
      </c>
      <c r="D124" s="86" t="s">
        <v>511</v>
      </c>
      <c r="E124" s="86" t="s">
        <v>130</v>
      </c>
      <c r="F124" s="94">
        <v>44987</v>
      </c>
      <c r="G124" s="83">
        <v>394042.16205000004</v>
      </c>
      <c r="H124" s="85">
        <v>-2.4015339999999998</v>
      </c>
      <c r="I124" s="83">
        <v>-9.4630548190000034</v>
      </c>
      <c r="J124" s="84">
        <f t="shared" si="1"/>
        <v>9.7134593746492468E-4</v>
      </c>
      <c r="K124" s="84">
        <f>I124/'סכום נכסי הקרן'!$C$42</f>
        <v>-1.3280993271694638E-6</v>
      </c>
    </row>
    <row r="125" spans="2:11">
      <c r="B125" s="76" t="s">
        <v>2485</v>
      </c>
      <c r="C125" s="73" t="s">
        <v>2487</v>
      </c>
      <c r="D125" s="86" t="s">
        <v>511</v>
      </c>
      <c r="E125" s="86" t="s">
        <v>130</v>
      </c>
      <c r="F125" s="94">
        <v>44987</v>
      </c>
      <c r="G125" s="83">
        <v>1292790.8498750003</v>
      </c>
      <c r="H125" s="85">
        <v>-2.4015339999999998</v>
      </c>
      <c r="I125" s="83">
        <v>-31.046806718000006</v>
      </c>
      <c r="J125" s="84">
        <f t="shared" si="1"/>
        <v>3.1868345004446314E-3</v>
      </c>
      <c r="K125" s="84">
        <f>I125/'סכום נכסי הקרן'!$C$42</f>
        <v>-4.3572867220580545E-6</v>
      </c>
    </row>
    <row r="126" spans="2:11">
      <c r="B126" s="76" t="s">
        <v>2488</v>
      </c>
      <c r="C126" s="73" t="s">
        <v>2489</v>
      </c>
      <c r="D126" s="86" t="s">
        <v>511</v>
      </c>
      <c r="E126" s="86" t="s">
        <v>130</v>
      </c>
      <c r="F126" s="94">
        <v>45097</v>
      </c>
      <c r="G126" s="83">
        <v>1102257.31932</v>
      </c>
      <c r="H126" s="85">
        <v>-2.384309</v>
      </c>
      <c r="I126" s="83">
        <v>-26.281225176000003</v>
      </c>
      <c r="J126" s="84">
        <f t="shared" si="1"/>
        <v>2.6976660068641725E-3</v>
      </c>
      <c r="K126" s="84">
        <f>I126/'סכום נכסי הקרן'!$C$42</f>
        <v>-3.6884577064220393E-6</v>
      </c>
    </row>
    <row r="127" spans="2:11">
      <c r="B127" s="76" t="s">
        <v>2490</v>
      </c>
      <c r="C127" s="73" t="s">
        <v>2491</v>
      </c>
      <c r="D127" s="86" t="s">
        <v>511</v>
      </c>
      <c r="E127" s="86" t="s">
        <v>130</v>
      </c>
      <c r="F127" s="94">
        <v>44987</v>
      </c>
      <c r="G127" s="83">
        <v>2364910.6226400007</v>
      </c>
      <c r="H127" s="85">
        <v>-2.3730570000000002</v>
      </c>
      <c r="I127" s="83">
        <v>-56.120679231000011</v>
      </c>
      <c r="J127" s="84">
        <f t="shared" si="1"/>
        <v>5.7605704311627969E-3</v>
      </c>
      <c r="K127" s="84">
        <f>I127/'סכום נכסי הקרן'!$C$42</f>
        <v>-7.8762976388274474E-6</v>
      </c>
    </row>
    <row r="128" spans="2:11">
      <c r="B128" s="76" t="s">
        <v>2492</v>
      </c>
      <c r="C128" s="73" t="s">
        <v>2493</v>
      </c>
      <c r="D128" s="86" t="s">
        <v>511</v>
      </c>
      <c r="E128" s="86" t="s">
        <v>130</v>
      </c>
      <c r="F128" s="94">
        <v>45001</v>
      </c>
      <c r="G128" s="83">
        <v>1479530.16</v>
      </c>
      <c r="H128" s="85">
        <v>-2.5197099999999999</v>
      </c>
      <c r="I128" s="83">
        <v>-37.279872271000009</v>
      </c>
      <c r="J128" s="84">
        <f t="shared" si="1"/>
        <v>3.8266345458488824E-3</v>
      </c>
      <c r="K128" s="84">
        <f>I128/'סכום נכסי הקרן'!$C$42</f>
        <v>-5.2320708510183515E-6</v>
      </c>
    </row>
    <row r="129" spans="2:11">
      <c r="B129" s="76" t="s">
        <v>2494</v>
      </c>
      <c r="C129" s="73" t="s">
        <v>2495</v>
      </c>
      <c r="D129" s="86" t="s">
        <v>511</v>
      </c>
      <c r="E129" s="86" t="s">
        <v>130</v>
      </c>
      <c r="F129" s="94">
        <v>45001</v>
      </c>
      <c r="G129" s="83">
        <v>37008.80303000001</v>
      </c>
      <c r="H129" s="85">
        <v>-2.4627870000000001</v>
      </c>
      <c r="I129" s="83">
        <v>-0.91144780800000014</v>
      </c>
      <c r="J129" s="84">
        <f t="shared" si="1"/>
        <v>9.3556588484992748E-5</v>
      </c>
      <c r="K129" s="84">
        <f>I129/'סכום נכסי הקרן'!$C$42</f>
        <v>-1.2791780706209629E-7</v>
      </c>
    </row>
    <row r="130" spans="2:11">
      <c r="B130" s="76" t="s">
        <v>2494</v>
      </c>
      <c r="C130" s="73" t="s">
        <v>2496</v>
      </c>
      <c r="D130" s="86" t="s">
        <v>511</v>
      </c>
      <c r="E130" s="86" t="s">
        <v>130</v>
      </c>
      <c r="F130" s="94">
        <v>45001</v>
      </c>
      <c r="G130" s="83">
        <v>2950308.6903000004</v>
      </c>
      <c r="H130" s="85">
        <v>-2.4627859999999999</v>
      </c>
      <c r="I130" s="83">
        <v>-72.659801806000019</v>
      </c>
      <c r="J130" s="84">
        <f t="shared" si="1"/>
        <v>7.4582473261761081E-3</v>
      </c>
      <c r="K130" s="84">
        <f>I130/'סכום נכסי הקרן'!$C$42</f>
        <v>-1.0197492853688517E-5</v>
      </c>
    </row>
    <row r="131" spans="2:11">
      <c r="B131" s="76" t="s">
        <v>2497</v>
      </c>
      <c r="C131" s="73" t="s">
        <v>2498</v>
      </c>
      <c r="D131" s="86" t="s">
        <v>511</v>
      </c>
      <c r="E131" s="86" t="s">
        <v>130</v>
      </c>
      <c r="F131" s="94">
        <v>45001</v>
      </c>
      <c r="G131" s="83">
        <v>3158475.3662400004</v>
      </c>
      <c r="H131" s="85">
        <v>-2.4627859999999999</v>
      </c>
      <c r="I131" s="83">
        <v>-77.786502532000014</v>
      </c>
      <c r="J131" s="84">
        <f t="shared" si="1"/>
        <v>7.9844833057881141E-3</v>
      </c>
      <c r="K131" s="84">
        <f>I131/'סכום נכסי הקרן'!$C$42</f>
        <v>-1.0917003404460039E-5</v>
      </c>
    </row>
    <row r="132" spans="2:11">
      <c r="B132" s="76" t="s">
        <v>2499</v>
      </c>
      <c r="C132" s="73" t="s">
        <v>2500</v>
      </c>
      <c r="D132" s="86" t="s">
        <v>511</v>
      </c>
      <c r="E132" s="86" t="s">
        <v>130</v>
      </c>
      <c r="F132" s="94">
        <v>44987</v>
      </c>
      <c r="G132" s="83">
        <v>1619341.4722320002</v>
      </c>
      <c r="H132" s="85">
        <v>-2.1335229999999998</v>
      </c>
      <c r="I132" s="83">
        <v>-34.549023451000011</v>
      </c>
      <c r="J132" s="84">
        <f t="shared" si="1"/>
        <v>3.5463234879638565E-3</v>
      </c>
      <c r="K132" s="84">
        <f>I132/'סכום נכסי הקרן'!$C$42</f>
        <v>-4.8488078825780209E-6</v>
      </c>
    </row>
    <row r="133" spans="2:11">
      <c r="B133" s="76" t="s">
        <v>2501</v>
      </c>
      <c r="C133" s="73" t="s">
        <v>2502</v>
      </c>
      <c r="D133" s="86" t="s">
        <v>511</v>
      </c>
      <c r="E133" s="86" t="s">
        <v>130</v>
      </c>
      <c r="F133" s="94">
        <v>44987</v>
      </c>
      <c r="G133" s="83">
        <v>2208192.9166800003</v>
      </c>
      <c r="H133" s="85">
        <v>-2.1335229999999998</v>
      </c>
      <c r="I133" s="83">
        <v>-47.112304706000003</v>
      </c>
      <c r="J133" s="84">
        <f t="shared" si="1"/>
        <v>4.8358956654145887E-3</v>
      </c>
      <c r="K133" s="84">
        <f>I133/'סכום נכסי הקרן'!$C$42</f>
        <v>-6.6120107489827852E-6</v>
      </c>
    </row>
    <row r="134" spans="2:11">
      <c r="B134" s="76" t="s">
        <v>2503</v>
      </c>
      <c r="C134" s="73" t="s">
        <v>2504</v>
      </c>
      <c r="D134" s="86" t="s">
        <v>511</v>
      </c>
      <c r="E134" s="86" t="s">
        <v>130</v>
      </c>
      <c r="F134" s="94">
        <v>44987</v>
      </c>
      <c r="G134" s="83">
        <v>327903.08505000005</v>
      </c>
      <c r="H134" s="85">
        <v>-2.1099890000000001</v>
      </c>
      <c r="I134" s="83">
        <v>-6.918720329000001</v>
      </c>
      <c r="J134" s="84">
        <f t="shared" si="1"/>
        <v>7.1017985339540872E-4</v>
      </c>
      <c r="K134" s="84">
        <f>I134/'סכום נכסי הקרן'!$C$42</f>
        <v>-9.7101284834251886E-7</v>
      </c>
    </row>
    <row r="135" spans="2:11">
      <c r="B135" s="76" t="s">
        <v>2505</v>
      </c>
      <c r="C135" s="73" t="s">
        <v>2506</v>
      </c>
      <c r="D135" s="86" t="s">
        <v>511</v>
      </c>
      <c r="E135" s="86" t="s">
        <v>130</v>
      </c>
      <c r="F135" s="94">
        <v>44987</v>
      </c>
      <c r="G135" s="83">
        <v>1840671.6358500002</v>
      </c>
      <c r="H135" s="85">
        <v>-2.1051760000000002</v>
      </c>
      <c r="I135" s="83">
        <v>-38.749381972000009</v>
      </c>
      <c r="J135" s="84">
        <f t="shared" si="1"/>
        <v>3.9774740269079688E-3</v>
      </c>
      <c r="K135" s="84">
        <f>I135/'סכום נכסי הקרן'!$C$42</f>
        <v>-5.4383102612824194E-6</v>
      </c>
    </row>
    <row r="136" spans="2:11">
      <c r="B136" s="76" t="s">
        <v>2507</v>
      </c>
      <c r="C136" s="73" t="s">
        <v>2508</v>
      </c>
      <c r="D136" s="86" t="s">
        <v>511</v>
      </c>
      <c r="E136" s="86" t="s">
        <v>130</v>
      </c>
      <c r="F136" s="94">
        <v>44987</v>
      </c>
      <c r="G136" s="83">
        <v>2504008.2106079999</v>
      </c>
      <c r="H136" s="85">
        <v>-2.0768450000000001</v>
      </c>
      <c r="I136" s="83">
        <v>-52.004373629000007</v>
      </c>
      <c r="J136" s="84">
        <f t="shared" si="1"/>
        <v>5.338047598912171E-3</v>
      </c>
      <c r="K136" s="84">
        <f>I136/'סכום נכסי הקרן'!$C$42</f>
        <v>-7.2985917283149467E-6</v>
      </c>
    </row>
    <row r="137" spans="2:11">
      <c r="B137" s="76" t="s">
        <v>2509</v>
      </c>
      <c r="C137" s="73" t="s">
        <v>2510</v>
      </c>
      <c r="D137" s="86" t="s">
        <v>511</v>
      </c>
      <c r="E137" s="86" t="s">
        <v>130</v>
      </c>
      <c r="F137" s="94">
        <v>45033</v>
      </c>
      <c r="G137" s="83">
        <v>1841233.5949950002</v>
      </c>
      <c r="H137" s="85">
        <v>-2.0740129999999999</v>
      </c>
      <c r="I137" s="83">
        <v>-38.187422827000006</v>
      </c>
      <c r="J137" s="84">
        <f t="shared" si="1"/>
        <v>3.9197910965057224E-3</v>
      </c>
      <c r="K137" s="84">
        <f>I137/'סכום נכסי הקרן'!$C$42</f>
        <v>-5.3594416954073983E-6</v>
      </c>
    </row>
    <row r="138" spans="2:11">
      <c r="B138" s="76" t="s">
        <v>2511</v>
      </c>
      <c r="C138" s="73" t="s">
        <v>2512</v>
      </c>
      <c r="D138" s="86" t="s">
        <v>511</v>
      </c>
      <c r="E138" s="86" t="s">
        <v>130</v>
      </c>
      <c r="F138" s="94">
        <v>45034</v>
      </c>
      <c r="G138" s="83">
        <v>1473559.0525800001</v>
      </c>
      <c r="H138" s="85">
        <v>-1.947802</v>
      </c>
      <c r="I138" s="83">
        <v>-28.702012244000006</v>
      </c>
      <c r="J138" s="84">
        <f t="shared" si="1"/>
        <v>2.9461504264247803E-3</v>
      </c>
      <c r="K138" s="84">
        <f>I138/'סכום נכסי הקרן'!$C$42</f>
        <v>-4.0282048322419325E-6</v>
      </c>
    </row>
    <row r="139" spans="2:11">
      <c r="B139" s="76" t="s">
        <v>2513</v>
      </c>
      <c r="C139" s="73" t="s">
        <v>2514</v>
      </c>
      <c r="D139" s="86" t="s">
        <v>511</v>
      </c>
      <c r="E139" s="86" t="s">
        <v>130</v>
      </c>
      <c r="F139" s="94">
        <v>45033</v>
      </c>
      <c r="G139" s="83">
        <v>1474417.3174560003</v>
      </c>
      <c r="H139" s="85">
        <v>-1.9749829999999999</v>
      </c>
      <c r="I139" s="83">
        <v>-29.119496801000004</v>
      </c>
      <c r="J139" s="84">
        <f t="shared" si="1"/>
        <v>2.9890035997554559E-3</v>
      </c>
      <c r="K139" s="84">
        <f>I139/'סכום נכסי הקרן'!$C$42</f>
        <v>-4.0867970067416603E-6</v>
      </c>
    </row>
    <row r="140" spans="2:11">
      <c r="B140" s="76" t="s">
        <v>2515</v>
      </c>
      <c r="C140" s="73" t="s">
        <v>2516</v>
      </c>
      <c r="D140" s="86" t="s">
        <v>511</v>
      </c>
      <c r="E140" s="86" t="s">
        <v>130</v>
      </c>
      <c r="F140" s="94">
        <v>45034</v>
      </c>
      <c r="G140" s="83">
        <v>1432039.1405020002</v>
      </c>
      <c r="H140" s="85">
        <v>-1.877162</v>
      </c>
      <c r="I140" s="83">
        <v>-26.881692622000003</v>
      </c>
      <c r="J140" s="84">
        <f t="shared" ref="J140:J203" si="2">IFERROR(I140/$I$11,0)</f>
        <v>2.7593016652649842E-3</v>
      </c>
      <c r="K140" s="84">
        <f>I140/'סכום נכסי הקרן'!$C$42</f>
        <v>-3.7727307478735774E-6</v>
      </c>
    </row>
    <row r="141" spans="2:11">
      <c r="B141" s="76" t="s">
        <v>2517</v>
      </c>
      <c r="C141" s="73" t="s">
        <v>2518</v>
      </c>
      <c r="D141" s="86" t="s">
        <v>511</v>
      </c>
      <c r="E141" s="86" t="s">
        <v>130</v>
      </c>
      <c r="F141" s="94">
        <v>45034</v>
      </c>
      <c r="G141" s="83">
        <v>1843481.4315750003</v>
      </c>
      <c r="H141" s="85">
        <v>-1.863046</v>
      </c>
      <c r="I141" s="83">
        <v>-34.344899455000004</v>
      </c>
      <c r="J141" s="84">
        <f t="shared" si="2"/>
        <v>3.5253709501157594E-3</v>
      </c>
      <c r="K141" s="84">
        <f>I141/'סכום נכסי הקרן'!$C$42</f>
        <v>-4.8201599515523605E-6</v>
      </c>
    </row>
    <row r="142" spans="2:11">
      <c r="B142" s="76" t="s">
        <v>2517</v>
      </c>
      <c r="C142" s="73" t="s">
        <v>2519</v>
      </c>
      <c r="D142" s="86" t="s">
        <v>511</v>
      </c>
      <c r="E142" s="86" t="s">
        <v>130</v>
      </c>
      <c r="F142" s="94">
        <v>45034</v>
      </c>
      <c r="G142" s="83">
        <v>2224535.2426500004</v>
      </c>
      <c r="H142" s="85">
        <v>-1.863046</v>
      </c>
      <c r="I142" s="83">
        <v>-41.444105665000009</v>
      </c>
      <c r="J142" s="84">
        <f t="shared" si="2"/>
        <v>4.2540769803781917E-3</v>
      </c>
      <c r="K142" s="84">
        <f>I142/'סכום נכסי הקרן'!$C$42</f>
        <v>-5.8165032224386031E-6</v>
      </c>
    </row>
    <row r="143" spans="2:11">
      <c r="B143" s="76" t="s">
        <v>2520</v>
      </c>
      <c r="C143" s="73" t="s">
        <v>2521</v>
      </c>
      <c r="D143" s="86" t="s">
        <v>511</v>
      </c>
      <c r="E143" s="86" t="s">
        <v>130</v>
      </c>
      <c r="F143" s="94">
        <v>45034</v>
      </c>
      <c r="G143" s="83">
        <v>1659133.2884180003</v>
      </c>
      <c r="H143" s="85">
        <v>-1.863046</v>
      </c>
      <c r="I143" s="83">
        <v>-30.910409509000004</v>
      </c>
      <c r="J143" s="84">
        <f t="shared" si="2"/>
        <v>3.1728338550528605E-3</v>
      </c>
      <c r="K143" s="84">
        <f>I143/'סכום נכסי הקרן'!$C$42</f>
        <v>-4.338143956326952E-6</v>
      </c>
    </row>
    <row r="144" spans="2:11">
      <c r="B144" s="76" t="s">
        <v>2522</v>
      </c>
      <c r="C144" s="73" t="s">
        <v>2523</v>
      </c>
      <c r="D144" s="86" t="s">
        <v>511</v>
      </c>
      <c r="E144" s="86" t="s">
        <v>130</v>
      </c>
      <c r="F144" s="94">
        <v>45034</v>
      </c>
      <c r="G144" s="83">
        <v>1475071.2335520003</v>
      </c>
      <c r="H144" s="85">
        <v>-1.9009480000000001</v>
      </c>
      <c r="I144" s="83">
        <v>-28.040330894000004</v>
      </c>
      <c r="J144" s="84">
        <f t="shared" si="2"/>
        <v>2.878231397790565E-3</v>
      </c>
      <c r="K144" s="84">
        <f>I144/'סכום נכסי הקרן'!$C$42</f>
        <v>-3.9353406808083841E-6</v>
      </c>
    </row>
    <row r="145" spans="2:11">
      <c r="B145" s="76" t="s">
        <v>2524</v>
      </c>
      <c r="C145" s="73" t="s">
        <v>2525</v>
      </c>
      <c r="D145" s="86" t="s">
        <v>511</v>
      </c>
      <c r="E145" s="86" t="s">
        <v>130</v>
      </c>
      <c r="F145" s="94">
        <v>45097</v>
      </c>
      <c r="G145" s="83">
        <v>2677847.7177540003</v>
      </c>
      <c r="H145" s="85">
        <v>-2.4463590000000002</v>
      </c>
      <c r="I145" s="83">
        <v>-65.509776836000015</v>
      </c>
      <c r="J145" s="84">
        <f t="shared" si="2"/>
        <v>6.7243249469632407E-3</v>
      </c>
      <c r="K145" s="84">
        <f>I145/'סכום נכסי הקרן'!$C$42</f>
        <v>-9.1940173868830375E-6</v>
      </c>
    </row>
    <row r="146" spans="2:11">
      <c r="B146" s="76" t="s">
        <v>2526</v>
      </c>
      <c r="C146" s="73" t="s">
        <v>2527</v>
      </c>
      <c r="D146" s="86" t="s">
        <v>511</v>
      </c>
      <c r="E146" s="86" t="s">
        <v>130</v>
      </c>
      <c r="F146" s="94">
        <v>45007</v>
      </c>
      <c r="G146" s="83">
        <v>2139919.9892819999</v>
      </c>
      <c r="H146" s="85">
        <v>-1.6810039999999999</v>
      </c>
      <c r="I146" s="83">
        <v>-35.972148101000009</v>
      </c>
      <c r="J146" s="84">
        <f t="shared" si="2"/>
        <v>3.6924017231346178E-3</v>
      </c>
      <c r="K146" s="84">
        <f>I146/'סכום נכסי הקרן'!$C$42</f>
        <v>-5.0485373490446436E-6</v>
      </c>
    </row>
    <row r="147" spans="2:11">
      <c r="B147" s="76" t="s">
        <v>2528</v>
      </c>
      <c r="C147" s="73" t="s">
        <v>2529</v>
      </c>
      <c r="D147" s="86" t="s">
        <v>511</v>
      </c>
      <c r="E147" s="86" t="s">
        <v>130</v>
      </c>
      <c r="F147" s="94">
        <v>45097</v>
      </c>
      <c r="G147" s="83">
        <v>2957680.3666500007</v>
      </c>
      <c r="H147" s="85">
        <v>-2.4179889999999999</v>
      </c>
      <c r="I147" s="83">
        <v>-71.516376173000012</v>
      </c>
      <c r="J147" s="84">
        <f t="shared" si="2"/>
        <v>7.3408791121425364E-3</v>
      </c>
      <c r="K147" s="84">
        <f>I147/'סכום נכסי הקרן'!$C$42</f>
        <v>-1.0037017949664227E-5</v>
      </c>
    </row>
    <row r="148" spans="2:11">
      <c r="B148" s="76" t="s">
        <v>2528</v>
      </c>
      <c r="C148" s="73" t="s">
        <v>2530</v>
      </c>
      <c r="D148" s="86" t="s">
        <v>511</v>
      </c>
      <c r="E148" s="86" t="s">
        <v>130</v>
      </c>
      <c r="F148" s="94">
        <v>45097</v>
      </c>
      <c r="G148" s="83">
        <v>368951.72229000001</v>
      </c>
      <c r="H148" s="85">
        <v>-2.4179889999999999</v>
      </c>
      <c r="I148" s="83">
        <v>-8.9212108560000019</v>
      </c>
      <c r="J148" s="84">
        <f t="shared" si="2"/>
        <v>9.1572775261163596E-4</v>
      </c>
      <c r="K148" s="84">
        <f>I148/'סכום נכסי הקרן'!$C$42</f>
        <v>-1.252053841176265E-6</v>
      </c>
    </row>
    <row r="149" spans="2:11">
      <c r="B149" s="76" t="s">
        <v>2531</v>
      </c>
      <c r="C149" s="73" t="s">
        <v>2532</v>
      </c>
      <c r="D149" s="86" t="s">
        <v>511</v>
      </c>
      <c r="E149" s="86" t="s">
        <v>130</v>
      </c>
      <c r="F149" s="94">
        <v>45007</v>
      </c>
      <c r="G149" s="83">
        <v>2767904.2251000004</v>
      </c>
      <c r="H149" s="85">
        <v>-1.6528529999999999</v>
      </c>
      <c r="I149" s="83">
        <v>-45.749400722000004</v>
      </c>
      <c r="J149" s="84">
        <f t="shared" si="2"/>
        <v>4.6959988484422174E-3</v>
      </c>
      <c r="K149" s="84">
        <f>I149/'סכום נכסי הקרן'!$C$42</f>
        <v>-6.4207329957869882E-6</v>
      </c>
    </row>
    <row r="150" spans="2:11">
      <c r="B150" s="76" t="s">
        <v>2533</v>
      </c>
      <c r="C150" s="73" t="s">
        <v>2534</v>
      </c>
      <c r="D150" s="86" t="s">
        <v>511</v>
      </c>
      <c r="E150" s="86" t="s">
        <v>130</v>
      </c>
      <c r="F150" s="94">
        <v>45097</v>
      </c>
      <c r="G150" s="83">
        <v>742230.96360000013</v>
      </c>
      <c r="H150" s="85">
        <v>-2.389634</v>
      </c>
      <c r="I150" s="83">
        <v>-17.736601599</v>
      </c>
      <c r="J150" s="84">
        <f t="shared" si="2"/>
        <v>1.8205934803454012E-3</v>
      </c>
      <c r="K150" s="84">
        <f>I150/'סכום נכסי הקרן'!$C$42</f>
        <v>-2.4892562814503472E-6</v>
      </c>
    </row>
    <row r="151" spans="2:11">
      <c r="B151" s="76" t="s">
        <v>2533</v>
      </c>
      <c r="C151" s="73" t="s">
        <v>2535</v>
      </c>
      <c r="D151" s="86" t="s">
        <v>511</v>
      </c>
      <c r="E151" s="86" t="s">
        <v>130</v>
      </c>
      <c r="F151" s="94">
        <v>45097</v>
      </c>
      <c r="G151" s="83">
        <v>2029796.4317400001</v>
      </c>
      <c r="H151" s="85">
        <v>-2.389634</v>
      </c>
      <c r="I151" s="83">
        <v>-48.504700612000001</v>
      </c>
      <c r="J151" s="84">
        <f t="shared" si="2"/>
        <v>4.9788197139914118E-3</v>
      </c>
      <c r="K151" s="84">
        <f>I151/'סכום נכסי הקרן'!$C$42</f>
        <v>-6.8074275674713764E-6</v>
      </c>
    </row>
    <row r="152" spans="2:11">
      <c r="B152" s="76" t="s">
        <v>2536</v>
      </c>
      <c r="C152" s="73" t="s">
        <v>2537</v>
      </c>
      <c r="D152" s="86" t="s">
        <v>511</v>
      </c>
      <c r="E152" s="86" t="s">
        <v>130</v>
      </c>
      <c r="F152" s="94">
        <v>45034</v>
      </c>
      <c r="G152" s="83">
        <v>1845371.6577900006</v>
      </c>
      <c r="H152" s="85">
        <v>-1.816317</v>
      </c>
      <c r="I152" s="83">
        <v>-33.517797768000001</v>
      </c>
      <c r="J152" s="84">
        <f t="shared" si="2"/>
        <v>3.4404721643743136E-3</v>
      </c>
      <c r="K152" s="84">
        <f>I152/'סכום נכסי הקרן'!$C$42</f>
        <v>-4.7040797623305983E-6</v>
      </c>
    </row>
    <row r="153" spans="2:11">
      <c r="B153" s="76" t="s">
        <v>2538</v>
      </c>
      <c r="C153" s="73" t="s">
        <v>2539</v>
      </c>
      <c r="D153" s="86" t="s">
        <v>511</v>
      </c>
      <c r="E153" s="86" t="s">
        <v>130</v>
      </c>
      <c r="F153" s="94">
        <v>44985</v>
      </c>
      <c r="G153" s="83">
        <v>1107314.951625</v>
      </c>
      <c r="H153" s="85">
        <v>-1.846265</v>
      </c>
      <c r="I153" s="83">
        <v>-20.443971419000004</v>
      </c>
      <c r="J153" s="84">
        <f t="shared" si="2"/>
        <v>2.0984945097880319E-3</v>
      </c>
      <c r="K153" s="84">
        <f>I153/'סכום נכסי הקרן'!$C$42</f>
        <v>-2.8692240725194138E-6</v>
      </c>
    </row>
    <row r="154" spans="2:11">
      <c r="B154" s="76" t="s">
        <v>2538</v>
      </c>
      <c r="C154" s="73" t="s">
        <v>2540</v>
      </c>
      <c r="D154" s="86" t="s">
        <v>511</v>
      </c>
      <c r="E154" s="86" t="s">
        <v>130</v>
      </c>
      <c r="F154" s="94">
        <v>44985</v>
      </c>
      <c r="G154" s="83">
        <v>3959603.0887500006</v>
      </c>
      <c r="H154" s="85">
        <v>-1.846265</v>
      </c>
      <c r="I154" s="83">
        <v>-73.104776790000017</v>
      </c>
      <c r="J154" s="84">
        <f t="shared" si="2"/>
        <v>7.5039222853990114E-3</v>
      </c>
      <c r="K154" s="84">
        <f>I154/'סכום נכסי הקרן'!$C$42</f>
        <v>-1.0259943192206168E-5</v>
      </c>
    </row>
    <row r="155" spans="2:11">
      <c r="B155" s="76" t="s">
        <v>2541</v>
      </c>
      <c r="C155" s="73" t="s">
        <v>2542</v>
      </c>
      <c r="D155" s="86" t="s">
        <v>511</v>
      </c>
      <c r="E155" s="86" t="s">
        <v>130</v>
      </c>
      <c r="F155" s="94">
        <v>44991</v>
      </c>
      <c r="G155" s="83">
        <v>2375761.8532500006</v>
      </c>
      <c r="H155" s="85">
        <v>-1.8174630000000001</v>
      </c>
      <c r="I155" s="83">
        <v>-43.178580895000003</v>
      </c>
      <c r="J155" s="84">
        <f t="shared" si="2"/>
        <v>4.432114147077398E-3</v>
      </c>
      <c r="K155" s="84">
        <f>I155/'סכום נכסי הקרן'!$C$42</f>
        <v>-6.0599294130308837E-6</v>
      </c>
    </row>
    <row r="156" spans="2:11">
      <c r="B156" s="76" t="s">
        <v>2543</v>
      </c>
      <c r="C156" s="73" t="s">
        <v>2544</v>
      </c>
      <c r="D156" s="86" t="s">
        <v>511</v>
      </c>
      <c r="E156" s="86" t="s">
        <v>130</v>
      </c>
      <c r="F156" s="94">
        <v>44985</v>
      </c>
      <c r="G156" s="83">
        <v>556812.26771100017</v>
      </c>
      <c r="H156" s="85">
        <v>-1.834927</v>
      </c>
      <c r="I156" s="83">
        <v>-10.217101010000002</v>
      </c>
      <c r="J156" s="84">
        <f t="shared" si="2"/>
        <v>1.0487458594032558E-3</v>
      </c>
      <c r="K156" s="84">
        <f>I156/'סכום נכסי הקרן'!$C$42</f>
        <v>-1.4339264895474181E-6</v>
      </c>
    </row>
    <row r="157" spans="2:11">
      <c r="B157" s="76" t="s">
        <v>2545</v>
      </c>
      <c r="C157" s="73" t="s">
        <v>2546</v>
      </c>
      <c r="D157" s="86" t="s">
        <v>511</v>
      </c>
      <c r="E157" s="86" t="s">
        <v>130</v>
      </c>
      <c r="F157" s="94">
        <v>44985</v>
      </c>
      <c r="G157" s="83">
        <v>1107468.2132100002</v>
      </c>
      <c r="H157" s="85">
        <v>-1.832171</v>
      </c>
      <c r="I157" s="83">
        <v>-20.290709834000005</v>
      </c>
      <c r="J157" s="84">
        <f t="shared" si="2"/>
        <v>2.0827628014965104E-3</v>
      </c>
      <c r="K157" s="84">
        <f>I157/'סכום נכסי הקרן'!$C$42</f>
        <v>-2.8477144636444086E-6</v>
      </c>
    </row>
    <row r="158" spans="2:11">
      <c r="B158" s="76" t="s">
        <v>2547</v>
      </c>
      <c r="C158" s="73" t="s">
        <v>2548</v>
      </c>
      <c r="D158" s="86" t="s">
        <v>511</v>
      </c>
      <c r="E158" s="86" t="s">
        <v>130</v>
      </c>
      <c r="F158" s="94">
        <v>45097</v>
      </c>
      <c r="G158" s="83">
        <v>3877211.5773300002</v>
      </c>
      <c r="H158" s="85">
        <v>-2.3329710000000001</v>
      </c>
      <c r="I158" s="83">
        <v>-90.454220648000017</v>
      </c>
      <c r="J158" s="84">
        <f t="shared" si="2"/>
        <v>9.2847755226546889E-3</v>
      </c>
      <c r="K158" s="84">
        <f>I158/'סכום נכסי הקרן'!$C$42</f>
        <v>-1.2694863538256653E-5</v>
      </c>
    </row>
    <row r="159" spans="2:11">
      <c r="B159" s="76" t="s">
        <v>2549</v>
      </c>
      <c r="C159" s="73" t="s">
        <v>2550</v>
      </c>
      <c r="D159" s="86" t="s">
        <v>511</v>
      </c>
      <c r="E159" s="86" t="s">
        <v>130</v>
      </c>
      <c r="F159" s="94">
        <v>44985</v>
      </c>
      <c r="G159" s="83">
        <v>4210242.8710719999</v>
      </c>
      <c r="H159" s="85">
        <v>-1.7870950000000001</v>
      </c>
      <c r="I159" s="83">
        <v>-75.241036473000008</v>
      </c>
      <c r="J159" s="84">
        <f t="shared" si="2"/>
        <v>7.7232010705420339E-3</v>
      </c>
      <c r="K159" s="84">
        <f>I159/'סכום נכסי הקרן'!$C$42</f>
        <v>-1.0559758114756871E-5</v>
      </c>
    </row>
    <row r="160" spans="2:11">
      <c r="B160" s="76" t="s">
        <v>2549</v>
      </c>
      <c r="C160" s="73" t="s">
        <v>2551</v>
      </c>
      <c r="D160" s="86" t="s">
        <v>511</v>
      </c>
      <c r="E160" s="86" t="s">
        <v>130</v>
      </c>
      <c r="F160" s="94">
        <v>44985</v>
      </c>
      <c r="G160" s="83">
        <v>37138.261919000004</v>
      </c>
      <c r="H160" s="85">
        <v>-1.7870950000000001</v>
      </c>
      <c r="I160" s="83">
        <v>-0.66369596200000014</v>
      </c>
      <c r="J160" s="84">
        <f t="shared" si="2"/>
        <v>6.8125820755701876E-5</v>
      </c>
      <c r="K160" s="84">
        <f>I160/'סכום נכסי הקרן'!$C$42</f>
        <v>-9.3146893623346544E-8</v>
      </c>
    </row>
    <row r="161" spans="2:11">
      <c r="B161" s="76" t="s">
        <v>2552</v>
      </c>
      <c r="C161" s="73" t="s">
        <v>2553</v>
      </c>
      <c r="D161" s="86" t="s">
        <v>511</v>
      </c>
      <c r="E161" s="86" t="s">
        <v>130</v>
      </c>
      <c r="F161" s="94">
        <v>44991</v>
      </c>
      <c r="G161" s="83">
        <v>1485653.7709400002</v>
      </c>
      <c r="H161" s="85">
        <v>-1.7498640000000001</v>
      </c>
      <c r="I161" s="83">
        <v>-25.996920200000005</v>
      </c>
      <c r="J161" s="84">
        <f t="shared" si="2"/>
        <v>2.6684832018693005E-3</v>
      </c>
      <c r="K161" s="84">
        <f>I161/'סכום נכסי הקרן'!$C$42</f>
        <v>-3.6485567173060924E-6</v>
      </c>
    </row>
    <row r="162" spans="2:11">
      <c r="B162" s="76" t="s">
        <v>2554</v>
      </c>
      <c r="C162" s="73" t="s">
        <v>2555</v>
      </c>
      <c r="D162" s="86" t="s">
        <v>511</v>
      </c>
      <c r="E162" s="86" t="s">
        <v>130</v>
      </c>
      <c r="F162" s="94">
        <v>45035</v>
      </c>
      <c r="G162" s="83">
        <v>4912493.584005001</v>
      </c>
      <c r="H162" s="85">
        <v>-1.6729270000000001</v>
      </c>
      <c r="I162" s="83">
        <v>-82.182439615000007</v>
      </c>
      <c r="J162" s="84">
        <f t="shared" si="2"/>
        <v>8.4357092268670195E-3</v>
      </c>
      <c r="K162" s="84">
        <f>I162/'סכום נכסי הקרן'!$C$42</f>
        <v>-1.1533954399025716E-5</v>
      </c>
    </row>
    <row r="163" spans="2:11">
      <c r="B163" s="76" t="s">
        <v>2556</v>
      </c>
      <c r="C163" s="73" t="s">
        <v>2557</v>
      </c>
      <c r="D163" s="86" t="s">
        <v>511</v>
      </c>
      <c r="E163" s="86" t="s">
        <v>130</v>
      </c>
      <c r="F163" s="94">
        <v>45035</v>
      </c>
      <c r="G163" s="83">
        <v>402758.55952000007</v>
      </c>
      <c r="H163" s="85">
        <v>-1.6448100000000001</v>
      </c>
      <c r="I163" s="83">
        <v>-6.6246117710000005</v>
      </c>
      <c r="J163" s="84">
        <f t="shared" si="2"/>
        <v>6.7999074866641836E-4</v>
      </c>
      <c r="K163" s="84">
        <f>I163/'סכום נכסי הקרן'!$C$42</f>
        <v>-9.2973596836393935E-7</v>
      </c>
    </row>
    <row r="164" spans="2:11">
      <c r="B164" s="76" t="s">
        <v>2556</v>
      </c>
      <c r="C164" s="73" t="s">
        <v>2558</v>
      </c>
      <c r="D164" s="86" t="s">
        <v>511</v>
      </c>
      <c r="E164" s="86" t="s">
        <v>130</v>
      </c>
      <c r="F164" s="94">
        <v>45035</v>
      </c>
      <c r="G164" s="83">
        <v>1316344.7744000002</v>
      </c>
      <c r="H164" s="85">
        <v>-1.6448100000000001</v>
      </c>
      <c r="I164" s="83">
        <v>-21.651365897000002</v>
      </c>
      <c r="J164" s="84">
        <f t="shared" si="2"/>
        <v>2.2224288780818865E-3</v>
      </c>
      <c r="K164" s="84">
        <f>I164/'סכום נכסי הקרן'!$C$42</f>
        <v>-3.0386767307287184E-6</v>
      </c>
    </row>
    <row r="165" spans="2:11">
      <c r="B165" s="76" t="s">
        <v>2559</v>
      </c>
      <c r="C165" s="73" t="s">
        <v>2560</v>
      </c>
      <c r="D165" s="86" t="s">
        <v>511</v>
      </c>
      <c r="E165" s="86" t="s">
        <v>130</v>
      </c>
      <c r="F165" s="94">
        <v>45035</v>
      </c>
      <c r="G165" s="83">
        <v>3408557.8688640003</v>
      </c>
      <c r="H165" s="85">
        <v>-1.6448100000000001</v>
      </c>
      <c r="I165" s="83">
        <v>-56.064288784000006</v>
      </c>
      <c r="J165" s="84">
        <f t="shared" si="2"/>
        <v>5.7547821701146515E-3</v>
      </c>
      <c r="K165" s="84">
        <f>I165/'סכום נכסי הקרן'!$C$42</f>
        <v>-7.8683834804344171E-6</v>
      </c>
    </row>
    <row r="166" spans="2:11">
      <c r="B166" s="76" t="s">
        <v>2561</v>
      </c>
      <c r="C166" s="73" t="s">
        <v>2562</v>
      </c>
      <c r="D166" s="86" t="s">
        <v>511</v>
      </c>
      <c r="E166" s="86" t="s">
        <v>130</v>
      </c>
      <c r="F166" s="94">
        <v>44991</v>
      </c>
      <c r="G166" s="83">
        <v>3409500.5010180003</v>
      </c>
      <c r="H166" s="85">
        <v>-1.6907890000000001</v>
      </c>
      <c r="I166" s="83">
        <v>-57.647454612000011</v>
      </c>
      <c r="J166" s="84">
        <f t="shared" si="2"/>
        <v>5.917288012548691E-3</v>
      </c>
      <c r="K166" s="84">
        <f>I166/'סכום נכסי הקרן'!$C$42</f>
        <v>-8.0905740426979761E-6</v>
      </c>
    </row>
    <row r="167" spans="2:11">
      <c r="B167" s="76" t="s">
        <v>2563</v>
      </c>
      <c r="C167" s="73" t="s">
        <v>2564</v>
      </c>
      <c r="D167" s="86" t="s">
        <v>511</v>
      </c>
      <c r="E167" s="86" t="s">
        <v>130</v>
      </c>
      <c r="F167" s="94">
        <v>45007</v>
      </c>
      <c r="G167" s="83">
        <v>1189360.6398900002</v>
      </c>
      <c r="H167" s="85">
        <v>-1.6764049999999999</v>
      </c>
      <c r="I167" s="83">
        <v>-19.938505778000003</v>
      </c>
      <c r="J167" s="84">
        <f t="shared" si="2"/>
        <v>2.0466104188359585E-3</v>
      </c>
      <c r="K167" s="84">
        <f>I167/'סכום נכסי הקרן'!$C$42</f>
        <v>-2.798284128647217E-6</v>
      </c>
    </row>
    <row r="168" spans="2:11">
      <c r="B168" s="76" t="s">
        <v>2563</v>
      </c>
      <c r="C168" s="73" t="s">
        <v>2565</v>
      </c>
      <c r="D168" s="86" t="s">
        <v>511</v>
      </c>
      <c r="E168" s="86" t="s">
        <v>130</v>
      </c>
      <c r="F168" s="94">
        <v>45007</v>
      </c>
      <c r="G168" s="83">
        <v>658354.40390000015</v>
      </c>
      <c r="H168" s="85">
        <v>-1.6764049999999999</v>
      </c>
      <c r="I168" s="83">
        <v>-11.036688720000003</v>
      </c>
      <c r="J168" s="84">
        <f t="shared" si="2"/>
        <v>1.1328733644987835E-3</v>
      </c>
      <c r="K168" s="84">
        <f>I168/'סכום נכסי הקרן'!$C$42</f>
        <v>-1.5489521241894022E-6</v>
      </c>
    </row>
    <row r="169" spans="2:11">
      <c r="B169" s="76" t="s">
        <v>2563</v>
      </c>
      <c r="C169" s="73" t="s">
        <v>2566</v>
      </c>
      <c r="D169" s="86" t="s">
        <v>511</v>
      </c>
      <c r="E169" s="86" t="s">
        <v>130</v>
      </c>
      <c r="F169" s="94">
        <v>45007</v>
      </c>
      <c r="G169" s="83">
        <v>1478259.0745200003</v>
      </c>
      <c r="H169" s="85">
        <v>-1.6764049999999999</v>
      </c>
      <c r="I169" s="83">
        <v>-24.781614821000002</v>
      </c>
      <c r="J169" s="84">
        <f t="shared" si="2"/>
        <v>2.5437368102177648E-3</v>
      </c>
      <c r="K169" s="84">
        <f>I169/'סכום נכסי הקרן'!$C$42</f>
        <v>-3.4779937979288697E-6</v>
      </c>
    </row>
    <row r="170" spans="2:11">
      <c r="B170" s="76" t="s">
        <v>2567</v>
      </c>
      <c r="C170" s="73" t="s">
        <v>2568</v>
      </c>
      <c r="D170" s="86" t="s">
        <v>511</v>
      </c>
      <c r="E170" s="86" t="s">
        <v>130</v>
      </c>
      <c r="F170" s="94">
        <v>45036</v>
      </c>
      <c r="G170" s="83">
        <v>2956518.1490400005</v>
      </c>
      <c r="H170" s="85">
        <v>-1.6097490000000001</v>
      </c>
      <c r="I170" s="83">
        <v>-47.592530878000005</v>
      </c>
      <c r="J170" s="84">
        <f t="shared" si="2"/>
        <v>4.8851890225977222E-3</v>
      </c>
      <c r="K170" s="84">
        <f>I170/'סכום נכסי הקרן'!$C$42</f>
        <v>-6.6794084411785244E-6</v>
      </c>
    </row>
    <row r="171" spans="2:11">
      <c r="B171" s="76" t="s">
        <v>2569</v>
      </c>
      <c r="C171" s="73" t="s">
        <v>2570</v>
      </c>
      <c r="D171" s="86" t="s">
        <v>511</v>
      </c>
      <c r="E171" s="86" t="s">
        <v>130</v>
      </c>
      <c r="F171" s="94">
        <v>45055</v>
      </c>
      <c r="G171" s="83">
        <v>3332971.9231200004</v>
      </c>
      <c r="H171" s="85">
        <v>-1.483827</v>
      </c>
      <c r="I171" s="83">
        <v>-49.455533334000009</v>
      </c>
      <c r="J171" s="84">
        <f t="shared" si="2"/>
        <v>5.0764190114052903E-3</v>
      </c>
      <c r="K171" s="84">
        <f>I171/'סכום נכסי הקרן'!$C$42</f>
        <v>-6.9408728790005305E-6</v>
      </c>
    </row>
    <row r="172" spans="2:11">
      <c r="B172" s="76" t="s">
        <v>2571</v>
      </c>
      <c r="C172" s="73" t="s">
        <v>2572</v>
      </c>
      <c r="D172" s="86" t="s">
        <v>511</v>
      </c>
      <c r="E172" s="86" t="s">
        <v>130</v>
      </c>
      <c r="F172" s="94">
        <v>45055</v>
      </c>
      <c r="G172" s="83">
        <v>2777476.6026000003</v>
      </c>
      <c r="H172" s="85">
        <v>-1.483827</v>
      </c>
      <c r="I172" s="83">
        <v>-41.212944482000005</v>
      </c>
      <c r="J172" s="84">
        <f t="shared" si="2"/>
        <v>4.230349179968982E-3</v>
      </c>
      <c r="K172" s="84">
        <f>I172/'סכום נכסי הקרן'!$C$42</f>
        <v>-5.7840607376932342E-6</v>
      </c>
    </row>
    <row r="173" spans="2:11">
      <c r="B173" s="76" t="s">
        <v>2573</v>
      </c>
      <c r="C173" s="73" t="s">
        <v>2574</v>
      </c>
      <c r="D173" s="86" t="s">
        <v>511</v>
      </c>
      <c r="E173" s="86" t="s">
        <v>130</v>
      </c>
      <c r="F173" s="94">
        <v>45036</v>
      </c>
      <c r="G173" s="83">
        <v>1479485.1672000003</v>
      </c>
      <c r="H173" s="85">
        <v>-1.525542</v>
      </c>
      <c r="I173" s="83">
        <v>-22.570172759000002</v>
      </c>
      <c r="J173" s="84">
        <f t="shared" si="2"/>
        <v>2.3167408449666885E-3</v>
      </c>
      <c r="K173" s="84">
        <f>I173/'סכום נכסי הקרן'!$C$42</f>
        <v>-3.1676273495892185E-6</v>
      </c>
    </row>
    <row r="174" spans="2:11">
      <c r="B174" s="76" t="s">
        <v>2573</v>
      </c>
      <c r="C174" s="73" t="s">
        <v>2575</v>
      </c>
      <c r="D174" s="86" t="s">
        <v>511</v>
      </c>
      <c r="E174" s="86" t="s">
        <v>130</v>
      </c>
      <c r="F174" s="94">
        <v>45036</v>
      </c>
      <c r="G174" s="83">
        <v>1587129.4872000003</v>
      </c>
      <c r="H174" s="85">
        <v>-1.525542</v>
      </c>
      <c r="I174" s="83">
        <v>-24.212332446000005</v>
      </c>
      <c r="J174" s="84">
        <f t="shared" si="2"/>
        <v>2.4853021786106046E-3</v>
      </c>
      <c r="K174" s="84">
        <f>I174/'סכום נכסי הקרן'!$C$42</f>
        <v>-3.3980974480008421E-6</v>
      </c>
    </row>
    <row r="175" spans="2:11">
      <c r="B175" s="76" t="s">
        <v>2576</v>
      </c>
      <c r="C175" s="73" t="s">
        <v>2577</v>
      </c>
      <c r="D175" s="86" t="s">
        <v>511</v>
      </c>
      <c r="E175" s="86" t="s">
        <v>130</v>
      </c>
      <c r="F175" s="94">
        <v>45036</v>
      </c>
      <c r="G175" s="83">
        <v>1983911.8590000004</v>
      </c>
      <c r="H175" s="85">
        <v>-1.525542</v>
      </c>
      <c r="I175" s="83">
        <v>-30.265415667000006</v>
      </c>
      <c r="J175" s="84">
        <f t="shared" si="2"/>
        <v>3.1066277345030064E-3</v>
      </c>
      <c r="K175" s="84">
        <f>I175/'סכום נכסי הקרן'!$C$42</f>
        <v>-4.2476218253689105E-6</v>
      </c>
    </row>
    <row r="176" spans="2:11">
      <c r="B176" s="76" t="s">
        <v>2576</v>
      </c>
      <c r="C176" s="73" t="s">
        <v>2578</v>
      </c>
      <c r="D176" s="86" t="s">
        <v>511</v>
      </c>
      <c r="E176" s="86" t="s">
        <v>130</v>
      </c>
      <c r="F176" s="94">
        <v>45036</v>
      </c>
      <c r="G176" s="83">
        <v>1849356.4590000003</v>
      </c>
      <c r="H176" s="85">
        <v>-1.525542</v>
      </c>
      <c r="I176" s="83">
        <v>-28.212715949000003</v>
      </c>
      <c r="J176" s="84">
        <f t="shared" si="2"/>
        <v>2.8959260562340223E-3</v>
      </c>
      <c r="K176" s="84">
        <f>I176/'סכום נכסי הקרן'!$C$42</f>
        <v>-3.9595341870216099E-6</v>
      </c>
    </row>
    <row r="177" spans="2:11">
      <c r="B177" s="76" t="s">
        <v>2579</v>
      </c>
      <c r="C177" s="73" t="s">
        <v>2580</v>
      </c>
      <c r="D177" s="86" t="s">
        <v>511</v>
      </c>
      <c r="E177" s="86" t="s">
        <v>130</v>
      </c>
      <c r="F177" s="94">
        <v>45036</v>
      </c>
      <c r="G177" s="83">
        <v>1479485.1672000003</v>
      </c>
      <c r="H177" s="85">
        <v>-1.525542</v>
      </c>
      <c r="I177" s="83">
        <v>-22.570172759000002</v>
      </c>
      <c r="J177" s="84">
        <f t="shared" si="2"/>
        <v>2.3167408449666885E-3</v>
      </c>
      <c r="K177" s="84">
        <f>I177/'סכום נכסי הקרן'!$C$42</f>
        <v>-3.1676273495892185E-6</v>
      </c>
    </row>
    <row r="178" spans="2:11">
      <c r="B178" s="76" t="s">
        <v>2581</v>
      </c>
      <c r="C178" s="73" t="s">
        <v>2582</v>
      </c>
      <c r="D178" s="86" t="s">
        <v>511</v>
      </c>
      <c r="E178" s="86" t="s">
        <v>130</v>
      </c>
      <c r="F178" s="94">
        <v>45061</v>
      </c>
      <c r="G178" s="83">
        <v>3571041.3462000005</v>
      </c>
      <c r="H178" s="85">
        <v>-1.5185900000000001</v>
      </c>
      <c r="I178" s="83">
        <v>-54.22946888700001</v>
      </c>
      <c r="J178" s="84">
        <f t="shared" si="2"/>
        <v>5.5664450118692657E-3</v>
      </c>
      <c r="K178" s="84">
        <f>I178/'סכום נכסי הקרן'!$C$42</f>
        <v>-7.6108743444004411E-6</v>
      </c>
    </row>
    <row r="179" spans="2:11">
      <c r="B179" s="76" t="s">
        <v>2583</v>
      </c>
      <c r="C179" s="73" t="s">
        <v>2584</v>
      </c>
      <c r="D179" s="86" t="s">
        <v>511</v>
      </c>
      <c r="E179" s="86" t="s">
        <v>130</v>
      </c>
      <c r="F179" s="94">
        <v>45055</v>
      </c>
      <c r="G179" s="83">
        <v>4207054.9900140008</v>
      </c>
      <c r="H179" s="85">
        <v>-1.4558</v>
      </c>
      <c r="I179" s="83">
        <v>-61.246323994000008</v>
      </c>
      <c r="J179" s="84">
        <f t="shared" si="2"/>
        <v>6.2866980202614022E-3</v>
      </c>
      <c r="K179" s="84">
        <f>I179/'סכום נכסי הקרן'!$C$42</f>
        <v>-8.595659989701933E-6</v>
      </c>
    </row>
    <row r="180" spans="2:11">
      <c r="B180" s="76" t="s">
        <v>2585</v>
      </c>
      <c r="C180" s="73" t="s">
        <v>2586</v>
      </c>
      <c r="D180" s="86" t="s">
        <v>511</v>
      </c>
      <c r="E180" s="86" t="s">
        <v>130</v>
      </c>
      <c r="F180" s="94">
        <v>44984</v>
      </c>
      <c r="G180" s="83">
        <v>1111146.4912500002</v>
      </c>
      <c r="H180" s="85">
        <v>-1.495071</v>
      </c>
      <c r="I180" s="83">
        <v>-16.612431794000003</v>
      </c>
      <c r="J180" s="84">
        <f t="shared" si="2"/>
        <v>1.7052018024999933E-3</v>
      </c>
      <c r="K180" s="84">
        <f>I180/'סכום נכסי הקרן'!$C$42</f>
        <v>-2.3314838506442771E-6</v>
      </c>
    </row>
    <row r="181" spans="2:11">
      <c r="B181" s="76" t="s">
        <v>2587</v>
      </c>
      <c r="C181" s="73" t="s">
        <v>2588</v>
      </c>
      <c r="D181" s="86" t="s">
        <v>511</v>
      </c>
      <c r="E181" s="86" t="s">
        <v>130</v>
      </c>
      <c r="F181" s="94">
        <v>45103</v>
      </c>
      <c r="G181" s="83">
        <v>1335580.8544500002</v>
      </c>
      <c r="H181" s="85">
        <v>-1.9824349999999999</v>
      </c>
      <c r="I181" s="83">
        <v>-26.477028192000009</v>
      </c>
      <c r="J181" s="84">
        <f t="shared" si="2"/>
        <v>2.7177644283330111E-3</v>
      </c>
      <c r="K181" s="84">
        <f>I181/'סכום נכסי הקרן'!$C$42</f>
        <v>-3.7159378234435784E-6</v>
      </c>
    </row>
    <row r="182" spans="2:11">
      <c r="B182" s="76" t="s">
        <v>2589</v>
      </c>
      <c r="C182" s="73" t="s">
        <v>2590</v>
      </c>
      <c r="D182" s="86" t="s">
        <v>511</v>
      </c>
      <c r="E182" s="86" t="s">
        <v>130</v>
      </c>
      <c r="F182" s="94">
        <v>45061</v>
      </c>
      <c r="G182" s="83">
        <v>1483572.1428000003</v>
      </c>
      <c r="H182" s="85">
        <v>-1.2389239999999999</v>
      </c>
      <c r="I182" s="83">
        <v>-18.380334931000004</v>
      </c>
      <c r="J182" s="84">
        <f t="shared" si="2"/>
        <v>1.886670214424285E-3</v>
      </c>
      <c r="K182" s="84">
        <f>I182/'סכום נכסי הקרן'!$C$42</f>
        <v>-2.5796015052135236E-6</v>
      </c>
    </row>
    <row r="183" spans="2:11">
      <c r="B183" s="76" t="s">
        <v>2591</v>
      </c>
      <c r="C183" s="73" t="s">
        <v>2592</v>
      </c>
      <c r="D183" s="86" t="s">
        <v>511</v>
      </c>
      <c r="E183" s="86" t="s">
        <v>130</v>
      </c>
      <c r="F183" s="94">
        <v>45061</v>
      </c>
      <c r="G183" s="83">
        <v>2225358.2142000003</v>
      </c>
      <c r="H183" s="85">
        <v>-1.2389239999999999</v>
      </c>
      <c r="I183" s="83">
        <v>-27.570502397000006</v>
      </c>
      <c r="J183" s="84">
        <f t="shared" si="2"/>
        <v>2.8300053216877507E-3</v>
      </c>
      <c r="K183" s="84">
        <f>I183/'סכום נכסי הקרן'!$C$42</f>
        <v>-3.8694022578904584E-6</v>
      </c>
    </row>
    <row r="184" spans="2:11">
      <c r="B184" s="76" t="s">
        <v>2593</v>
      </c>
      <c r="C184" s="73" t="s">
        <v>2594</v>
      </c>
      <c r="D184" s="86" t="s">
        <v>511</v>
      </c>
      <c r="E184" s="86" t="s">
        <v>130</v>
      </c>
      <c r="F184" s="94">
        <v>45061</v>
      </c>
      <c r="G184" s="83">
        <v>3978784.5570000005</v>
      </c>
      <c r="H184" s="85">
        <v>-1.2389239999999999</v>
      </c>
      <c r="I184" s="83">
        <v>-49.294126430999995</v>
      </c>
      <c r="J184" s="84">
        <f t="shared" si="2"/>
        <v>5.0598512177586694E-3</v>
      </c>
      <c r="K184" s="84">
        <f>I184/'סכום נכסי הקרן'!$C$42</f>
        <v>-6.9182201095328507E-6</v>
      </c>
    </row>
    <row r="185" spans="2:11">
      <c r="B185" s="76" t="s">
        <v>2595</v>
      </c>
      <c r="C185" s="73" t="s">
        <v>2596</v>
      </c>
      <c r="D185" s="86" t="s">
        <v>511</v>
      </c>
      <c r="E185" s="86" t="s">
        <v>130</v>
      </c>
      <c r="F185" s="94">
        <v>45057</v>
      </c>
      <c r="G185" s="83">
        <v>3525133.9555490003</v>
      </c>
      <c r="H185" s="85">
        <v>-1.8658619999999999</v>
      </c>
      <c r="I185" s="83">
        <v>-65.774124973000013</v>
      </c>
      <c r="J185" s="84">
        <f t="shared" si="2"/>
        <v>6.7514592597050227E-3</v>
      </c>
      <c r="K185" s="84">
        <f>I185/'סכום נכסי הקרן'!$C$42</f>
        <v>-9.2311175188809302E-6</v>
      </c>
    </row>
    <row r="186" spans="2:11">
      <c r="B186" s="76" t="s">
        <v>2597</v>
      </c>
      <c r="C186" s="73" t="s">
        <v>2598</v>
      </c>
      <c r="D186" s="86" t="s">
        <v>511</v>
      </c>
      <c r="E186" s="86" t="s">
        <v>130</v>
      </c>
      <c r="F186" s="94">
        <v>45061</v>
      </c>
      <c r="G186" s="83">
        <v>2968533.8573040003</v>
      </c>
      <c r="H186" s="85">
        <v>-1.1915340000000001</v>
      </c>
      <c r="I186" s="83">
        <v>-35.371098158000009</v>
      </c>
      <c r="J186" s="84">
        <f t="shared" si="2"/>
        <v>3.6307062736721085E-3</v>
      </c>
      <c r="K186" s="84">
        <f>I186/'סכום נכסי הקרן'!$C$42</f>
        <v>-4.964182556626998E-6</v>
      </c>
    </row>
    <row r="187" spans="2:11">
      <c r="B187" s="76" t="s">
        <v>2599</v>
      </c>
      <c r="C187" s="73" t="s">
        <v>2600</v>
      </c>
      <c r="D187" s="86" t="s">
        <v>511</v>
      </c>
      <c r="E187" s="86" t="s">
        <v>130</v>
      </c>
      <c r="F187" s="94">
        <v>45057</v>
      </c>
      <c r="G187" s="83">
        <v>1299556.0664100002</v>
      </c>
      <c r="H187" s="85">
        <v>-1.80139</v>
      </c>
      <c r="I187" s="83">
        <v>-23.410068519000006</v>
      </c>
      <c r="J187" s="84">
        <f t="shared" si="2"/>
        <v>2.4029528927646143E-3</v>
      </c>
      <c r="K187" s="84">
        <f>I187/'סכום נכסי הקרן'!$C$42</f>
        <v>-3.2855031323130859E-6</v>
      </c>
    </row>
    <row r="188" spans="2:11">
      <c r="B188" s="76" t="s">
        <v>2599</v>
      </c>
      <c r="C188" s="73" t="s">
        <v>2601</v>
      </c>
      <c r="D188" s="86" t="s">
        <v>511</v>
      </c>
      <c r="E188" s="86" t="s">
        <v>130</v>
      </c>
      <c r="F188" s="94">
        <v>45057</v>
      </c>
      <c r="G188" s="83">
        <v>1354277.4234839999</v>
      </c>
      <c r="H188" s="85">
        <v>-1.80139</v>
      </c>
      <c r="I188" s="83">
        <v>-24.395813383000004</v>
      </c>
      <c r="J188" s="84">
        <f t="shared" si="2"/>
        <v>2.5041357863795637E-3</v>
      </c>
      <c r="K188" s="84">
        <f>I188/'סכום נכסי הקרן'!$C$42</f>
        <v>-3.423848213862291E-6</v>
      </c>
    </row>
    <row r="189" spans="2:11">
      <c r="B189" s="76" t="s">
        <v>2602</v>
      </c>
      <c r="C189" s="73" t="s">
        <v>2603</v>
      </c>
      <c r="D189" s="86" t="s">
        <v>511</v>
      </c>
      <c r="E189" s="86" t="s">
        <v>130</v>
      </c>
      <c r="F189" s="94">
        <v>45057</v>
      </c>
      <c r="G189" s="83">
        <v>1992132.4882500002</v>
      </c>
      <c r="H189" s="85">
        <v>-1.7733840000000001</v>
      </c>
      <c r="I189" s="83">
        <v>-35.328154202000007</v>
      </c>
      <c r="J189" s="84">
        <f t="shared" si="2"/>
        <v>3.6262982428620655E-3</v>
      </c>
      <c r="K189" s="84">
        <f>I189/'סכום נכסי הקרן'!$C$42</f>
        <v>-4.9581555558158986E-6</v>
      </c>
    </row>
    <row r="190" spans="2:11">
      <c r="B190" s="76" t="s">
        <v>2602</v>
      </c>
      <c r="C190" s="73" t="s">
        <v>2604</v>
      </c>
      <c r="D190" s="86" t="s">
        <v>511</v>
      </c>
      <c r="E190" s="86" t="s">
        <v>130</v>
      </c>
      <c r="F190" s="94">
        <v>45057</v>
      </c>
      <c r="G190" s="83">
        <v>1114211.7229500003</v>
      </c>
      <c r="H190" s="85">
        <v>-1.7733840000000001</v>
      </c>
      <c r="I190" s="83">
        <v>-19.759249846000003</v>
      </c>
      <c r="J190" s="84">
        <f t="shared" si="2"/>
        <v>2.0282104914715843E-3</v>
      </c>
      <c r="K190" s="84">
        <f>I190/'סכום נכסי הקרן'!$C$42</f>
        <v>-2.7731263241925352E-6</v>
      </c>
    </row>
    <row r="191" spans="2:11">
      <c r="B191" s="76" t="s">
        <v>2605</v>
      </c>
      <c r="C191" s="73" t="s">
        <v>2606</v>
      </c>
      <c r="D191" s="86" t="s">
        <v>511</v>
      </c>
      <c r="E191" s="86" t="s">
        <v>130</v>
      </c>
      <c r="F191" s="94">
        <v>45068</v>
      </c>
      <c r="G191" s="83">
        <v>4642548.845625001</v>
      </c>
      <c r="H191" s="85">
        <v>-1.527949</v>
      </c>
      <c r="I191" s="83">
        <v>-70.935783578000013</v>
      </c>
      <c r="J191" s="84">
        <f t="shared" si="2"/>
        <v>7.2812835302440626E-3</v>
      </c>
      <c r="K191" s="84">
        <f>I191/'סכום נכסי הקרן'!$C$42</f>
        <v>-9.9555342586651116E-6</v>
      </c>
    </row>
    <row r="192" spans="2:11">
      <c r="B192" s="76" t="s">
        <v>2607</v>
      </c>
      <c r="C192" s="73" t="s">
        <v>2608</v>
      </c>
      <c r="D192" s="86" t="s">
        <v>511</v>
      </c>
      <c r="E192" s="86" t="s">
        <v>130</v>
      </c>
      <c r="F192" s="94">
        <v>44984</v>
      </c>
      <c r="G192" s="83">
        <v>1494119.9713000003</v>
      </c>
      <c r="H192" s="85">
        <v>-1.5232619999999999</v>
      </c>
      <c r="I192" s="83">
        <v>-22.759358875999997</v>
      </c>
      <c r="J192" s="84">
        <f t="shared" si="2"/>
        <v>2.33616006737294E-3</v>
      </c>
      <c r="K192" s="84">
        <f>I192/'סכום נכסי הקרן'!$C$42</f>
        <v>-3.1941788130968607E-6</v>
      </c>
    </row>
    <row r="193" spans="2:11">
      <c r="B193" s="76" t="s">
        <v>2609</v>
      </c>
      <c r="C193" s="73" t="s">
        <v>2610</v>
      </c>
      <c r="D193" s="86" t="s">
        <v>511</v>
      </c>
      <c r="E193" s="86" t="s">
        <v>130</v>
      </c>
      <c r="F193" s="94">
        <v>45068</v>
      </c>
      <c r="G193" s="83">
        <v>2647250.8848000006</v>
      </c>
      <c r="H193" s="85">
        <v>-1.5000260000000001</v>
      </c>
      <c r="I193" s="83">
        <v>-39.709454935000011</v>
      </c>
      <c r="J193" s="84">
        <f t="shared" si="2"/>
        <v>4.076021799283497E-3</v>
      </c>
      <c r="K193" s="84">
        <f>I193/'סכום נכסי הקרן'!$C$42</f>
        <v>-5.5730524011708826E-6</v>
      </c>
    </row>
    <row r="194" spans="2:11">
      <c r="B194" s="76" t="s">
        <v>2611</v>
      </c>
      <c r="C194" s="73" t="s">
        <v>2612</v>
      </c>
      <c r="D194" s="86" t="s">
        <v>511</v>
      </c>
      <c r="E194" s="86" t="s">
        <v>130</v>
      </c>
      <c r="F194" s="94">
        <v>45068</v>
      </c>
      <c r="G194" s="83">
        <v>1486024.32816</v>
      </c>
      <c r="H194" s="85">
        <v>-1.5000260000000001</v>
      </c>
      <c r="I194" s="83">
        <v>-22.290753185000003</v>
      </c>
      <c r="J194" s="84">
        <f t="shared" si="2"/>
        <v>2.2880595075714816E-3</v>
      </c>
      <c r="K194" s="84">
        <f>I194/'סכום נכסי הקרן'!$C$42</f>
        <v>-3.1284120057784349E-6</v>
      </c>
    </row>
    <row r="195" spans="2:11">
      <c r="B195" s="76" t="s">
        <v>2613</v>
      </c>
      <c r="C195" s="73" t="s">
        <v>2614</v>
      </c>
      <c r="D195" s="86" t="s">
        <v>511</v>
      </c>
      <c r="E195" s="86" t="s">
        <v>130</v>
      </c>
      <c r="F195" s="94">
        <v>45068</v>
      </c>
      <c r="G195" s="83">
        <v>4086566.9024400003</v>
      </c>
      <c r="H195" s="85">
        <v>-1.5000260000000001</v>
      </c>
      <c r="I195" s="83">
        <v>-61.299571259000004</v>
      </c>
      <c r="J195" s="84">
        <f t="shared" si="2"/>
        <v>6.292163645847235E-3</v>
      </c>
      <c r="K195" s="84">
        <f>I195/'סכום נכסי הקרן'!$C$42</f>
        <v>-8.6031330159257823E-6</v>
      </c>
    </row>
    <row r="196" spans="2:11">
      <c r="B196" s="76" t="s">
        <v>2615</v>
      </c>
      <c r="C196" s="73" t="s">
        <v>2616</v>
      </c>
      <c r="D196" s="86" t="s">
        <v>511</v>
      </c>
      <c r="E196" s="86" t="s">
        <v>130</v>
      </c>
      <c r="F196" s="94">
        <v>45005</v>
      </c>
      <c r="G196" s="83">
        <v>1672237.1539350003</v>
      </c>
      <c r="H196" s="85">
        <v>-1.1220509999999999</v>
      </c>
      <c r="I196" s="83">
        <v>-18.763356067000004</v>
      </c>
      <c r="J196" s="84">
        <f t="shared" si="2"/>
        <v>1.9259858510271507E-3</v>
      </c>
      <c r="K196" s="84">
        <f>I196/'סכום נכסי הקרן'!$C$42</f>
        <v>-2.6333568857690638E-6</v>
      </c>
    </row>
    <row r="197" spans="2:11">
      <c r="B197" s="76" t="s">
        <v>2617</v>
      </c>
      <c r="C197" s="73" t="s">
        <v>2618</v>
      </c>
      <c r="D197" s="86" t="s">
        <v>511</v>
      </c>
      <c r="E197" s="86" t="s">
        <v>130</v>
      </c>
      <c r="F197" s="94">
        <v>44984</v>
      </c>
      <c r="G197" s="83">
        <v>3531734.4211430009</v>
      </c>
      <c r="H197" s="85">
        <v>-1.439554</v>
      </c>
      <c r="I197" s="83">
        <v>-50.841234474000011</v>
      </c>
      <c r="J197" s="84">
        <f t="shared" si="2"/>
        <v>5.218655868173468E-3</v>
      </c>
      <c r="K197" s="84">
        <f>I197/'סכום נכסי הקרן'!$C$42</f>
        <v>-7.1353501156743474E-6</v>
      </c>
    </row>
    <row r="198" spans="2:11">
      <c r="B198" s="76" t="s">
        <v>2619</v>
      </c>
      <c r="C198" s="73" t="s">
        <v>2620</v>
      </c>
      <c r="D198" s="86" t="s">
        <v>511</v>
      </c>
      <c r="E198" s="86" t="s">
        <v>130</v>
      </c>
      <c r="F198" s="94">
        <v>45068</v>
      </c>
      <c r="G198" s="83">
        <v>1301344.1182350002</v>
      </c>
      <c r="H198" s="85">
        <v>-1.4163490000000001</v>
      </c>
      <c r="I198" s="83">
        <v>-18.431577942000004</v>
      </c>
      <c r="J198" s="84">
        <f t="shared" si="2"/>
        <v>1.8919301110972265E-3</v>
      </c>
      <c r="K198" s="84">
        <f>I198/'סכום נכסי הקרן'!$C$42</f>
        <v>-2.586793242948636E-6</v>
      </c>
    </row>
    <row r="199" spans="2:11">
      <c r="B199" s="76" t="s">
        <v>2621</v>
      </c>
      <c r="C199" s="73" t="s">
        <v>2622</v>
      </c>
      <c r="D199" s="86" t="s">
        <v>511</v>
      </c>
      <c r="E199" s="86" t="s">
        <v>130</v>
      </c>
      <c r="F199" s="94">
        <v>44984</v>
      </c>
      <c r="G199" s="83">
        <v>1861106.5138500002</v>
      </c>
      <c r="H199" s="85">
        <v>-1.314252</v>
      </c>
      <c r="I199" s="83">
        <v>-24.459620712</v>
      </c>
      <c r="J199" s="84">
        <f t="shared" si="2"/>
        <v>2.5106853616478158E-3</v>
      </c>
      <c r="K199" s="84">
        <f>I199/'סכום נכסי הקרן'!$C$42</f>
        <v>-3.4328032999665402E-6</v>
      </c>
    </row>
    <row r="200" spans="2:11">
      <c r="B200" s="76" t="s">
        <v>2623</v>
      </c>
      <c r="C200" s="73" t="s">
        <v>2624</v>
      </c>
      <c r="D200" s="86" t="s">
        <v>511</v>
      </c>
      <c r="E200" s="86" t="s">
        <v>130</v>
      </c>
      <c r="F200" s="94">
        <v>45105</v>
      </c>
      <c r="G200" s="83">
        <v>2236098.8427120005</v>
      </c>
      <c r="H200" s="85">
        <v>-1.135599</v>
      </c>
      <c r="I200" s="83">
        <v>-25.393123025000001</v>
      </c>
      <c r="J200" s="84">
        <f t="shared" si="2"/>
        <v>2.6065057596789116E-3</v>
      </c>
      <c r="K200" s="84">
        <f>I200/'סכום נכסי הקרן'!$C$42</f>
        <v>-3.5638163626106654E-6</v>
      </c>
    </row>
    <row r="201" spans="2:11">
      <c r="B201" s="76" t="s">
        <v>2625</v>
      </c>
      <c r="C201" s="73" t="s">
        <v>2626</v>
      </c>
      <c r="D201" s="86" t="s">
        <v>511</v>
      </c>
      <c r="E201" s="86" t="s">
        <v>130</v>
      </c>
      <c r="F201" s="94">
        <v>45106</v>
      </c>
      <c r="G201" s="83">
        <v>1358749.4457960003</v>
      </c>
      <c r="H201" s="85">
        <v>-0.74632900000000002</v>
      </c>
      <c r="I201" s="83">
        <v>-10.140745519000001</v>
      </c>
      <c r="J201" s="84">
        <f t="shared" si="2"/>
        <v>1.0409082638905389E-3</v>
      </c>
      <c r="K201" s="84">
        <f>I201/'סכום נכסי הקרן'!$C$42</f>
        <v>-1.4232103224996283E-6</v>
      </c>
    </row>
    <row r="202" spans="2:11">
      <c r="B202" s="76" t="s">
        <v>2627</v>
      </c>
      <c r="C202" s="73" t="s">
        <v>2628</v>
      </c>
      <c r="D202" s="86" t="s">
        <v>511</v>
      </c>
      <c r="E202" s="86" t="s">
        <v>130</v>
      </c>
      <c r="F202" s="94">
        <v>45069</v>
      </c>
      <c r="G202" s="83">
        <v>4659918.4919250011</v>
      </c>
      <c r="H202" s="85">
        <v>-1.126401</v>
      </c>
      <c r="I202" s="83">
        <v>-52.48936868900001</v>
      </c>
      <c r="J202" s="84">
        <f t="shared" si="2"/>
        <v>5.3878304639839959E-3</v>
      </c>
      <c r="K202" s="84">
        <f>I202/'סכום נכסי הקרן'!$C$42</f>
        <v>-7.36665871357358E-6</v>
      </c>
    </row>
    <row r="203" spans="2:11">
      <c r="B203" s="76" t="s">
        <v>2629</v>
      </c>
      <c r="C203" s="73" t="s">
        <v>2630</v>
      </c>
      <c r="D203" s="86" t="s">
        <v>511</v>
      </c>
      <c r="E203" s="86" t="s">
        <v>130</v>
      </c>
      <c r="F203" s="94">
        <v>45106</v>
      </c>
      <c r="G203" s="83">
        <v>3541926.3165450003</v>
      </c>
      <c r="H203" s="85">
        <v>-0.66350100000000001</v>
      </c>
      <c r="I203" s="83">
        <v>-23.500731636000005</v>
      </c>
      <c r="J203" s="84">
        <f t="shared" si="2"/>
        <v>2.4122591106889822E-3</v>
      </c>
      <c r="K203" s="84">
        <f>I203/'סכום נכסי הקרן'!$C$42</f>
        <v>-3.2982273135621498E-6</v>
      </c>
    </row>
    <row r="204" spans="2:11">
      <c r="B204" s="76" t="s">
        <v>2631</v>
      </c>
      <c r="C204" s="73" t="s">
        <v>2632</v>
      </c>
      <c r="D204" s="86" t="s">
        <v>511</v>
      </c>
      <c r="E204" s="86" t="s">
        <v>130</v>
      </c>
      <c r="F204" s="94">
        <v>45069</v>
      </c>
      <c r="G204" s="83">
        <v>1992864.4449600002</v>
      </c>
      <c r="H204" s="85">
        <v>-1.098692</v>
      </c>
      <c r="I204" s="83">
        <v>-21.895444285000004</v>
      </c>
      <c r="J204" s="84">
        <f t="shared" ref="J204:J267" si="3">IFERROR(I204/$I$11,0)</f>
        <v>2.2474825795706244E-3</v>
      </c>
      <c r="K204" s="84">
        <f>I204/'סכום נכסי הקרן'!$C$42</f>
        <v>-3.072932090026496E-6</v>
      </c>
    </row>
    <row r="205" spans="2:11">
      <c r="B205" s="76" t="s">
        <v>2633</v>
      </c>
      <c r="C205" s="73" t="s">
        <v>2634</v>
      </c>
      <c r="D205" s="86" t="s">
        <v>511</v>
      </c>
      <c r="E205" s="86" t="s">
        <v>130</v>
      </c>
      <c r="F205" s="94">
        <v>45061</v>
      </c>
      <c r="G205" s="83">
        <v>745873.04700000014</v>
      </c>
      <c r="H205" s="85">
        <v>-1.355137</v>
      </c>
      <c r="I205" s="83">
        <v>-10.107601531</v>
      </c>
      <c r="J205" s="84">
        <f t="shared" si="3"/>
        <v>1.0375061618515071E-3</v>
      </c>
      <c r="K205" s="84">
        <f>I205/'סכום נכסי הקרן'!$C$42</f>
        <v>-1.4185587053416961E-6</v>
      </c>
    </row>
    <row r="206" spans="2:11">
      <c r="B206" s="76" t="s">
        <v>2633</v>
      </c>
      <c r="C206" s="73" t="s">
        <v>2635</v>
      </c>
      <c r="D206" s="86" t="s">
        <v>511</v>
      </c>
      <c r="E206" s="86" t="s">
        <v>130</v>
      </c>
      <c r="F206" s="94">
        <v>45061</v>
      </c>
      <c r="G206" s="83">
        <v>800141.24699999997</v>
      </c>
      <c r="H206" s="85">
        <v>-1.355137</v>
      </c>
      <c r="I206" s="83">
        <v>-10.843009981</v>
      </c>
      <c r="J206" s="84">
        <f t="shared" si="3"/>
        <v>1.1129929918390739E-3</v>
      </c>
      <c r="K206" s="84">
        <f>I206/'סכום נכסי הקרן'!$C$42</f>
        <v>-1.5217701403720333E-6</v>
      </c>
    </row>
    <row r="207" spans="2:11">
      <c r="B207" s="76" t="s">
        <v>2636</v>
      </c>
      <c r="C207" s="73" t="s">
        <v>2637</v>
      </c>
      <c r="D207" s="86" t="s">
        <v>511</v>
      </c>
      <c r="E207" s="86" t="s">
        <v>130</v>
      </c>
      <c r="F207" s="94">
        <v>45061</v>
      </c>
      <c r="G207" s="83">
        <v>4512531.9343500007</v>
      </c>
      <c r="H207" s="85">
        <v>-1.355137</v>
      </c>
      <c r="I207" s="83">
        <v>-61.150989261000007</v>
      </c>
      <c r="J207" s="84">
        <f t="shared" si="3"/>
        <v>6.2769122790425182E-3</v>
      </c>
      <c r="K207" s="84">
        <f>I207/'סכום נכסי הקרן'!$C$42</f>
        <v>-8.5822801670997251E-6</v>
      </c>
    </row>
    <row r="208" spans="2:11">
      <c r="B208" s="76" t="s">
        <v>2638</v>
      </c>
      <c r="C208" s="73" t="s">
        <v>2639</v>
      </c>
      <c r="D208" s="86" t="s">
        <v>511</v>
      </c>
      <c r="E208" s="86" t="s">
        <v>130</v>
      </c>
      <c r="F208" s="94">
        <v>45061</v>
      </c>
      <c r="G208" s="83">
        <v>2800954.7197380005</v>
      </c>
      <c r="H208" s="85">
        <v>-1.338479</v>
      </c>
      <c r="I208" s="83">
        <v>-37.490179695000009</v>
      </c>
      <c r="J208" s="84">
        <f t="shared" si="3"/>
        <v>3.8482217886397574E-3</v>
      </c>
      <c r="K208" s="84">
        <f>I208/'סכום נכסי הקרן'!$C$42</f>
        <v>-5.2615865997544098E-6</v>
      </c>
    </row>
    <row r="209" spans="2:11">
      <c r="B209" s="76" t="s">
        <v>2638</v>
      </c>
      <c r="C209" s="73" t="s">
        <v>2640</v>
      </c>
      <c r="D209" s="86" t="s">
        <v>511</v>
      </c>
      <c r="E209" s="86" t="s">
        <v>130</v>
      </c>
      <c r="F209" s="94">
        <v>45061</v>
      </c>
      <c r="G209" s="83">
        <v>937703.61147500027</v>
      </c>
      <c r="H209" s="85">
        <v>-1.338479</v>
      </c>
      <c r="I209" s="83">
        <v>-12.55096223</v>
      </c>
      <c r="J209" s="84">
        <f t="shared" si="3"/>
        <v>1.2883076772321302E-3</v>
      </c>
      <c r="K209" s="84">
        <f>I209/'סכום נכסי הקרן'!$C$42</f>
        <v>-1.7614739438605323E-6</v>
      </c>
    </row>
    <row r="210" spans="2:11">
      <c r="B210" s="76" t="s">
        <v>2641</v>
      </c>
      <c r="C210" s="73" t="s">
        <v>2642</v>
      </c>
      <c r="D210" s="86" t="s">
        <v>511</v>
      </c>
      <c r="E210" s="86" t="s">
        <v>130</v>
      </c>
      <c r="F210" s="94">
        <v>45062</v>
      </c>
      <c r="G210" s="83">
        <v>3259849.3675840003</v>
      </c>
      <c r="H210" s="85">
        <v>-1.122417</v>
      </c>
      <c r="I210" s="83">
        <v>-36.589100333000012</v>
      </c>
      <c r="J210" s="84">
        <f t="shared" si="3"/>
        <v>3.7557294809914036E-3</v>
      </c>
      <c r="K210" s="84">
        <f>I210/'סכום נכסי הקרן'!$C$42</f>
        <v>-5.1351239598048138E-6</v>
      </c>
    </row>
    <row r="211" spans="2:11">
      <c r="B211" s="76" t="s">
        <v>2641</v>
      </c>
      <c r="C211" s="73" t="s">
        <v>2643</v>
      </c>
      <c r="D211" s="86" t="s">
        <v>511</v>
      </c>
      <c r="E211" s="86" t="s">
        <v>130</v>
      </c>
      <c r="F211" s="94">
        <v>45062</v>
      </c>
      <c r="G211" s="83">
        <v>747589.57675200014</v>
      </c>
      <c r="H211" s="85">
        <v>-1.122417</v>
      </c>
      <c r="I211" s="83">
        <v>-8.3910717790000025</v>
      </c>
      <c r="J211" s="84">
        <f t="shared" si="3"/>
        <v>8.6131102898646624E-4</v>
      </c>
      <c r="K211" s="84">
        <f>I211/'סכום נכסי הקרן'!$C$42</f>
        <v>-1.1776510859416354E-6</v>
      </c>
    </row>
    <row r="212" spans="2:11">
      <c r="B212" s="76" t="s">
        <v>2644</v>
      </c>
      <c r="C212" s="73" t="s">
        <v>2645</v>
      </c>
      <c r="D212" s="86" t="s">
        <v>511</v>
      </c>
      <c r="E212" s="86" t="s">
        <v>130</v>
      </c>
      <c r="F212" s="94">
        <v>45106</v>
      </c>
      <c r="G212" s="83">
        <v>2007477.6628500002</v>
      </c>
      <c r="H212" s="85">
        <v>-0.27876499999999999</v>
      </c>
      <c r="I212" s="83">
        <v>-5.5961477650000004</v>
      </c>
      <c r="J212" s="84">
        <f t="shared" si="3"/>
        <v>5.7442290052807593E-4</v>
      </c>
      <c r="K212" s="84">
        <f>I212/'סכום נכסי הקרן'!$C$42</f>
        <v>-7.8539543768835445E-7</v>
      </c>
    </row>
    <row r="213" spans="2:11">
      <c r="B213" s="76" t="s">
        <v>2646</v>
      </c>
      <c r="C213" s="73" t="s">
        <v>2647</v>
      </c>
      <c r="D213" s="86" t="s">
        <v>511</v>
      </c>
      <c r="E213" s="86" t="s">
        <v>130</v>
      </c>
      <c r="F213" s="94">
        <v>45085</v>
      </c>
      <c r="G213" s="83">
        <v>2619925.0560630006</v>
      </c>
      <c r="H213" s="85">
        <v>-0.99267000000000005</v>
      </c>
      <c r="I213" s="83">
        <v>-26.007213795000002</v>
      </c>
      <c r="J213" s="84">
        <f t="shared" si="3"/>
        <v>2.669539799540602E-3</v>
      </c>
      <c r="K213" s="84">
        <f>I213/'סכום נכסי הקרן'!$C$42</f>
        <v>-3.65000137940043E-6</v>
      </c>
    </row>
    <row r="214" spans="2:11">
      <c r="B214" s="76" t="s">
        <v>2648</v>
      </c>
      <c r="C214" s="73" t="s">
        <v>2649</v>
      </c>
      <c r="D214" s="86" t="s">
        <v>511</v>
      </c>
      <c r="E214" s="86" t="s">
        <v>130</v>
      </c>
      <c r="F214" s="94">
        <v>45085</v>
      </c>
      <c r="G214" s="83">
        <v>2248988.7893759999</v>
      </c>
      <c r="H214" s="85">
        <v>-0.96786300000000003</v>
      </c>
      <c r="I214" s="83">
        <v>-21.767130170000005</v>
      </c>
      <c r="J214" s="84">
        <f t="shared" si="3"/>
        <v>2.2343116324812758E-3</v>
      </c>
      <c r="K214" s="84">
        <f>I214/'סכום נכסי הקרן'!$C$42</f>
        <v>-3.0549237520154253E-6</v>
      </c>
    </row>
    <row r="215" spans="2:11">
      <c r="B215" s="76" t="s">
        <v>2648</v>
      </c>
      <c r="C215" s="73" t="s">
        <v>2650</v>
      </c>
      <c r="D215" s="86" t="s">
        <v>511</v>
      </c>
      <c r="E215" s="86" t="s">
        <v>130</v>
      </c>
      <c r="F215" s="94">
        <v>45085</v>
      </c>
      <c r="G215" s="83">
        <v>1871834.8248000003</v>
      </c>
      <c r="H215" s="85">
        <v>-0.96786300000000003</v>
      </c>
      <c r="I215" s="83">
        <v>-18.116796527000002</v>
      </c>
      <c r="J215" s="84">
        <f t="shared" si="3"/>
        <v>1.8596190176397732E-3</v>
      </c>
      <c r="K215" s="84">
        <f>I215/'סכום נכסי הקרן'!$C$42</f>
        <v>-2.5426150157838129E-6</v>
      </c>
    </row>
    <row r="216" spans="2:11">
      <c r="B216" s="76" t="s">
        <v>2651</v>
      </c>
      <c r="C216" s="73" t="s">
        <v>2652</v>
      </c>
      <c r="D216" s="86" t="s">
        <v>511</v>
      </c>
      <c r="E216" s="86" t="s">
        <v>130</v>
      </c>
      <c r="F216" s="94">
        <v>45084</v>
      </c>
      <c r="G216" s="83">
        <v>2260475.4961200003</v>
      </c>
      <c r="H216" s="85">
        <v>-0.86389099999999996</v>
      </c>
      <c r="I216" s="83">
        <v>-19.528036855000003</v>
      </c>
      <c r="J216" s="84">
        <f t="shared" si="3"/>
        <v>2.0044773731717693E-3</v>
      </c>
      <c r="K216" s="84">
        <f>I216/'סכום נכסי הקרן'!$C$42</f>
        <v>-2.7406765684156382E-6</v>
      </c>
    </row>
    <row r="217" spans="2:11">
      <c r="B217" s="76" t="s">
        <v>2653</v>
      </c>
      <c r="C217" s="73" t="s">
        <v>2654</v>
      </c>
      <c r="D217" s="86" t="s">
        <v>511</v>
      </c>
      <c r="E217" s="86" t="s">
        <v>130</v>
      </c>
      <c r="F217" s="94">
        <v>45084</v>
      </c>
      <c r="G217" s="83">
        <v>5540308.6190330014</v>
      </c>
      <c r="H217" s="85">
        <v>-0.83089299999999999</v>
      </c>
      <c r="I217" s="83">
        <v>-46.034018009</v>
      </c>
      <c r="J217" s="84">
        <f t="shared" si="3"/>
        <v>4.7252137109520123E-3</v>
      </c>
      <c r="K217" s="84">
        <f>I217/'סכום נכסי הקרן'!$C$42</f>
        <v>-6.4606778164179055E-6</v>
      </c>
    </row>
    <row r="218" spans="2:11">
      <c r="B218" s="76" t="s">
        <v>2655</v>
      </c>
      <c r="C218" s="73" t="s">
        <v>2656</v>
      </c>
      <c r="D218" s="86" t="s">
        <v>511</v>
      </c>
      <c r="E218" s="86" t="s">
        <v>130</v>
      </c>
      <c r="F218" s="94">
        <v>45084</v>
      </c>
      <c r="G218" s="83">
        <v>1312430.0395500003</v>
      </c>
      <c r="H218" s="85">
        <v>-0.77594399999999997</v>
      </c>
      <c r="I218" s="83">
        <v>-10.183721451000002</v>
      </c>
      <c r="J218" s="84">
        <f t="shared" si="3"/>
        <v>1.0453195769131744E-3</v>
      </c>
      <c r="K218" s="84">
        <f>I218/'סכום נכסי הקרן'!$C$42</f>
        <v>-1.4292418110057589E-6</v>
      </c>
    </row>
    <row r="219" spans="2:11">
      <c r="B219" s="76" t="s">
        <v>2657</v>
      </c>
      <c r="C219" s="73" t="s">
        <v>2658</v>
      </c>
      <c r="D219" s="86" t="s">
        <v>511</v>
      </c>
      <c r="E219" s="86" t="s">
        <v>130</v>
      </c>
      <c r="F219" s="94">
        <v>45076</v>
      </c>
      <c r="G219" s="83">
        <v>1403539.8470600003</v>
      </c>
      <c r="H219" s="85">
        <v>3.4951999999999997E-2</v>
      </c>
      <c r="I219" s="83">
        <v>0.49056719900000012</v>
      </c>
      <c r="J219" s="84">
        <f t="shared" si="3"/>
        <v>-5.0354823565584293E-5</v>
      </c>
      <c r="K219" s="84">
        <f>I219/'סכום נכסי הקרן'!$C$42</f>
        <v>6.8849011168695462E-8</v>
      </c>
    </row>
    <row r="220" spans="2:11">
      <c r="B220" s="76" t="s">
        <v>2657</v>
      </c>
      <c r="C220" s="73" t="s">
        <v>2659</v>
      </c>
      <c r="D220" s="86" t="s">
        <v>511</v>
      </c>
      <c r="E220" s="86" t="s">
        <v>130</v>
      </c>
      <c r="F220" s="94">
        <v>45076</v>
      </c>
      <c r="G220" s="83">
        <v>377227.84788000007</v>
      </c>
      <c r="H220" s="85">
        <v>3.4951999999999997E-2</v>
      </c>
      <c r="I220" s="83">
        <v>0.13184920500000005</v>
      </c>
      <c r="J220" s="84">
        <f t="shared" si="3"/>
        <v>-1.3533810390444706E-5</v>
      </c>
      <c r="K220" s="84">
        <f>I220/'סכום נכסי הקרן'!$C$42</f>
        <v>1.850447279421268E-8</v>
      </c>
    </row>
    <row r="221" spans="2:11">
      <c r="B221" s="76" t="s">
        <v>2660</v>
      </c>
      <c r="C221" s="73" t="s">
        <v>2661</v>
      </c>
      <c r="D221" s="86" t="s">
        <v>511</v>
      </c>
      <c r="E221" s="86" t="s">
        <v>130</v>
      </c>
      <c r="F221" s="94">
        <v>45076</v>
      </c>
      <c r="G221" s="83">
        <v>943325.05567500007</v>
      </c>
      <c r="H221" s="85">
        <v>6.2021E-2</v>
      </c>
      <c r="I221" s="83">
        <v>0.58505903800000014</v>
      </c>
      <c r="J221" s="84">
        <f t="shared" si="3"/>
        <v>-6.0054044978943806E-5</v>
      </c>
      <c r="K221" s="84">
        <f>I221/'סכום נכסי הקרן'!$C$42</f>
        <v>8.2110537198000107E-8</v>
      </c>
    </row>
    <row r="222" spans="2:11">
      <c r="B222" s="76" t="s">
        <v>2662</v>
      </c>
      <c r="C222" s="73" t="s">
        <v>2663</v>
      </c>
      <c r="D222" s="86" t="s">
        <v>511</v>
      </c>
      <c r="E222" s="86" t="s">
        <v>130</v>
      </c>
      <c r="F222" s="94">
        <v>45070</v>
      </c>
      <c r="G222" s="83">
        <v>1520628.2200000002</v>
      </c>
      <c r="H222" s="85">
        <v>0.28299299999999999</v>
      </c>
      <c r="I222" s="83">
        <v>4.303275117000001</v>
      </c>
      <c r="J222" s="84">
        <f t="shared" si="3"/>
        <v>-4.4171452904396918E-4</v>
      </c>
      <c r="K222" s="84">
        <f>I222/'סכום נכסי הקרן'!$C$42</f>
        <v>6.0394628339654294E-7</v>
      </c>
    </row>
    <row r="223" spans="2:11">
      <c r="B223" s="76" t="s">
        <v>2662</v>
      </c>
      <c r="C223" s="73" t="s">
        <v>2664</v>
      </c>
      <c r="D223" s="86" t="s">
        <v>511</v>
      </c>
      <c r="E223" s="86" t="s">
        <v>130</v>
      </c>
      <c r="F223" s="94">
        <v>45070</v>
      </c>
      <c r="G223" s="83">
        <v>831699.53460000013</v>
      </c>
      <c r="H223" s="85">
        <v>0.28299299999999999</v>
      </c>
      <c r="I223" s="83">
        <v>2.3536534870000003</v>
      </c>
      <c r="J223" s="84">
        <f t="shared" si="3"/>
        <v>-2.4159341740336623E-4</v>
      </c>
      <c r="K223" s="84">
        <f>I223/'סכום נכסי הקרן'!$C$42</f>
        <v>3.3032521445385505E-7</v>
      </c>
    </row>
    <row r="224" spans="2:11">
      <c r="B224" s="76" t="s">
        <v>2665</v>
      </c>
      <c r="C224" s="73" t="s">
        <v>2666</v>
      </c>
      <c r="D224" s="86" t="s">
        <v>511</v>
      </c>
      <c r="E224" s="86" t="s">
        <v>130</v>
      </c>
      <c r="F224" s="94">
        <v>45070</v>
      </c>
      <c r="G224" s="83">
        <v>4302094.2328150012</v>
      </c>
      <c r="H224" s="85">
        <v>0.142511</v>
      </c>
      <c r="I224" s="83">
        <v>6.130947925000001</v>
      </c>
      <c r="J224" s="84">
        <f t="shared" si="3"/>
        <v>-6.2931806627609455E-4</v>
      </c>
      <c r="K224" s="84">
        <f>I224/'סכום נכסי הקרן'!$C$42</f>
        <v>8.6045235601456349E-7</v>
      </c>
    </row>
    <row r="225" spans="2:11">
      <c r="B225" s="76" t="s">
        <v>2667</v>
      </c>
      <c r="C225" s="73" t="s">
        <v>2668</v>
      </c>
      <c r="D225" s="86" t="s">
        <v>511</v>
      </c>
      <c r="E225" s="86" t="s">
        <v>130</v>
      </c>
      <c r="F225" s="94">
        <v>45070</v>
      </c>
      <c r="G225" s="83">
        <v>303303.52804500004</v>
      </c>
      <c r="H225" s="85">
        <v>0.36377900000000002</v>
      </c>
      <c r="I225" s="83">
        <v>1.1033557490000003</v>
      </c>
      <c r="J225" s="84">
        <f t="shared" si="3"/>
        <v>-1.132551955862995E-4</v>
      </c>
      <c r="K225" s="84">
        <f>I225/'סכום נכסי הקרן'!$C$42</f>
        <v>1.5485126694323757E-7</v>
      </c>
    </row>
    <row r="226" spans="2:11">
      <c r="B226" s="76" t="s">
        <v>2667</v>
      </c>
      <c r="C226" s="73" t="s">
        <v>2669</v>
      </c>
      <c r="D226" s="86" t="s">
        <v>511</v>
      </c>
      <c r="E226" s="86" t="s">
        <v>130</v>
      </c>
      <c r="F226" s="94">
        <v>45070</v>
      </c>
      <c r="G226" s="83">
        <v>1135055.2985100003</v>
      </c>
      <c r="H226" s="85">
        <v>0.36377900000000002</v>
      </c>
      <c r="I226" s="83">
        <v>4.1290969920000009</v>
      </c>
      <c r="J226" s="84">
        <f t="shared" si="3"/>
        <v>-4.238358189075434E-4</v>
      </c>
      <c r="K226" s="84">
        <f>I226/'סכום נכסי הקרן'!$C$42</f>
        <v>5.7950112746701361E-7</v>
      </c>
    </row>
    <row r="227" spans="2:11">
      <c r="B227" s="76" t="s">
        <v>2670</v>
      </c>
      <c r="C227" s="73" t="s">
        <v>2671</v>
      </c>
      <c r="D227" s="86" t="s">
        <v>511</v>
      </c>
      <c r="E227" s="86" t="s">
        <v>130</v>
      </c>
      <c r="F227" s="94">
        <v>45070</v>
      </c>
      <c r="G227" s="83">
        <v>3250371.0404160004</v>
      </c>
      <c r="H227" s="85">
        <v>0.25026700000000002</v>
      </c>
      <c r="I227" s="83">
        <v>8.1345989400000001</v>
      </c>
      <c r="J227" s="84">
        <f t="shared" si="3"/>
        <v>-8.3498508509226462E-4</v>
      </c>
      <c r="K227" s="84">
        <f>I227/'סכום נכסי הקרן'!$C$42</f>
        <v>1.1416562183826687E-6</v>
      </c>
    </row>
    <row r="228" spans="2:11">
      <c r="B228" s="76" t="s">
        <v>2670</v>
      </c>
      <c r="C228" s="73" t="s">
        <v>2672</v>
      </c>
      <c r="D228" s="86" t="s">
        <v>511</v>
      </c>
      <c r="E228" s="86" t="s">
        <v>130</v>
      </c>
      <c r="F228" s="94">
        <v>45070</v>
      </c>
      <c r="G228" s="83">
        <v>1363464.103867</v>
      </c>
      <c r="H228" s="85">
        <v>0.25026700000000002</v>
      </c>
      <c r="I228" s="83">
        <v>3.4122976680000008</v>
      </c>
      <c r="J228" s="84">
        <f t="shared" si="3"/>
        <v>-3.5025914365178487E-4</v>
      </c>
      <c r="K228" s="84">
        <f>I228/'סכום נכסי הקרן'!$C$42</f>
        <v>4.7890140379125814E-7</v>
      </c>
    </row>
    <row r="229" spans="2:11">
      <c r="B229" s="76" t="s">
        <v>2673</v>
      </c>
      <c r="C229" s="73" t="s">
        <v>2674</v>
      </c>
      <c r="D229" s="86" t="s">
        <v>511</v>
      </c>
      <c r="E229" s="86" t="s">
        <v>130</v>
      </c>
      <c r="F229" s="94">
        <v>45077</v>
      </c>
      <c r="G229" s="83">
        <v>1180716.4402550003</v>
      </c>
      <c r="H229" s="85">
        <v>0.259876</v>
      </c>
      <c r="I229" s="83">
        <v>3.0684010920000007</v>
      </c>
      <c r="J229" s="84">
        <f t="shared" si="3"/>
        <v>-3.1495949164776131E-4</v>
      </c>
      <c r="K229" s="84">
        <f>I229/'סכום נכסי הקרן'!$C$42</f>
        <v>4.3063698813084592E-7</v>
      </c>
    </row>
    <row r="230" spans="2:11">
      <c r="B230" s="76" t="s">
        <v>2675</v>
      </c>
      <c r="C230" s="73" t="s">
        <v>2676</v>
      </c>
      <c r="D230" s="86" t="s">
        <v>511</v>
      </c>
      <c r="E230" s="86" t="s">
        <v>130</v>
      </c>
      <c r="F230" s="94">
        <v>45077</v>
      </c>
      <c r="G230" s="83">
        <v>1142937.0486000003</v>
      </c>
      <c r="H230" s="85">
        <v>0.286775</v>
      </c>
      <c r="I230" s="83">
        <v>3.2776558720000004</v>
      </c>
      <c r="J230" s="84">
        <f t="shared" si="3"/>
        <v>-3.3643868460773567E-4</v>
      </c>
      <c r="K230" s="84">
        <f>I230/'סכום נכסי הקרן'!$C$42</f>
        <v>4.6000500277734271E-7</v>
      </c>
    </row>
    <row r="231" spans="2:11">
      <c r="B231" s="76" t="s">
        <v>2677</v>
      </c>
      <c r="C231" s="73" t="s">
        <v>2678</v>
      </c>
      <c r="D231" s="86" t="s">
        <v>511</v>
      </c>
      <c r="E231" s="86" t="s">
        <v>130</v>
      </c>
      <c r="F231" s="94">
        <v>45077</v>
      </c>
      <c r="G231" s="83">
        <v>2761933.0087630004</v>
      </c>
      <c r="H231" s="85">
        <v>0.36738399999999999</v>
      </c>
      <c r="I231" s="83">
        <v>10.146893101000002</v>
      </c>
      <c r="J231" s="84">
        <f t="shared" si="3"/>
        <v>-1.0415392893802088E-3</v>
      </c>
      <c r="K231" s="84">
        <f>I231/'סכום נכסי הקרן'!$C$42</f>
        <v>1.4240731093770252E-6</v>
      </c>
    </row>
    <row r="232" spans="2:11">
      <c r="B232" s="76" t="s">
        <v>2679</v>
      </c>
      <c r="C232" s="73" t="s">
        <v>2680</v>
      </c>
      <c r="D232" s="86" t="s">
        <v>511</v>
      </c>
      <c r="E232" s="86" t="s">
        <v>130</v>
      </c>
      <c r="F232" s="94">
        <v>45083</v>
      </c>
      <c r="G232" s="83">
        <v>1899421.9101000002</v>
      </c>
      <c r="H232" s="85">
        <v>0.515648</v>
      </c>
      <c r="I232" s="83">
        <v>9.7943276990000019</v>
      </c>
      <c r="J232" s="84">
        <f t="shared" si="3"/>
        <v>-1.005349815951841E-3</v>
      </c>
      <c r="K232" s="84">
        <f>I232/'סכום נכסי הקרן'!$C$42</f>
        <v>1.3745920610120415E-6</v>
      </c>
    </row>
    <row r="233" spans="2:11">
      <c r="B233" s="76" t="s">
        <v>2681</v>
      </c>
      <c r="C233" s="73" t="s">
        <v>2682</v>
      </c>
      <c r="D233" s="86" t="s">
        <v>511</v>
      </c>
      <c r="E233" s="86" t="s">
        <v>130</v>
      </c>
      <c r="F233" s="94">
        <v>45083</v>
      </c>
      <c r="G233" s="83">
        <v>3800887.3080000007</v>
      </c>
      <c r="H233" s="85">
        <v>0.56913400000000003</v>
      </c>
      <c r="I233" s="83">
        <v>21.632143198000005</v>
      </c>
      <c r="J233" s="84">
        <f t="shared" si="3"/>
        <v>-2.2204557424573028E-3</v>
      </c>
      <c r="K233" s="84">
        <f>I233/'סכום נכסי הקרן'!$C$42</f>
        <v>3.0359789070241557E-6</v>
      </c>
    </row>
    <row r="234" spans="2:11">
      <c r="B234" s="76" t="s">
        <v>2683</v>
      </c>
      <c r="C234" s="73" t="s">
        <v>2684</v>
      </c>
      <c r="D234" s="86" t="s">
        <v>511</v>
      </c>
      <c r="E234" s="86" t="s">
        <v>130</v>
      </c>
      <c r="F234" s="94">
        <v>45082</v>
      </c>
      <c r="G234" s="83">
        <v>1521813.9734890002</v>
      </c>
      <c r="H234" s="85">
        <v>0.66162500000000002</v>
      </c>
      <c r="I234" s="83">
        <v>10.068702106000002</v>
      </c>
      <c r="J234" s="84">
        <f t="shared" si="3"/>
        <v>-1.0335132864887221E-3</v>
      </c>
      <c r="K234" s="84">
        <f>I234/'סכום נכסי הקרן'!$C$42</f>
        <v>1.4130993371822674E-6</v>
      </c>
    </row>
    <row r="235" spans="2:11">
      <c r="B235" s="76" t="s">
        <v>2685</v>
      </c>
      <c r="C235" s="73" t="s">
        <v>2686</v>
      </c>
      <c r="D235" s="86" t="s">
        <v>511</v>
      </c>
      <c r="E235" s="86" t="s">
        <v>130</v>
      </c>
      <c r="F235" s="94">
        <v>45082</v>
      </c>
      <c r="G235" s="83">
        <v>1902487.1418000003</v>
      </c>
      <c r="H235" s="85">
        <v>0.673095</v>
      </c>
      <c r="I235" s="83">
        <v>12.805552571000002</v>
      </c>
      <c r="J235" s="84">
        <f t="shared" si="3"/>
        <v>-1.3144403899954169E-3</v>
      </c>
      <c r="K235" s="84">
        <f>I235/'סכום נכסי הקרן'!$C$42</f>
        <v>1.7972046108653419E-6</v>
      </c>
    </row>
    <row r="236" spans="2:11">
      <c r="B236" s="76" t="s">
        <v>2687</v>
      </c>
      <c r="C236" s="73" t="s">
        <v>2688</v>
      </c>
      <c r="D236" s="86" t="s">
        <v>511</v>
      </c>
      <c r="E236" s="86" t="s">
        <v>130</v>
      </c>
      <c r="F236" s="94">
        <v>45082</v>
      </c>
      <c r="G236" s="83">
        <v>1633033.4809320003</v>
      </c>
      <c r="H236" s="85">
        <v>0.69176199999999999</v>
      </c>
      <c r="I236" s="83">
        <v>11.296710236000003</v>
      </c>
      <c r="J236" s="84">
        <f t="shared" si="3"/>
        <v>-1.1595635663470237E-3</v>
      </c>
      <c r="K236" s="84">
        <f>I236/'סכום נכסי הקרן'!$C$42</f>
        <v>1.5854450334089302E-6</v>
      </c>
    </row>
    <row r="237" spans="2:11">
      <c r="B237" s="76" t="s">
        <v>2687</v>
      </c>
      <c r="C237" s="73" t="s">
        <v>2689</v>
      </c>
      <c r="D237" s="86" t="s">
        <v>511</v>
      </c>
      <c r="E237" s="86" t="s">
        <v>130</v>
      </c>
      <c r="F237" s="94">
        <v>45082</v>
      </c>
      <c r="G237" s="83">
        <v>1141706.851299</v>
      </c>
      <c r="H237" s="85">
        <v>0.69176199999999999</v>
      </c>
      <c r="I237" s="83">
        <v>7.8978977610000012</v>
      </c>
      <c r="J237" s="84">
        <f t="shared" si="3"/>
        <v>-8.106886255437926E-4</v>
      </c>
      <c r="K237" s="84">
        <f>I237/'סכום נכסי הקרן'!$C$42</f>
        <v>1.1084362188600054E-6</v>
      </c>
    </row>
    <row r="238" spans="2:11">
      <c r="B238" s="76" t="s">
        <v>2690</v>
      </c>
      <c r="C238" s="73" t="s">
        <v>2691</v>
      </c>
      <c r="D238" s="86" t="s">
        <v>511</v>
      </c>
      <c r="E238" s="86" t="s">
        <v>130</v>
      </c>
      <c r="F238" s="94">
        <v>45082</v>
      </c>
      <c r="G238" s="83">
        <v>1633428.0711360006</v>
      </c>
      <c r="H238" s="85">
        <v>0.71575200000000005</v>
      </c>
      <c r="I238" s="83">
        <v>11.691300440000003</v>
      </c>
      <c r="J238" s="84">
        <f t="shared" si="3"/>
        <v>-1.2000667229861775E-3</v>
      </c>
      <c r="K238" s="84">
        <f>I238/'סכום נכסי הקרן'!$C$42</f>
        <v>1.6408240832468176E-6</v>
      </c>
    </row>
    <row r="239" spans="2:11">
      <c r="B239" s="76" t="s">
        <v>2692</v>
      </c>
      <c r="C239" s="73" t="s">
        <v>2693</v>
      </c>
      <c r="D239" s="86" t="s">
        <v>511</v>
      </c>
      <c r="E239" s="86" t="s">
        <v>130</v>
      </c>
      <c r="F239" s="94">
        <v>45090</v>
      </c>
      <c r="G239" s="83">
        <v>1134135.7290000003</v>
      </c>
      <c r="H239" s="85">
        <v>3.811477</v>
      </c>
      <c r="I239" s="83">
        <v>43.227317555000006</v>
      </c>
      <c r="J239" s="84">
        <f t="shared" si="3"/>
        <v>-4.437116776524452E-3</v>
      </c>
      <c r="K239" s="84">
        <f>I239/'סכום נכסי הקרן'!$C$42</f>
        <v>6.0667693951077639E-6</v>
      </c>
    </row>
    <row r="240" spans="2:11">
      <c r="B240" s="76" t="s">
        <v>2694</v>
      </c>
      <c r="C240" s="73" t="s">
        <v>2695</v>
      </c>
      <c r="D240" s="86" t="s">
        <v>511</v>
      </c>
      <c r="E240" s="86" t="s">
        <v>130</v>
      </c>
      <c r="F240" s="94">
        <v>45090</v>
      </c>
      <c r="G240" s="83">
        <v>1134135.7290000003</v>
      </c>
      <c r="H240" s="85">
        <v>3.6817470000000001</v>
      </c>
      <c r="I240" s="83">
        <v>41.75600633900001</v>
      </c>
      <c r="J240" s="84">
        <f t="shared" si="3"/>
        <v>-4.2860923769258456E-3</v>
      </c>
      <c r="K240" s="84">
        <f>I240/'סכום נכסי הקרן'!$C$42</f>
        <v>5.8602771499077123E-6</v>
      </c>
    </row>
    <row r="241" spans="2:11">
      <c r="B241" s="76" t="s">
        <v>2696</v>
      </c>
      <c r="C241" s="73" t="s">
        <v>2697</v>
      </c>
      <c r="D241" s="86" t="s">
        <v>511</v>
      </c>
      <c r="E241" s="86" t="s">
        <v>130</v>
      </c>
      <c r="F241" s="94">
        <v>45089</v>
      </c>
      <c r="G241" s="83">
        <v>1890226.2150000003</v>
      </c>
      <c r="H241" s="85">
        <v>3.1743079999999999</v>
      </c>
      <c r="I241" s="83">
        <v>60.001595320000007</v>
      </c>
      <c r="J241" s="84">
        <f t="shared" si="3"/>
        <v>-6.1589314413012511E-3</v>
      </c>
      <c r="K241" s="84">
        <f>I241/'סכום נכסי הקרן'!$C$42</f>
        <v>8.4209676365382609E-6</v>
      </c>
    </row>
    <row r="242" spans="2:11">
      <c r="B242" s="76" t="s">
        <v>2698</v>
      </c>
      <c r="C242" s="73" t="s">
        <v>2699</v>
      </c>
      <c r="D242" s="86" t="s">
        <v>511</v>
      </c>
      <c r="E242" s="86" t="s">
        <v>130</v>
      </c>
      <c r="F242" s="94">
        <v>45089</v>
      </c>
      <c r="G242" s="83">
        <v>3024361.9440000001</v>
      </c>
      <c r="H242" s="85">
        <v>3.1884579999999998</v>
      </c>
      <c r="I242" s="83">
        <v>96.430513622000007</v>
      </c>
      <c r="J242" s="84">
        <f t="shared" si="3"/>
        <v>-9.8982188570142897E-3</v>
      </c>
      <c r="K242" s="84">
        <f>I242/'סכום נכסי הקרן'!$C$42</f>
        <v>1.353361073242917E-5</v>
      </c>
    </row>
    <row r="243" spans="2:11">
      <c r="B243" s="76" t="s">
        <v>2700</v>
      </c>
      <c r="C243" s="73" t="s">
        <v>2701</v>
      </c>
      <c r="D243" s="86" t="s">
        <v>511</v>
      </c>
      <c r="E243" s="86" t="s">
        <v>130</v>
      </c>
      <c r="F243" s="94">
        <v>45089</v>
      </c>
      <c r="G243" s="83">
        <v>1512180.9720000001</v>
      </c>
      <c r="H243" s="85">
        <v>3.1884579999999998</v>
      </c>
      <c r="I243" s="83">
        <v>48.215256811000003</v>
      </c>
      <c r="J243" s="84">
        <f t="shared" si="3"/>
        <v>-4.9491094285071448E-3</v>
      </c>
      <c r="K243" s="84">
        <f>I243/'סכום נכסי הקרן'!$C$42</f>
        <v>6.7668053662145851E-6</v>
      </c>
    </row>
    <row r="244" spans="2:11">
      <c r="B244" s="76" t="s">
        <v>2702</v>
      </c>
      <c r="C244" s="73" t="s">
        <v>2703</v>
      </c>
      <c r="D244" s="86" t="s">
        <v>511</v>
      </c>
      <c r="E244" s="86" t="s">
        <v>130</v>
      </c>
      <c r="F244" s="94">
        <v>45089</v>
      </c>
      <c r="G244" s="83">
        <v>1890226.2150000003</v>
      </c>
      <c r="H244" s="85">
        <v>3.113038</v>
      </c>
      <c r="I244" s="83">
        <v>58.843465979000015</v>
      </c>
      <c r="J244" s="84">
        <f t="shared" si="3"/>
        <v>-6.0400539485723076E-3</v>
      </c>
      <c r="K244" s="84">
        <f>I244/'סכום נכסי הקרן'!$C$42</f>
        <v>8.2584291298956633E-6</v>
      </c>
    </row>
    <row r="245" spans="2:11">
      <c r="B245" s="76" t="s">
        <v>2704</v>
      </c>
      <c r="C245" s="73" t="s">
        <v>2705</v>
      </c>
      <c r="D245" s="86" t="s">
        <v>511</v>
      </c>
      <c r="E245" s="86" t="s">
        <v>130</v>
      </c>
      <c r="F245" s="94">
        <v>45089</v>
      </c>
      <c r="G245" s="83">
        <v>811102.08600000013</v>
      </c>
      <c r="H245" s="85">
        <v>2.990151</v>
      </c>
      <c r="I245" s="83">
        <v>24.253176259000004</v>
      </c>
      <c r="J245" s="84">
        <f t="shared" si="3"/>
        <v>-2.4894946378731745E-3</v>
      </c>
      <c r="K245" s="84">
        <f>I245/'סכום נכסי הקרן'!$C$42</f>
        <v>3.4038297027115961E-6</v>
      </c>
    </row>
    <row r="246" spans="2:11">
      <c r="B246" s="76" t="s">
        <v>2706</v>
      </c>
      <c r="C246" s="73" t="s">
        <v>2707</v>
      </c>
      <c r="D246" s="86" t="s">
        <v>511</v>
      </c>
      <c r="E246" s="86" t="s">
        <v>130</v>
      </c>
      <c r="F246" s="94">
        <v>45089</v>
      </c>
      <c r="G246" s="83">
        <v>1512180.9720000001</v>
      </c>
      <c r="H246" s="85">
        <v>2.8343180000000001</v>
      </c>
      <c r="I246" s="83">
        <v>42.860010943000006</v>
      </c>
      <c r="J246" s="84">
        <f t="shared" si="3"/>
        <v>-4.3994141749656131E-3</v>
      </c>
      <c r="K246" s="84">
        <f>I246/'סכום נכסי הקרן'!$C$42</f>
        <v>6.0152194808789415E-6</v>
      </c>
    </row>
    <row r="247" spans="2:11">
      <c r="B247" s="76" t="s">
        <v>2708</v>
      </c>
      <c r="C247" s="73" t="s">
        <v>2709</v>
      </c>
      <c r="D247" s="86" t="s">
        <v>511</v>
      </c>
      <c r="E247" s="86" t="s">
        <v>130</v>
      </c>
      <c r="F247" s="94">
        <v>45089</v>
      </c>
      <c r="G247" s="83">
        <v>1512180.9720000001</v>
      </c>
      <c r="H247" s="85">
        <v>2.8161170000000002</v>
      </c>
      <c r="I247" s="83">
        <v>42.584787058000011</v>
      </c>
      <c r="J247" s="84">
        <f t="shared" si="3"/>
        <v>-4.3711635088011002E-3</v>
      </c>
      <c r="K247" s="84">
        <f>I247/'סכום נכסי הקרן'!$C$42</f>
        <v>5.9765929840995336E-6</v>
      </c>
    </row>
    <row r="248" spans="2:11">
      <c r="B248" s="76" t="s">
        <v>2710</v>
      </c>
      <c r="C248" s="73" t="s">
        <v>2711</v>
      </c>
      <c r="D248" s="86" t="s">
        <v>511</v>
      </c>
      <c r="E248" s="86" t="s">
        <v>130</v>
      </c>
      <c r="F248" s="94">
        <v>45098</v>
      </c>
      <c r="G248" s="83">
        <v>5028001.7319000009</v>
      </c>
      <c r="H248" s="85">
        <v>2.580441</v>
      </c>
      <c r="I248" s="83">
        <v>129.74461816000002</v>
      </c>
      <c r="J248" s="84">
        <f t="shared" si="3"/>
        <v>-1.3317782700002539E-2</v>
      </c>
      <c r="K248" s="84">
        <f>I248/'סכום נכסי הקרן'!$C$42</f>
        <v>1.8209103019902411E-5</v>
      </c>
    </row>
    <row r="249" spans="2:11">
      <c r="B249" s="76" t="s">
        <v>2712</v>
      </c>
      <c r="C249" s="73" t="s">
        <v>2713</v>
      </c>
      <c r="D249" s="86" t="s">
        <v>511</v>
      </c>
      <c r="E249" s="86" t="s">
        <v>130</v>
      </c>
      <c r="F249" s="94">
        <v>45098</v>
      </c>
      <c r="G249" s="83">
        <v>1890226.2150000003</v>
      </c>
      <c r="H249" s="85">
        <v>2.6252740000000001</v>
      </c>
      <c r="I249" s="83">
        <v>49.623614809000003</v>
      </c>
      <c r="J249" s="84">
        <f t="shared" si="3"/>
        <v>-5.0936719240246443E-3</v>
      </c>
      <c r="K249" s="84">
        <f>I249/'סכום נכסי הקרן'!$C$42</f>
        <v>6.9644623961413321E-6</v>
      </c>
    </row>
    <row r="250" spans="2:11">
      <c r="B250" s="76" t="s">
        <v>2714</v>
      </c>
      <c r="C250" s="73" t="s">
        <v>2715</v>
      </c>
      <c r="D250" s="86" t="s">
        <v>511</v>
      </c>
      <c r="E250" s="86" t="s">
        <v>130</v>
      </c>
      <c r="F250" s="94">
        <v>45098</v>
      </c>
      <c r="G250" s="83">
        <v>1512180.9720000001</v>
      </c>
      <c r="H250" s="85">
        <v>2.6254620000000002</v>
      </c>
      <c r="I250" s="83">
        <v>39.701732295000006</v>
      </c>
      <c r="J250" s="84">
        <f t="shared" si="3"/>
        <v>-4.0752291001885446E-3</v>
      </c>
      <c r="K250" s="84">
        <f>I250/'סכום נכסי הקרן'!$C$42</f>
        <v>5.5719685616302526E-6</v>
      </c>
    </row>
    <row r="251" spans="2:11">
      <c r="B251" s="76" t="s">
        <v>2716</v>
      </c>
      <c r="C251" s="73" t="s">
        <v>2717</v>
      </c>
      <c r="D251" s="86" t="s">
        <v>511</v>
      </c>
      <c r="E251" s="86" t="s">
        <v>130</v>
      </c>
      <c r="F251" s="94">
        <v>45097</v>
      </c>
      <c r="G251" s="83">
        <v>3024361.9440000001</v>
      </c>
      <c r="H251" s="85">
        <v>2.3033679999999999</v>
      </c>
      <c r="I251" s="83">
        <v>69.662199118000018</v>
      </c>
      <c r="J251" s="84">
        <f t="shared" si="3"/>
        <v>-7.1505550165768253E-3</v>
      </c>
      <c r="K251" s="84">
        <f>I251/'סכום נכסי הקרן'!$C$42</f>
        <v>9.7767921191793118E-6</v>
      </c>
    </row>
    <row r="252" spans="2:11">
      <c r="B252" s="76" t="s">
        <v>2718</v>
      </c>
      <c r="C252" s="73" t="s">
        <v>2719</v>
      </c>
      <c r="D252" s="86" t="s">
        <v>511</v>
      </c>
      <c r="E252" s="86" t="s">
        <v>130</v>
      </c>
      <c r="F252" s="94">
        <v>45097</v>
      </c>
      <c r="G252" s="83">
        <v>3213384.5655000005</v>
      </c>
      <c r="H252" s="85">
        <v>2.2965659999999999</v>
      </c>
      <c r="I252" s="83">
        <v>73.797504328000016</v>
      </c>
      <c r="J252" s="84">
        <f t="shared" si="3"/>
        <v>-7.5750280850246637E-3</v>
      </c>
      <c r="K252" s="84">
        <f>I252/'סכום נכסי הקרן'!$C$42</f>
        <v>1.0357164543527345E-5</v>
      </c>
    </row>
    <row r="253" spans="2:11">
      <c r="B253" s="76" t="s">
        <v>2720</v>
      </c>
      <c r="C253" s="73" t="s">
        <v>2721</v>
      </c>
      <c r="D253" s="86" t="s">
        <v>511</v>
      </c>
      <c r="E253" s="86" t="s">
        <v>130</v>
      </c>
      <c r="F253" s="94">
        <v>45097</v>
      </c>
      <c r="G253" s="83">
        <v>3591429.8085000003</v>
      </c>
      <c r="H253" s="85">
        <v>2.2965659999999999</v>
      </c>
      <c r="I253" s="83">
        <v>82.479563661000014</v>
      </c>
      <c r="J253" s="84">
        <f t="shared" si="3"/>
        <v>-8.4662078597636369E-3</v>
      </c>
      <c r="K253" s="84">
        <f>I253/'סכום נכסי הקרן'!$C$42</f>
        <v>1.1575654489865958E-5</v>
      </c>
    </row>
    <row r="254" spans="2:11">
      <c r="B254" s="76" t="s">
        <v>2722</v>
      </c>
      <c r="C254" s="73" t="s">
        <v>2723</v>
      </c>
      <c r="D254" s="86" t="s">
        <v>511</v>
      </c>
      <c r="E254" s="86" t="s">
        <v>130</v>
      </c>
      <c r="F254" s="94">
        <v>45098</v>
      </c>
      <c r="G254" s="83">
        <v>1900785.2750000004</v>
      </c>
      <c r="H254" s="85">
        <v>2.0580910000000001</v>
      </c>
      <c r="I254" s="83">
        <v>39.119898894000002</v>
      </c>
      <c r="J254" s="84">
        <f t="shared" si="3"/>
        <v>-4.0155061543584074E-3</v>
      </c>
      <c r="K254" s="84">
        <f>I254/'סכום נכסי הקרן'!$C$42</f>
        <v>5.4903107288085164E-6</v>
      </c>
    </row>
    <row r="255" spans="2:11">
      <c r="B255" s="76" t="s">
        <v>2724</v>
      </c>
      <c r="C255" s="73" t="s">
        <v>2725</v>
      </c>
      <c r="D255" s="86" t="s">
        <v>511</v>
      </c>
      <c r="E255" s="86" t="s">
        <v>130</v>
      </c>
      <c r="F255" s="94">
        <v>45050</v>
      </c>
      <c r="G255" s="83">
        <v>2268271.4580000006</v>
      </c>
      <c r="H255" s="85">
        <v>1.8539209999999999</v>
      </c>
      <c r="I255" s="83">
        <v>42.051964575000007</v>
      </c>
      <c r="J255" s="84">
        <f t="shared" si="3"/>
        <v>-4.3164713439398251E-3</v>
      </c>
      <c r="K255" s="84">
        <f>I255/'סכום נכסי הקרן'!$C$42</f>
        <v>5.9018136242936217E-6</v>
      </c>
    </row>
    <row r="256" spans="2:11">
      <c r="B256" s="76" t="s">
        <v>2726</v>
      </c>
      <c r="C256" s="73" t="s">
        <v>2727</v>
      </c>
      <c r="D256" s="86" t="s">
        <v>511</v>
      </c>
      <c r="E256" s="86" t="s">
        <v>130</v>
      </c>
      <c r="F256" s="94">
        <v>45050</v>
      </c>
      <c r="G256" s="83">
        <v>1323158.3505000002</v>
      </c>
      <c r="H256" s="85">
        <v>1.798054</v>
      </c>
      <c r="I256" s="83">
        <v>23.791102363000004</v>
      </c>
      <c r="J256" s="84">
        <f t="shared" si="3"/>
        <v>-2.4420645415382134E-3</v>
      </c>
      <c r="K256" s="84">
        <f>I256/'סכום נכסי הקרן'!$C$42</f>
        <v>3.3389796049241437E-6</v>
      </c>
    </row>
    <row r="257" spans="2:11">
      <c r="B257" s="76" t="s">
        <v>2728</v>
      </c>
      <c r="C257" s="73" t="s">
        <v>2729</v>
      </c>
      <c r="D257" s="86" t="s">
        <v>511</v>
      </c>
      <c r="E257" s="86" t="s">
        <v>130</v>
      </c>
      <c r="F257" s="94">
        <v>45105</v>
      </c>
      <c r="G257" s="83">
        <v>2307842.1884000003</v>
      </c>
      <c r="H257" s="85">
        <v>1.1181049999999999</v>
      </c>
      <c r="I257" s="83">
        <v>25.804097564000003</v>
      </c>
      <c r="J257" s="84">
        <f t="shared" si="3"/>
        <v>-2.6486907048678225E-3</v>
      </c>
      <c r="K257" s="84">
        <f>I257/'סכום נכסי הקרן'!$C$42</f>
        <v>3.6214948838883603E-6</v>
      </c>
    </row>
    <row r="258" spans="2:11">
      <c r="B258" s="76" t="s">
        <v>2730</v>
      </c>
      <c r="C258" s="73" t="s">
        <v>2731</v>
      </c>
      <c r="D258" s="86" t="s">
        <v>511</v>
      </c>
      <c r="E258" s="86" t="s">
        <v>130</v>
      </c>
      <c r="F258" s="94">
        <v>45069</v>
      </c>
      <c r="G258" s="83">
        <v>1890226.2150000003</v>
      </c>
      <c r="H258" s="85">
        <v>0.804392</v>
      </c>
      <c r="I258" s="83">
        <v>15.204826412000003</v>
      </c>
      <c r="J258" s="84">
        <f t="shared" si="3"/>
        <v>-1.5607165601008641E-3</v>
      </c>
      <c r="K258" s="84">
        <f>I258/'סכום נכסי הקרן'!$C$42</f>
        <v>2.1339324471587095E-6</v>
      </c>
    </row>
    <row r="259" spans="2:11">
      <c r="B259" s="76" t="s">
        <v>2732</v>
      </c>
      <c r="C259" s="73" t="s">
        <v>2733</v>
      </c>
      <c r="D259" s="86" t="s">
        <v>511</v>
      </c>
      <c r="E259" s="86" t="s">
        <v>130</v>
      </c>
      <c r="F259" s="94">
        <v>45069</v>
      </c>
      <c r="G259" s="83">
        <v>1134135.7290000003</v>
      </c>
      <c r="H259" s="85">
        <v>0.38277</v>
      </c>
      <c r="I259" s="83">
        <v>4.3411343950000001</v>
      </c>
      <c r="J259" s="84">
        <f t="shared" si="3"/>
        <v>-4.4560063734451689E-4</v>
      </c>
      <c r="K259" s="84">
        <f>I259/'סכום נכסי הקרן'!$C$42</f>
        <v>6.092596713669862E-7</v>
      </c>
    </row>
    <row r="260" spans="2:11">
      <c r="B260" s="76" t="s">
        <v>2734</v>
      </c>
      <c r="C260" s="73" t="s">
        <v>2735</v>
      </c>
      <c r="D260" s="86" t="s">
        <v>511</v>
      </c>
      <c r="E260" s="86" t="s">
        <v>130</v>
      </c>
      <c r="F260" s="94">
        <v>45069</v>
      </c>
      <c r="G260" s="83">
        <v>1323158.3505000002</v>
      </c>
      <c r="H260" s="85">
        <v>0.24493200000000001</v>
      </c>
      <c r="I260" s="83">
        <v>3.2408439330000007</v>
      </c>
      <c r="J260" s="84">
        <f t="shared" si="3"/>
        <v>-3.3266008160037883E-4</v>
      </c>
      <c r="K260" s="84">
        <f>I260/'סכום נכסי הקרן'!$C$42</f>
        <v>4.5483860436236772E-7</v>
      </c>
    </row>
    <row r="261" spans="2:11">
      <c r="B261" s="76" t="s">
        <v>2736</v>
      </c>
      <c r="C261" s="73" t="s">
        <v>2737</v>
      </c>
      <c r="D261" s="86" t="s">
        <v>511</v>
      </c>
      <c r="E261" s="86" t="s">
        <v>130</v>
      </c>
      <c r="F261" s="94">
        <v>45082</v>
      </c>
      <c r="G261" s="83">
        <v>4379951.2644000007</v>
      </c>
      <c r="H261" s="85">
        <v>-0.84487100000000004</v>
      </c>
      <c r="I261" s="83">
        <v>-37.004945106000008</v>
      </c>
      <c r="J261" s="84">
        <f t="shared" si="3"/>
        <v>3.7984143368435075E-3</v>
      </c>
      <c r="K261" s="84">
        <f>I261/'סכום נכסי הקרן'!$C$42</f>
        <v>-5.1934859976236537E-6</v>
      </c>
    </row>
    <row r="262" spans="2:11">
      <c r="B262" s="76" t="s">
        <v>2738</v>
      </c>
      <c r="C262" s="73" t="s">
        <v>2739</v>
      </c>
      <c r="D262" s="86" t="s">
        <v>511</v>
      </c>
      <c r="E262" s="86" t="s">
        <v>130</v>
      </c>
      <c r="F262" s="94">
        <v>45106</v>
      </c>
      <c r="G262" s="83">
        <v>2027755.2150000003</v>
      </c>
      <c r="H262" s="85">
        <v>0.261351</v>
      </c>
      <c r="I262" s="83">
        <v>5.2995656570000005</v>
      </c>
      <c r="J262" s="84">
        <f t="shared" si="3"/>
        <v>-5.4397989546884642E-4</v>
      </c>
      <c r="K262" s="84">
        <f>I262/'סכום נכסי הקרן'!$C$42</f>
        <v>7.4377140553179916E-7</v>
      </c>
    </row>
    <row r="263" spans="2:11">
      <c r="B263" s="76" t="s">
        <v>2738</v>
      </c>
      <c r="C263" s="73" t="s">
        <v>2740</v>
      </c>
      <c r="D263" s="86" t="s">
        <v>511</v>
      </c>
      <c r="E263" s="86" t="s">
        <v>130</v>
      </c>
      <c r="F263" s="94">
        <v>45106</v>
      </c>
      <c r="G263" s="83">
        <v>1378873.5462</v>
      </c>
      <c r="H263" s="85">
        <v>0.73973</v>
      </c>
      <c r="I263" s="83">
        <v>10.199937557000002</v>
      </c>
      <c r="J263" s="84">
        <f t="shared" si="3"/>
        <v>-1.0469840974074416E-3</v>
      </c>
      <c r="K263" s="84">
        <f>I263/'סכום נכסי הקרן'!$C$42</f>
        <v>1.4315176722239213E-6</v>
      </c>
    </row>
    <row r="264" spans="2:11">
      <c r="B264" s="76" t="s">
        <v>2738</v>
      </c>
      <c r="C264" s="73" t="s">
        <v>2741</v>
      </c>
      <c r="D264" s="86" t="s">
        <v>511</v>
      </c>
      <c r="E264" s="86" t="s">
        <v>130</v>
      </c>
      <c r="F264" s="94">
        <v>45106</v>
      </c>
      <c r="G264" s="83">
        <v>3591429.8085000003</v>
      </c>
      <c r="H264" s="85">
        <v>0.64513500000000001</v>
      </c>
      <c r="I264" s="83">
        <v>23.169575548000005</v>
      </c>
      <c r="J264" s="84">
        <f t="shared" si="3"/>
        <v>-2.3782672204486627E-3</v>
      </c>
      <c r="K264" s="84">
        <f>I264/'סכום נכסי הקרן'!$C$42</f>
        <v>3.2517509709779539E-6</v>
      </c>
    </row>
    <row r="265" spans="2:11">
      <c r="B265" s="76" t="s">
        <v>2742</v>
      </c>
      <c r="C265" s="73" t="s">
        <v>2743</v>
      </c>
      <c r="D265" s="86" t="s">
        <v>511</v>
      </c>
      <c r="E265" s="86" t="s">
        <v>130</v>
      </c>
      <c r="F265" s="94">
        <v>44964</v>
      </c>
      <c r="G265" s="83">
        <v>11970000.000000002</v>
      </c>
      <c r="H265" s="85">
        <v>-7.6472939999999996</v>
      </c>
      <c r="I265" s="83">
        <v>-915.38107000000014</v>
      </c>
      <c r="J265" s="84">
        <f t="shared" si="3"/>
        <v>9.396032260021886E-2</v>
      </c>
      <c r="K265" s="84">
        <f>I265/'סכום נכסי הקרן'!$C$42</f>
        <v>-1.2846982358484673E-4</v>
      </c>
    </row>
    <row r="266" spans="2:11">
      <c r="B266" s="76" t="s">
        <v>2744</v>
      </c>
      <c r="C266" s="73" t="s">
        <v>2745</v>
      </c>
      <c r="D266" s="86" t="s">
        <v>511</v>
      </c>
      <c r="E266" s="86" t="s">
        <v>130</v>
      </c>
      <c r="F266" s="94">
        <v>44973</v>
      </c>
      <c r="G266" s="83">
        <v>3478000.0000000005</v>
      </c>
      <c r="H266" s="85">
        <v>-5.8247169999999997</v>
      </c>
      <c r="I266" s="83">
        <v>-202.58367000000004</v>
      </c>
      <c r="J266" s="84">
        <f t="shared" si="3"/>
        <v>2.0794429348136158E-2</v>
      </c>
      <c r="K266" s="84">
        <f>I266/'סכום נכסי הקרן'!$C$42</f>
        <v>-2.8431752850286499E-5</v>
      </c>
    </row>
    <row r="267" spans="2:11">
      <c r="B267" s="76" t="s">
        <v>2746</v>
      </c>
      <c r="C267" s="73" t="s">
        <v>2747</v>
      </c>
      <c r="D267" s="86" t="s">
        <v>511</v>
      </c>
      <c r="E267" s="86" t="s">
        <v>130</v>
      </c>
      <c r="F267" s="94">
        <v>45089</v>
      </c>
      <c r="G267" s="83">
        <v>10695000.000000002</v>
      </c>
      <c r="H267" s="85">
        <v>-3.0424359999999999</v>
      </c>
      <c r="I267" s="83">
        <v>-325.38855000000007</v>
      </c>
      <c r="J267" s="84">
        <f t="shared" si="3"/>
        <v>3.3399874795769419E-2</v>
      </c>
      <c r="K267" s="84">
        <f>I267/'סכום נכסי הקרן'!$C$42</f>
        <v>-4.5666893259032632E-5</v>
      </c>
    </row>
    <row r="268" spans="2:11">
      <c r="B268" s="76" t="s">
        <v>2571</v>
      </c>
      <c r="C268" s="73" t="s">
        <v>2748</v>
      </c>
      <c r="D268" s="86" t="s">
        <v>511</v>
      </c>
      <c r="E268" s="86" t="s">
        <v>130</v>
      </c>
      <c r="F268" s="94">
        <v>45055</v>
      </c>
      <c r="G268" s="83">
        <v>1810000.0000000002</v>
      </c>
      <c r="H268" s="85">
        <v>-1.483827</v>
      </c>
      <c r="I268" s="83">
        <v>-26.857270000000003</v>
      </c>
      <c r="J268" s="84">
        <f t="shared" ref="J268:J331" si="4">IFERROR(I268/$I$11,0)</f>
        <v>2.7567947776778691E-3</v>
      </c>
      <c r="K268" s="84">
        <f>I268/'סכום נכסי הקרן'!$C$42</f>
        <v>-3.7693031371848187E-6</v>
      </c>
    </row>
    <row r="269" spans="2:11">
      <c r="B269" s="76" t="s">
        <v>2749</v>
      </c>
      <c r="C269" s="73" t="s">
        <v>2750</v>
      </c>
      <c r="D269" s="86" t="s">
        <v>511</v>
      </c>
      <c r="E269" s="86" t="s">
        <v>130</v>
      </c>
      <c r="F269" s="94">
        <v>45029</v>
      </c>
      <c r="G269" s="83">
        <v>6519960.0000000009</v>
      </c>
      <c r="H269" s="85">
        <v>-1.611829</v>
      </c>
      <c r="I269" s="83">
        <v>-105.09060000000002</v>
      </c>
      <c r="J269" s="84">
        <f t="shared" si="4"/>
        <v>1.0787143192998911E-2</v>
      </c>
      <c r="K269" s="84">
        <f>I269/'סכום נכסי הקרן'!$C$42</f>
        <v>-1.4749016868379956E-5</v>
      </c>
    </row>
    <row r="270" spans="2:11">
      <c r="B270" s="76" t="s">
        <v>2751</v>
      </c>
      <c r="C270" s="73" t="s">
        <v>2752</v>
      </c>
      <c r="D270" s="86" t="s">
        <v>511</v>
      </c>
      <c r="E270" s="86" t="s">
        <v>130</v>
      </c>
      <c r="F270" s="94">
        <v>45036</v>
      </c>
      <c r="G270" s="83">
        <v>7252400.0000000009</v>
      </c>
      <c r="H270" s="85">
        <v>-1.499743</v>
      </c>
      <c r="I270" s="83">
        <v>-108.76733000000002</v>
      </c>
      <c r="J270" s="84">
        <f t="shared" si="4"/>
        <v>1.1164545291683236E-2</v>
      </c>
      <c r="K270" s="84">
        <f>I270/'סכום נכסי הקרן'!$C$42</f>
        <v>-1.526503022057776E-5</v>
      </c>
    </row>
    <row r="271" spans="2:11">
      <c r="B271" s="76" t="s">
        <v>2753</v>
      </c>
      <c r="C271" s="73" t="s">
        <v>2754</v>
      </c>
      <c r="D271" s="86" t="s">
        <v>511</v>
      </c>
      <c r="E271" s="86" t="s">
        <v>130</v>
      </c>
      <c r="F271" s="94">
        <v>45083</v>
      </c>
      <c r="G271" s="83">
        <v>7377400.0000000009</v>
      </c>
      <c r="H271" s="85">
        <v>0.22003200000000001</v>
      </c>
      <c r="I271" s="83">
        <v>16.232670000000002</v>
      </c>
      <c r="J271" s="84">
        <f t="shared" si="4"/>
        <v>-1.6662207247336834E-3</v>
      </c>
      <c r="K271" s="84">
        <f>I271/'סכום נכסי הקרן'!$C$42</f>
        <v>2.2781859048177978E-6</v>
      </c>
    </row>
    <row r="272" spans="2:11">
      <c r="B272" s="76" t="s">
        <v>2755</v>
      </c>
      <c r="C272" s="73" t="s">
        <v>2756</v>
      </c>
      <c r="D272" s="86" t="s">
        <v>511</v>
      </c>
      <c r="E272" s="86" t="s">
        <v>130</v>
      </c>
      <c r="F272" s="94">
        <v>45015</v>
      </c>
      <c r="G272" s="83">
        <v>20350000.000000004</v>
      </c>
      <c r="H272" s="85">
        <v>3.3536130000000002</v>
      </c>
      <c r="I272" s="83">
        <v>682.46017000000018</v>
      </c>
      <c r="J272" s="84">
        <f t="shared" si="4"/>
        <v>-7.0051894054352914E-2</v>
      </c>
      <c r="K272" s="84">
        <f>I272/'סכום נכסי הקרן'!$C$42</f>
        <v>9.5780370074273561E-5</v>
      </c>
    </row>
    <row r="273" spans="2:11">
      <c r="B273" s="76" t="s">
        <v>2757</v>
      </c>
      <c r="C273" s="73" t="s">
        <v>2758</v>
      </c>
      <c r="D273" s="86" t="s">
        <v>511</v>
      </c>
      <c r="E273" s="86" t="s">
        <v>130</v>
      </c>
      <c r="F273" s="94">
        <v>44998</v>
      </c>
      <c r="G273" s="83">
        <v>5550000.0000000009</v>
      </c>
      <c r="H273" s="85">
        <v>2.395607</v>
      </c>
      <c r="I273" s="83">
        <v>132.95617000000004</v>
      </c>
      <c r="J273" s="84">
        <f t="shared" si="4"/>
        <v>-1.3647436061671608E-2</v>
      </c>
      <c r="K273" s="84">
        <f>I273/'סכום נכסי הקרן'!$C$42</f>
        <v>1.8659830604118669E-5</v>
      </c>
    </row>
    <row r="274" spans="2:11">
      <c r="B274" s="76" t="s">
        <v>2759</v>
      </c>
      <c r="C274" s="73" t="s">
        <v>2760</v>
      </c>
      <c r="D274" s="86" t="s">
        <v>511</v>
      </c>
      <c r="E274" s="86" t="s">
        <v>130</v>
      </c>
      <c r="F274" s="94">
        <v>45005</v>
      </c>
      <c r="G274" s="83">
        <v>7400000.0000000009</v>
      </c>
      <c r="H274" s="85">
        <v>0.94695799999999997</v>
      </c>
      <c r="I274" s="83">
        <v>70.0749</v>
      </c>
      <c r="J274" s="84">
        <f t="shared" si="4"/>
        <v>-7.1929171641905102E-3</v>
      </c>
      <c r="K274" s="84">
        <f>I274/'סכום נכסי הקרן'!$C$42</f>
        <v>9.8347129253238472E-6</v>
      </c>
    </row>
    <row r="275" spans="2:11">
      <c r="B275" s="72"/>
      <c r="C275" s="73"/>
      <c r="D275" s="73"/>
      <c r="E275" s="73"/>
      <c r="F275" s="73"/>
      <c r="G275" s="83"/>
      <c r="H275" s="85"/>
      <c r="I275" s="73"/>
      <c r="J275" s="84"/>
      <c r="K275" s="73"/>
    </row>
    <row r="276" spans="2:11">
      <c r="B276" s="89" t="s">
        <v>193</v>
      </c>
      <c r="C276" s="71"/>
      <c r="D276" s="71"/>
      <c r="E276" s="71"/>
      <c r="F276" s="71"/>
      <c r="G276" s="80"/>
      <c r="H276" s="82"/>
      <c r="I276" s="80">
        <v>-1313.1745762040005</v>
      </c>
      <c r="J276" s="81">
        <f t="shared" si="4"/>
        <v>0.1347922858078478</v>
      </c>
      <c r="K276" s="81">
        <f>I276/'סכום נכסי הקרן'!$C$42</f>
        <v>-1.8429844320577197E-4</v>
      </c>
    </row>
    <row r="277" spans="2:11">
      <c r="B277" s="76" t="s">
        <v>2761</v>
      </c>
      <c r="C277" s="73" t="s">
        <v>2762</v>
      </c>
      <c r="D277" s="86" t="s">
        <v>511</v>
      </c>
      <c r="E277" s="86" t="s">
        <v>134</v>
      </c>
      <c r="F277" s="94">
        <v>45055</v>
      </c>
      <c r="G277" s="83">
        <v>1311372.4835260003</v>
      </c>
      <c r="H277" s="85">
        <v>-2.2450290000000002</v>
      </c>
      <c r="I277" s="83">
        <v>-29.440687514000004</v>
      </c>
      <c r="J277" s="84">
        <f t="shared" si="4"/>
        <v>3.0219725828366487E-3</v>
      </c>
      <c r="K277" s="84">
        <f>I277/'סכום נכסי הקרן'!$C$42</f>
        <v>-4.1318747515066915E-6</v>
      </c>
    </row>
    <row r="278" spans="2:11">
      <c r="B278" s="76" t="s">
        <v>2763</v>
      </c>
      <c r="C278" s="73" t="s">
        <v>2764</v>
      </c>
      <c r="D278" s="86" t="s">
        <v>511</v>
      </c>
      <c r="E278" s="86" t="s">
        <v>134</v>
      </c>
      <c r="F278" s="94">
        <v>45097</v>
      </c>
      <c r="G278" s="83">
        <v>1252504.7598150002</v>
      </c>
      <c r="H278" s="85">
        <v>-2.5966619999999998</v>
      </c>
      <c r="I278" s="83">
        <v>-32.523317367000004</v>
      </c>
      <c r="J278" s="84">
        <f t="shared" si="4"/>
        <v>3.3383926017091664E-3</v>
      </c>
      <c r="K278" s="84">
        <f>I278/'סכום נכסי הקרן'!$C$42</f>
        <v>-4.5645086854728944E-6</v>
      </c>
    </row>
    <row r="279" spans="2:11">
      <c r="B279" s="76" t="s">
        <v>2765</v>
      </c>
      <c r="C279" s="73" t="s">
        <v>2766</v>
      </c>
      <c r="D279" s="86" t="s">
        <v>511</v>
      </c>
      <c r="E279" s="86" t="s">
        <v>134</v>
      </c>
      <c r="F279" s="94">
        <v>44971</v>
      </c>
      <c r="G279" s="83">
        <v>1141507.7880000002</v>
      </c>
      <c r="H279" s="85">
        <v>-5.5968660000000003</v>
      </c>
      <c r="I279" s="83">
        <v>-63.888662536000012</v>
      </c>
      <c r="J279" s="84">
        <f t="shared" si="4"/>
        <v>6.5579238408099011E-3</v>
      </c>
      <c r="K279" s="84">
        <f>I279/'סכום נכסי הקרן'!$C$42</f>
        <v>-8.966500918652083E-6</v>
      </c>
    </row>
    <row r="280" spans="2:11">
      <c r="B280" s="76" t="s">
        <v>2767</v>
      </c>
      <c r="C280" s="73" t="s">
        <v>2768</v>
      </c>
      <c r="D280" s="86" t="s">
        <v>511</v>
      </c>
      <c r="E280" s="86" t="s">
        <v>134</v>
      </c>
      <c r="F280" s="94">
        <v>44971</v>
      </c>
      <c r="G280" s="83">
        <v>642290.25241000007</v>
      </c>
      <c r="H280" s="85">
        <v>-5.6602509999999997</v>
      </c>
      <c r="I280" s="83">
        <v>-36.35523851100001</v>
      </c>
      <c r="J280" s="84">
        <f t="shared" si="4"/>
        <v>3.7317244704453637E-3</v>
      </c>
      <c r="K280" s="84">
        <f>I280/'סכום נכסי הקרן'!$C$42</f>
        <v>-5.1023024519102148E-6</v>
      </c>
    </row>
    <row r="281" spans="2:11">
      <c r="B281" s="76" t="s">
        <v>2769</v>
      </c>
      <c r="C281" s="73" t="s">
        <v>2770</v>
      </c>
      <c r="D281" s="86" t="s">
        <v>511</v>
      </c>
      <c r="E281" s="86" t="s">
        <v>130</v>
      </c>
      <c r="F281" s="94">
        <v>45026</v>
      </c>
      <c r="G281" s="83">
        <v>1299810.2762920002</v>
      </c>
      <c r="H281" s="85">
        <v>1.573674</v>
      </c>
      <c r="I281" s="83">
        <v>20.454773704000004</v>
      </c>
      <c r="J281" s="84">
        <f t="shared" si="4"/>
        <v>-2.0996033225182532E-3</v>
      </c>
      <c r="K281" s="84">
        <f>I281/'סכום נכסי הקרן'!$C$42</f>
        <v>2.8707401270826389E-6</v>
      </c>
    </row>
    <row r="282" spans="2:11">
      <c r="B282" s="76" t="s">
        <v>2771</v>
      </c>
      <c r="C282" s="73" t="s">
        <v>2772</v>
      </c>
      <c r="D282" s="86" t="s">
        <v>511</v>
      </c>
      <c r="E282" s="86" t="s">
        <v>132</v>
      </c>
      <c r="F282" s="94">
        <v>45078</v>
      </c>
      <c r="G282" s="83">
        <v>1231763.3586450003</v>
      </c>
      <c r="H282" s="85">
        <v>1.221822</v>
      </c>
      <c r="I282" s="83">
        <v>15.049959565000002</v>
      </c>
      <c r="J282" s="84">
        <f t="shared" si="4"/>
        <v>-1.544820077880406E-3</v>
      </c>
      <c r="K282" s="84">
        <f>I282/'סכום נכסי הקרן'!$C$42</f>
        <v>2.1121975466180728E-6</v>
      </c>
    </row>
    <row r="283" spans="2:11">
      <c r="B283" s="76" t="s">
        <v>2773</v>
      </c>
      <c r="C283" s="73" t="s">
        <v>2774</v>
      </c>
      <c r="D283" s="86" t="s">
        <v>511</v>
      </c>
      <c r="E283" s="86" t="s">
        <v>132</v>
      </c>
      <c r="F283" s="94">
        <v>45068</v>
      </c>
      <c r="G283" s="83">
        <v>1642351.1448600001</v>
      </c>
      <c r="H283" s="85">
        <v>0.23438200000000001</v>
      </c>
      <c r="I283" s="83">
        <v>3.8493791710000012</v>
      </c>
      <c r="J283" s="84">
        <f t="shared" si="4"/>
        <v>-3.9512386761255953E-4</v>
      </c>
      <c r="K283" s="84">
        <f>I283/'סכום נכסי הקרן'!$C$42</f>
        <v>5.4024392596359201E-7</v>
      </c>
    </row>
    <row r="284" spans="2:11">
      <c r="B284" s="76" t="s">
        <v>2775</v>
      </c>
      <c r="C284" s="73" t="s">
        <v>2776</v>
      </c>
      <c r="D284" s="86" t="s">
        <v>511</v>
      </c>
      <c r="E284" s="86" t="s">
        <v>132</v>
      </c>
      <c r="F284" s="94">
        <v>45068</v>
      </c>
      <c r="G284" s="83">
        <v>651602.81672300014</v>
      </c>
      <c r="H284" s="85">
        <v>0.23438200000000001</v>
      </c>
      <c r="I284" s="83">
        <v>1.5272411710000002</v>
      </c>
      <c r="J284" s="84">
        <f t="shared" si="4"/>
        <v>-1.5676539292591664E-4</v>
      </c>
      <c r="K284" s="84">
        <f>I284/'סכום נכסי הקרן'!$C$42</f>
        <v>2.1434177550764157E-7</v>
      </c>
    </row>
    <row r="285" spans="2:11">
      <c r="B285" s="76" t="s">
        <v>2777</v>
      </c>
      <c r="C285" s="73" t="s">
        <v>2778</v>
      </c>
      <c r="D285" s="86" t="s">
        <v>511</v>
      </c>
      <c r="E285" s="86" t="s">
        <v>132</v>
      </c>
      <c r="F285" s="94">
        <v>45097</v>
      </c>
      <c r="G285" s="83">
        <v>1520406.5723540003</v>
      </c>
      <c r="H285" s="85">
        <v>-0.68732599999999999</v>
      </c>
      <c r="I285" s="83">
        <v>-10.450151595000001</v>
      </c>
      <c r="J285" s="84">
        <f t="shared" si="4"/>
        <v>1.0726675996122485E-3</v>
      </c>
      <c r="K285" s="84">
        <f>I285/'סכום נכסי הקרן'!$C$42</f>
        <v>-1.4666341437938568E-6</v>
      </c>
    </row>
    <row r="286" spans="2:11">
      <c r="B286" s="76" t="s">
        <v>2779</v>
      </c>
      <c r="C286" s="73" t="s">
        <v>2780</v>
      </c>
      <c r="D286" s="86" t="s">
        <v>511</v>
      </c>
      <c r="E286" s="86" t="s">
        <v>133</v>
      </c>
      <c r="F286" s="94">
        <v>45082</v>
      </c>
      <c r="G286" s="83">
        <v>1638233.3029540002</v>
      </c>
      <c r="H286" s="85">
        <v>1.822872</v>
      </c>
      <c r="I286" s="83">
        <v>29.862898365000007</v>
      </c>
      <c r="J286" s="84">
        <f t="shared" si="4"/>
        <v>-3.0653108919468353E-3</v>
      </c>
      <c r="K286" s="84">
        <f>I286/'סכום נכסי הקרן'!$C$42</f>
        <v>4.1911302411833338E-6</v>
      </c>
    </row>
    <row r="287" spans="2:11">
      <c r="B287" s="76" t="s">
        <v>2781</v>
      </c>
      <c r="C287" s="73" t="s">
        <v>2782</v>
      </c>
      <c r="D287" s="86" t="s">
        <v>511</v>
      </c>
      <c r="E287" s="86" t="s">
        <v>133</v>
      </c>
      <c r="F287" s="94">
        <v>45078</v>
      </c>
      <c r="G287" s="83">
        <v>1193064.8084330002</v>
      </c>
      <c r="H287" s="85">
        <v>1.1746160000000001</v>
      </c>
      <c r="I287" s="83">
        <v>14.013929233000004</v>
      </c>
      <c r="J287" s="84">
        <f t="shared" si="4"/>
        <v>-1.4384755756739844E-3</v>
      </c>
      <c r="K287" s="84">
        <f>I287/'סכום נכסי הקרן'!$C$42</f>
        <v>1.9667951144041425E-6</v>
      </c>
    </row>
    <row r="288" spans="2:11">
      <c r="B288" s="76" t="s">
        <v>2783</v>
      </c>
      <c r="C288" s="73" t="s">
        <v>2784</v>
      </c>
      <c r="D288" s="86" t="s">
        <v>511</v>
      </c>
      <c r="E288" s="86" t="s">
        <v>130</v>
      </c>
      <c r="F288" s="94">
        <v>44971</v>
      </c>
      <c r="G288" s="83">
        <v>1829508.4911310002</v>
      </c>
      <c r="H288" s="85">
        <v>-11.438796</v>
      </c>
      <c r="I288" s="83">
        <v>-209.27373783800002</v>
      </c>
      <c r="J288" s="84">
        <f t="shared" si="4"/>
        <v>2.1481138908642828E-2</v>
      </c>
      <c r="K288" s="84">
        <f>I288/'סכום נכסי הקרן'!$C$42</f>
        <v>-2.9370675298091231E-5</v>
      </c>
    </row>
    <row r="289" spans="2:11">
      <c r="B289" s="76" t="s">
        <v>2785</v>
      </c>
      <c r="C289" s="73" t="s">
        <v>2786</v>
      </c>
      <c r="D289" s="86" t="s">
        <v>511</v>
      </c>
      <c r="E289" s="86" t="s">
        <v>130</v>
      </c>
      <c r="F289" s="94">
        <v>44971</v>
      </c>
      <c r="G289" s="83">
        <v>4051112.3891100008</v>
      </c>
      <c r="H289" s="85">
        <v>-11.269545000000001</v>
      </c>
      <c r="I289" s="83">
        <v>-456.54194543600005</v>
      </c>
      <c r="J289" s="84">
        <f t="shared" si="4"/>
        <v>4.6862263028552766E-2</v>
      </c>
      <c r="K289" s="84">
        <f>I289/'סכום נכסי הקרן'!$C$42</f>
        <v>-6.4073712152738345E-5</v>
      </c>
    </row>
    <row r="290" spans="2:11">
      <c r="B290" s="76" t="s">
        <v>2787</v>
      </c>
      <c r="C290" s="73" t="s">
        <v>2788</v>
      </c>
      <c r="D290" s="86" t="s">
        <v>511</v>
      </c>
      <c r="E290" s="86" t="s">
        <v>130</v>
      </c>
      <c r="F290" s="94">
        <v>44971</v>
      </c>
      <c r="G290" s="83">
        <v>2352258.8065800006</v>
      </c>
      <c r="H290" s="85">
        <v>-11.216870999999999</v>
      </c>
      <c r="I290" s="83">
        <v>-263.84983555000008</v>
      </c>
      <c r="J290" s="84">
        <f t="shared" si="4"/>
        <v>2.7083164027297064E-2</v>
      </c>
      <c r="K290" s="84">
        <f>I290/'סכום נכסי הקרן'!$C$42</f>
        <v>-3.7030197517629812E-5</v>
      </c>
    </row>
    <row r="291" spans="2:11">
      <c r="B291" s="76" t="s">
        <v>2789</v>
      </c>
      <c r="C291" s="73" t="s">
        <v>2790</v>
      </c>
      <c r="D291" s="86" t="s">
        <v>511</v>
      </c>
      <c r="E291" s="86" t="s">
        <v>130</v>
      </c>
      <c r="F291" s="94">
        <v>44971</v>
      </c>
      <c r="G291" s="83">
        <v>4646233.8671750007</v>
      </c>
      <c r="H291" s="85">
        <v>-11.095103</v>
      </c>
      <c r="I291" s="83">
        <v>-515.50443701800009</v>
      </c>
      <c r="J291" s="84">
        <f t="shared" si="4"/>
        <v>5.2914534494421524E-2</v>
      </c>
      <c r="K291" s="84">
        <f>I291/'סכום נכסי הקרן'!$C$42</f>
        <v>-7.2348846017657086E-5</v>
      </c>
    </row>
    <row r="292" spans="2:11">
      <c r="B292" s="76" t="s">
        <v>2791</v>
      </c>
      <c r="C292" s="73" t="s">
        <v>2792</v>
      </c>
      <c r="D292" s="86" t="s">
        <v>511</v>
      </c>
      <c r="E292" s="86" t="s">
        <v>130</v>
      </c>
      <c r="F292" s="94">
        <v>44987</v>
      </c>
      <c r="G292" s="83">
        <v>407724.85980700003</v>
      </c>
      <c r="H292" s="85">
        <v>-7.7511320000000001</v>
      </c>
      <c r="I292" s="83">
        <v>-31.603291852000002</v>
      </c>
      <c r="J292" s="84">
        <f t="shared" si="4"/>
        <v>3.2439555448123781E-3</v>
      </c>
      <c r="K292" s="84">
        <f>I292/'סכום נכסי הקרן'!$C$42</f>
        <v>-4.4353870338687075E-6</v>
      </c>
    </row>
    <row r="293" spans="2:11">
      <c r="B293" s="76" t="s">
        <v>2793</v>
      </c>
      <c r="C293" s="73" t="s">
        <v>2794</v>
      </c>
      <c r="D293" s="86" t="s">
        <v>511</v>
      </c>
      <c r="E293" s="86" t="s">
        <v>130</v>
      </c>
      <c r="F293" s="94">
        <v>44987</v>
      </c>
      <c r="G293" s="83">
        <v>1826921.0064440004</v>
      </c>
      <c r="H293" s="85">
        <v>-7.7350180000000002</v>
      </c>
      <c r="I293" s="83">
        <v>-141.31267712600001</v>
      </c>
      <c r="J293" s="84">
        <f t="shared" si="4"/>
        <v>1.4505199162857417E-2</v>
      </c>
      <c r="K293" s="84">
        <f>I293/'סכום נכסי הקרן'!$C$42</f>
        <v>-1.9832630688637274E-5</v>
      </c>
    </row>
    <row r="294" spans="2:11">
      <c r="B294" s="76" t="s">
        <v>2795</v>
      </c>
      <c r="C294" s="73" t="s">
        <v>2796</v>
      </c>
      <c r="D294" s="86" t="s">
        <v>511</v>
      </c>
      <c r="E294" s="86" t="s">
        <v>130</v>
      </c>
      <c r="F294" s="94">
        <v>44987</v>
      </c>
      <c r="G294" s="83">
        <v>569769.35537200014</v>
      </c>
      <c r="H294" s="85">
        <v>-7.7350180000000002</v>
      </c>
      <c r="I294" s="83">
        <v>-44.071764775000013</v>
      </c>
      <c r="J294" s="84">
        <f t="shared" si="4"/>
        <v>4.5237960140687228E-3</v>
      </c>
      <c r="K294" s="84">
        <f>I294/'סכום נכסי הקרן'!$C$42</f>
        <v>-6.1852839558033602E-6</v>
      </c>
    </row>
    <row r="295" spans="2:11">
      <c r="B295" s="76" t="s">
        <v>2797</v>
      </c>
      <c r="C295" s="73" t="s">
        <v>2798</v>
      </c>
      <c r="D295" s="86" t="s">
        <v>511</v>
      </c>
      <c r="E295" s="86" t="s">
        <v>134</v>
      </c>
      <c r="F295" s="94">
        <v>45077</v>
      </c>
      <c r="G295" s="83">
        <v>1593309.4811480003</v>
      </c>
      <c r="H295" s="85">
        <v>-2.266187</v>
      </c>
      <c r="I295" s="83">
        <v>-36.107368650999994</v>
      </c>
      <c r="J295" s="84">
        <f t="shared" si="4"/>
        <v>3.7062815890359061E-3</v>
      </c>
      <c r="K295" s="84">
        <f>I295/'סכום נכסי הקרן'!$C$42</f>
        <v>-5.0675149757106005E-6</v>
      </c>
    </row>
    <row r="296" spans="2:11">
      <c r="B296" s="76" t="s">
        <v>2799</v>
      </c>
      <c r="C296" s="73" t="s">
        <v>2800</v>
      </c>
      <c r="D296" s="86" t="s">
        <v>511</v>
      </c>
      <c r="E296" s="86" t="s">
        <v>134</v>
      </c>
      <c r="F296" s="94">
        <v>45078</v>
      </c>
      <c r="G296" s="83">
        <v>812307.86570500012</v>
      </c>
      <c r="H296" s="85">
        <v>-1.5885640000000001</v>
      </c>
      <c r="I296" s="83">
        <v>-12.904031109000002</v>
      </c>
      <c r="J296" s="84">
        <f t="shared" si="4"/>
        <v>1.3245488306251514E-3</v>
      </c>
      <c r="K296" s="84">
        <f>I296/'סכום נכסי הקרן'!$C$42</f>
        <v>-1.8110256530721178E-6</v>
      </c>
    </row>
    <row r="297" spans="2:11">
      <c r="B297" s="76" t="s">
        <v>2801</v>
      </c>
      <c r="C297" s="73" t="s">
        <v>2802</v>
      </c>
      <c r="D297" s="86" t="s">
        <v>511</v>
      </c>
      <c r="E297" s="86" t="s">
        <v>134</v>
      </c>
      <c r="F297" s="94">
        <v>45083</v>
      </c>
      <c r="G297" s="83">
        <v>1640366.6627700003</v>
      </c>
      <c r="H297" s="85">
        <v>0.66752199999999995</v>
      </c>
      <c r="I297" s="83">
        <v>10.949812971000002</v>
      </c>
      <c r="J297" s="84">
        <f t="shared" si="4"/>
        <v>-1.1239559052354238E-3</v>
      </c>
      <c r="K297" s="84">
        <f>I297/'סכום נכסי הקרן'!$C$42</f>
        <v>1.5367594838633012E-6</v>
      </c>
    </row>
    <row r="298" spans="2:11">
      <c r="B298" s="76" t="s">
        <v>2803</v>
      </c>
      <c r="C298" s="73" t="s">
        <v>2804</v>
      </c>
      <c r="D298" s="86" t="s">
        <v>511</v>
      </c>
      <c r="E298" s="86" t="s">
        <v>134</v>
      </c>
      <c r="F298" s="94">
        <v>45103</v>
      </c>
      <c r="G298" s="83">
        <v>2082312.8398980005</v>
      </c>
      <c r="H298" s="85">
        <v>0.74929599999999996</v>
      </c>
      <c r="I298" s="83">
        <v>15.602681658000002</v>
      </c>
      <c r="J298" s="84">
        <f t="shared" si="4"/>
        <v>-1.6015548606595038E-3</v>
      </c>
      <c r="K298" s="84">
        <f>I298/'סכום נכסי הקרן'!$C$42</f>
        <v>2.1897697316963125E-6</v>
      </c>
    </row>
    <row r="299" spans="2:11">
      <c r="B299" s="76" t="s">
        <v>2805</v>
      </c>
      <c r="C299" s="73" t="s">
        <v>2806</v>
      </c>
      <c r="D299" s="86" t="s">
        <v>511</v>
      </c>
      <c r="E299" s="86" t="s">
        <v>134</v>
      </c>
      <c r="F299" s="94">
        <v>45084</v>
      </c>
      <c r="G299" s="83">
        <v>1265884.4961860003</v>
      </c>
      <c r="H299" s="85">
        <v>0.98641900000000005</v>
      </c>
      <c r="I299" s="83">
        <v>12.486919385</v>
      </c>
      <c r="J299" s="84">
        <f t="shared" si="4"/>
        <v>-1.281733927158365E-3</v>
      </c>
      <c r="K299" s="84">
        <f>I299/'סכום נכסי הקרן'!$C$42</f>
        <v>1.7524858040915707E-6</v>
      </c>
    </row>
    <row r="300" spans="2:11">
      <c r="B300" s="76" t="s">
        <v>2807</v>
      </c>
      <c r="C300" s="73" t="s">
        <v>2808</v>
      </c>
      <c r="D300" s="86" t="s">
        <v>511</v>
      </c>
      <c r="E300" s="86" t="s">
        <v>134</v>
      </c>
      <c r="F300" s="94">
        <v>45085</v>
      </c>
      <c r="G300" s="83">
        <v>1266640.5866720001</v>
      </c>
      <c r="H300" s="85">
        <v>1.0455220000000001</v>
      </c>
      <c r="I300" s="83">
        <v>13.243009871000002</v>
      </c>
      <c r="J300" s="84">
        <f t="shared" si="4"/>
        <v>-1.3593436880632048E-3</v>
      </c>
      <c r="K300" s="84">
        <f>I300/'סכום נכסי הקרן'!$C$42</f>
        <v>1.858599874541598E-6</v>
      </c>
    </row>
    <row r="301" spans="2:11">
      <c r="B301" s="76" t="s">
        <v>2809</v>
      </c>
      <c r="C301" s="73" t="s">
        <v>2810</v>
      </c>
      <c r="D301" s="86" t="s">
        <v>511</v>
      </c>
      <c r="E301" s="86" t="s">
        <v>134</v>
      </c>
      <c r="F301" s="94">
        <v>45089</v>
      </c>
      <c r="G301" s="83">
        <v>893925.78159800009</v>
      </c>
      <c r="H301" s="85">
        <v>1.851102</v>
      </c>
      <c r="I301" s="83">
        <v>16.547477899000004</v>
      </c>
      <c r="J301" s="84">
        <f t="shared" si="4"/>
        <v>-1.6985345366711941E-3</v>
      </c>
      <c r="K301" s="84">
        <f>I301/'סכום נכסי הקרן'!$C$42</f>
        <v>2.3223678488989076E-6</v>
      </c>
    </row>
    <row r="302" spans="2:11">
      <c r="B302" s="76" t="s">
        <v>2811</v>
      </c>
      <c r="C302" s="73" t="s">
        <v>2812</v>
      </c>
      <c r="D302" s="86" t="s">
        <v>511</v>
      </c>
      <c r="E302" s="86" t="s">
        <v>134</v>
      </c>
      <c r="F302" s="94">
        <v>45090</v>
      </c>
      <c r="G302" s="83">
        <v>768944.02426200022</v>
      </c>
      <c r="H302" s="85">
        <v>2.1985320000000002</v>
      </c>
      <c r="I302" s="83">
        <v>16.905478161000001</v>
      </c>
      <c r="J302" s="84">
        <f t="shared" si="4"/>
        <v>-1.7352818774354975E-3</v>
      </c>
      <c r="K302" s="84">
        <f>I302/'סכום נכסי הקרן'!$C$42</f>
        <v>2.372611656652621E-6</v>
      </c>
    </row>
    <row r="303" spans="2:11">
      <c r="B303" s="76" t="s">
        <v>2813</v>
      </c>
      <c r="C303" s="73" t="s">
        <v>2814</v>
      </c>
      <c r="D303" s="86" t="s">
        <v>511</v>
      </c>
      <c r="E303" s="86" t="s">
        <v>134</v>
      </c>
      <c r="F303" s="94">
        <v>45090</v>
      </c>
      <c r="G303" s="83">
        <v>1155593.5769930002</v>
      </c>
      <c r="H303" s="85">
        <v>2.3828239999999998</v>
      </c>
      <c r="I303" s="83">
        <v>27.53575789300001</v>
      </c>
      <c r="J303" s="84">
        <f t="shared" si="4"/>
        <v>-2.8264389328783073E-3</v>
      </c>
      <c r="K303" s="84">
        <f>I303/'סכום נכסי הקרן'!$C$42</f>
        <v>3.864526015147726E-6</v>
      </c>
    </row>
    <row r="304" spans="2:11">
      <c r="B304" s="76" t="s">
        <v>2815</v>
      </c>
      <c r="C304" s="73" t="s">
        <v>2816</v>
      </c>
      <c r="D304" s="86" t="s">
        <v>511</v>
      </c>
      <c r="E304" s="86" t="s">
        <v>130</v>
      </c>
      <c r="F304" s="94">
        <v>44970</v>
      </c>
      <c r="G304" s="83">
        <v>4031731.3217270006</v>
      </c>
      <c r="H304" s="85">
        <v>-0.36926300000000001</v>
      </c>
      <c r="I304" s="83">
        <v>-14.887688140000002</v>
      </c>
      <c r="J304" s="84">
        <f t="shared" si="4"/>
        <v>1.5281635443978017E-3</v>
      </c>
      <c r="K304" s="84">
        <f>I304/'סכום נכסי הקרן'!$C$42</f>
        <v>-2.0894234451800653E-6</v>
      </c>
    </row>
    <row r="305" spans="2:11">
      <c r="B305" s="76" t="s">
        <v>2817</v>
      </c>
      <c r="C305" s="73" t="s">
        <v>2818</v>
      </c>
      <c r="D305" s="86" t="s">
        <v>511</v>
      </c>
      <c r="E305" s="86" t="s">
        <v>130</v>
      </c>
      <c r="F305" s="94">
        <v>44970</v>
      </c>
      <c r="G305" s="83">
        <v>852272.25055200013</v>
      </c>
      <c r="H305" s="85">
        <v>-0.37077100000000002</v>
      </c>
      <c r="I305" s="83">
        <v>-3.1599775009999997</v>
      </c>
      <c r="J305" s="84">
        <f t="shared" si="4"/>
        <v>3.2435945545978282E-4</v>
      </c>
      <c r="K305" s="84">
        <f>I305/'סכום נכסי הקרן'!$C$42</f>
        <v>-4.4348934601144275E-7</v>
      </c>
    </row>
    <row r="306" spans="2:11">
      <c r="B306" s="76" t="s">
        <v>2819</v>
      </c>
      <c r="C306" s="73" t="s">
        <v>2820</v>
      </c>
      <c r="D306" s="86" t="s">
        <v>511</v>
      </c>
      <c r="E306" s="86" t="s">
        <v>130</v>
      </c>
      <c r="F306" s="94">
        <v>44970</v>
      </c>
      <c r="G306" s="83">
        <v>1135936.1879630003</v>
      </c>
      <c r="H306" s="85">
        <v>-0.40847099999999997</v>
      </c>
      <c r="I306" s="83">
        <v>-4.6399688400000008</v>
      </c>
      <c r="J306" s="84">
        <f t="shared" si="4"/>
        <v>4.7627483607604347E-4</v>
      </c>
      <c r="K306" s="84">
        <f>I306/'סכום נכסי הקרן'!$C$42</f>
        <v>-6.5119980940176737E-7</v>
      </c>
    </row>
    <row r="307" spans="2:11">
      <c r="B307" s="76" t="s">
        <v>2821</v>
      </c>
      <c r="C307" s="73" t="s">
        <v>2822</v>
      </c>
      <c r="D307" s="86" t="s">
        <v>511</v>
      </c>
      <c r="E307" s="86" t="s">
        <v>132</v>
      </c>
      <c r="F307" s="94">
        <v>44987</v>
      </c>
      <c r="G307" s="83">
        <v>4971460.4382490013</v>
      </c>
      <c r="H307" s="85">
        <v>-1.478753</v>
      </c>
      <c r="I307" s="83">
        <v>-73.515635291000009</v>
      </c>
      <c r="J307" s="84">
        <f t="shared" si="4"/>
        <v>7.5460953197365047E-3</v>
      </c>
      <c r="K307" s="84">
        <f>I307/'סכום נכסי הקרן'!$C$42</f>
        <v>-1.031760542804616E-5</v>
      </c>
    </row>
    <row r="308" spans="2:11">
      <c r="B308" s="76" t="s">
        <v>2821</v>
      </c>
      <c r="C308" s="73" t="s">
        <v>2823</v>
      </c>
      <c r="D308" s="86" t="s">
        <v>511</v>
      </c>
      <c r="E308" s="86" t="s">
        <v>132</v>
      </c>
      <c r="F308" s="94">
        <v>44987</v>
      </c>
      <c r="G308" s="83">
        <v>3372005.6202570004</v>
      </c>
      <c r="H308" s="85">
        <v>-1.478753</v>
      </c>
      <c r="I308" s="83">
        <v>-49.863644418999996</v>
      </c>
      <c r="J308" s="84">
        <f t="shared" si="4"/>
        <v>5.1183100341280182E-3</v>
      </c>
      <c r="K308" s="84">
        <f>I308/'סכום נכסי הקרן'!$C$42</f>
        <v>-6.9981495267391263E-6</v>
      </c>
    </row>
    <row r="309" spans="2:11">
      <c r="B309" s="76" t="s">
        <v>2824</v>
      </c>
      <c r="C309" s="73" t="s">
        <v>2825</v>
      </c>
      <c r="D309" s="86" t="s">
        <v>511</v>
      </c>
      <c r="E309" s="86" t="s">
        <v>132</v>
      </c>
      <c r="F309" s="94">
        <v>44987</v>
      </c>
      <c r="G309" s="83">
        <v>1012735.9503420001</v>
      </c>
      <c r="H309" s="85">
        <v>-1.478753</v>
      </c>
      <c r="I309" s="83">
        <v>-14.975866274000001</v>
      </c>
      <c r="J309" s="84">
        <f t="shared" si="4"/>
        <v>1.5372146884387477E-3</v>
      </c>
      <c r="K309" s="84">
        <f>I309/'סכום נכסי הקרן'!$C$42</f>
        <v>-2.1017988696784344E-6</v>
      </c>
    </row>
    <row r="310" spans="2:11">
      <c r="B310" s="76" t="s">
        <v>2826</v>
      </c>
      <c r="C310" s="73" t="s">
        <v>2827</v>
      </c>
      <c r="D310" s="86" t="s">
        <v>511</v>
      </c>
      <c r="E310" s="86" t="s">
        <v>132</v>
      </c>
      <c r="F310" s="94">
        <v>44987</v>
      </c>
      <c r="G310" s="83">
        <v>2835845.903126</v>
      </c>
      <c r="H310" s="85">
        <v>-1.4721249999999999</v>
      </c>
      <c r="I310" s="83">
        <v>-41.747183478000004</v>
      </c>
      <c r="J310" s="84">
        <f t="shared" si="4"/>
        <v>4.2851867444051537E-3</v>
      </c>
      <c r="K310" s="84">
        <f>I310/'סכום נכסי הקרן'!$C$42</f>
        <v>-5.8590388990487729E-6</v>
      </c>
    </row>
    <row r="311" spans="2:11">
      <c r="B311" s="76" t="s">
        <v>2828</v>
      </c>
      <c r="C311" s="73" t="s">
        <v>2829</v>
      </c>
      <c r="D311" s="86" t="s">
        <v>511</v>
      </c>
      <c r="E311" s="86" t="s">
        <v>132</v>
      </c>
      <c r="F311" s="94">
        <v>44991</v>
      </c>
      <c r="G311" s="83">
        <v>1298781.9932310001</v>
      </c>
      <c r="H311" s="85">
        <v>-1.284983</v>
      </c>
      <c r="I311" s="83">
        <v>-16.689132065000003</v>
      </c>
      <c r="J311" s="84">
        <f t="shared" si="4"/>
        <v>1.7130747883447673E-3</v>
      </c>
      <c r="K311" s="84">
        <f>I311/'סכום נכסי הקרן'!$C$42</f>
        <v>-2.3422484060925123E-6</v>
      </c>
    </row>
    <row r="312" spans="2:11">
      <c r="B312" s="76" t="s">
        <v>2830</v>
      </c>
      <c r="C312" s="73" t="s">
        <v>2831</v>
      </c>
      <c r="D312" s="86" t="s">
        <v>511</v>
      </c>
      <c r="E312" s="86" t="s">
        <v>132</v>
      </c>
      <c r="F312" s="94">
        <v>45078</v>
      </c>
      <c r="G312" s="83">
        <v>3986040.9940480008</v>
      </c>
      <c r="H312" s="85">
        <v>-1.6122620000000001</v>
      </c>
      <c r="I312" s="83">
        <v>-64.265439591000018</v>
      </c>
      <c r="J312" s="84">
        <f t="shared" si="4"/>
        <v>6.5965985466743789E-3</v>
      </c>
      <c r="K312" s="84">
        <f>I312/'סכום נכסי הקרן'!$C$42</f>
        <v>-9.0193799691077232E-6</v>
      </c>
    </row>
    <row r="313" spans="2:11">
      <c r="B313" s="76" t="s">
        <v>2830</v>
      </c>
      <c r="C313" s="73" t="s">
        <v>2832</v>
      </c>
      <c r="D313" s="86" t="s">
        <v>511</v>
      </c>
      <c r="E313" s="86" t="s">
        <v>132</v>
      </c>
      <c r="F313" s="94">
        <v>45078</v>
      </c>
      <c r="G313" s="83">
        <v>2530727.729549</v>
      </c>
      <c r="H313" s="85">
        <v>-1.6122620000000001</v>
      </c>
      <c r="I313" s="83">
        <v>-40.801971331000011</v>
      </c>
      <c r="J313" s="84">
        <f t="shared" si="4"/>
        <v>4.1881643772528985E-3</v>
      </c>
      <c r="K313" s="84">
        <f>I313/'סכום נכסי הקרן'!$C$42</f>
        <v>-5.7263824112154121E-6</v>
      </c>
    </row>
    <row r="314" spans="2:11">
      <c r="B314" s="76" t="s">
        <v>2833</v>
      </c>
      <c r="C314" s="73" t="s">
        <v>2834</v>
      </c>
      <c r="D314" s="86" t="s">
        <v>511</v>
      </c>
      <c r="E314" s="86" t="s">
        <v>132</v>
      </c>
      <c r="F314" s="94">
        <v>45078</v>
      </c>
      <c r="G314" s="83">
        <v>1016847.1923590001</v>
      </c>
      <c r="H314" s="85">
        <v>-1.6122620000000001</v>
      </c>
      <c r="I314" s="83">
        <v>-16.394244821000004</v>
      </c>
      <c r="J314" s="84">
        <f t="shared" si="4"/>
        <v>1.6828057545128473E-3</v>
      </c>
      <c r="K314" s="84">
        <f>I314/'סכום נכסי הקרן'!$C$42</f>
        <v>-2.3008622408595988E-6</v>
      </c>
    </row>
    <row r="315" spans="2:11">
      <c r="B315" s="76" t="s">
        <v>2835</v>
      </c>
      <c r="C315" s="73" t="s">
        <v>2836</v>
      </c>
      <c r="D315" s="86" t="s">
        <v>511</v>
      </c>
      <c r="E315" s="86" t="s">
        <v>132</v>
      </c>
      <c r="F315" s="94">
        <v>45005</v>
      </c>
      <c r="G315" s="83">
        <v>1224724.8203540002</v>
      </c>
      <c r="H315" s="85">
        <v>-0.81121299999999996</v>
      </c>
      <c r="I315" s="83">
        <v>-9.9351208410000016</v>
      </c>
      <c r="J315" s="84">
        <f t="shared" si="4"/>
        <v>1.0198016868455863E-3</v>
      </c>
      <c r="K315" s="84">
        <f>I315/'סכום נכסי הקרן'!$C$42</f>
        <v>-1.3943517771646774E-6</v>
      </c>
    </row>
    <row r="316" spans="2:11">
      <c r="B316" s="76" t="s">
        <v>2837</v>
      </c>
      <c r="C316" s="73" t="s">
        <v>2838</v>
      </c>
      <c r="D316" s="86" t="s">
        <v>511</v>
      </c>
      <c r="E316" s="86" t="s">
        <v>132</v>
      </c>
      <c r="F316" s="94">
        <v>45005</v>
      </c>
      <c r="G316" s="83">
        <v>816955.77012300014</v>
      </c>
      <c r="H316" s="85">
        <v>-0.75290000000000001</v>
      </c>
      <c r="I316" s="83">
        <v>-6.1508573060000016</v>
      </c>
      <c r="J316" s="84">
        <f t="shared" si="4"/>
        <v>6.3136168714923626E-4</v>
      </c>
      <c r="K316" s="84">
        <f>I316/'סכום נכסי הקרן'!$C$42</f>
        <v>-8.6324655260501037E-7</v>
      </c>
    </row>
    <row r="317" spans="2:11">
      <c r="B317" s="76" t="s">
        <v>2837</v>
      </c>
      <c r="C317" s="73" t="s">
        <v>2839</v>
      </c>
      <c r="D317" s="86" t="s">
        <v>511</v>
      </c>
      <c r="E317" s="86" t="s">
        <v>132</v>
      </c>
      <c r="F317" s="94">
        <v>45005</v>
      </c>
      <c r="G317" s="83">
        <v>876395.80392300012</v>
      </c>
      <c r="H317" s="85">
        <v>-0.75290000000000001</v>
      </c>
      <c r="I317" s="83">
        <v>-6.5983812350000006</v>
      </c>
      <c r="J317" s="84">
        <f t="shared" si="4"/>
        <v>6.7729828570720877E-4</v>
      </c>
      <c r="K317" s="84">
        <f>I317/'סכום נכסי הקרן'!$C$42</f>
        <v>-9.2605462466687555E-7</v>
      </c>
    </row>
    <row r="318" spans="2:11">
      <c r="B318" s="76" t="s">
        <v>2840</v>
      </c>
      <c r="C318" s="73" t="s">
        <v>2841</v>
      </c>
      <c r="D318" s="86" t="s">
        <v>511</v>
      </c>
      <c r="E318" s="86" t="s">
        <v>132</v>
      </c>
      <c r="F318" s="94">
        <v>45005</v>
      </c>
      <c r="G318" s="83">
        <v>1096237.2377530003</v>
      </c>
      <c r="H318" s="85">
        <v>-0.72493300000000005</v>
      </c>
      <c r="I318" s="83">
        <v>-7.9469908080000016</v>
      </c>
      <c r="J318" s="84">
        <f t="shared" si="4"/>
        <v>8.1572783673651225E-4</v>
      </c>
      <c r="K318" s="84">
        <f>I318/'סכום נכסי הקרן'!$C$42</f>
        <v>-1.1153262183302071E-6</v>
      </c>
    </row>
    <row r="319" spans="2:11">
      <c r="B319" s="76" t="s">
        <v>2840</v>
      </c>
      <c r="C319" s="73" t="s">
        <v>2842</v>
      </c>
      <c r="D319" s="86" t="s">
        <v>511</v>
      </c>
      <c r="E319" s="86" t="s">
        <v>132</v>
      </c>
      <c r="F319" s="94">
        <v>45005</v>
      </c>
      <c r="G319" s="83">
        <v>1270718.9387530002</v>
      </c>
      <c r="H319" s="85">
        <v>-0.72493300000000005</v>
      </c>
      <c r="I319" s="83">
        <v>-9.2118669560000015</v>
      </c>
      <c r="J319" s="84">
        <f t="shared" si="4"/>
        <v>9.4556247589439014E-4</v>
      </c>
      <c r="K319" s="84">
        <f>I319/'סכום נכסי הקרן'!$C$42</f>
        <v>-1.2928461834199817E-6</v>
      </c>
    </row>
    <row r="320" spans="2:11">
      <c r="B320" s="76" t="s">
        <v>2843</v>
      </c>
      <c r="C320" s="73" t="s">
        <v>2844</v>
      </c>
      <c r="D320" s="86" t="s">
        <v>511</v>
      </c>
      <c r="E320" s="86" t="s">
        <v>132</v>
      </c>
      <c r="F320" s="94">
        <v>45106</v>
      </c>
      <c r="G320" s="83">
        <v>826822.75096500013</v>
      </c>
      <c r="H320" s="85">
        <v>0.64989399999999997</v>
      </c>
      <c r="I320" s="83">
        <v>5.3734738819999999</v>
      </c>
      <c r="J320" s="84">
        <f t="shared" si="4"/>
        <v>-5.5156628860215592E-4</v>
      </c>
      <c r="K320" s="84">
        <f>I320/'סכום נכסי הקרן'!$C$42</f>
        <v>7.5414410924875402E-7</v>
      </c>
    </row>
    <row r="321" spans="2:11">
      <c r="B321" s="76" t="s">
        <v>2845</v>
      </c>
      <c r="C321" s="73" t="s">
        <v>2846</v>
      </c>
      <c r="D321" s="86" t="s">
        <v>511</v>
      </c>
      <c r="E321" s="86" t="s">
        <v>132</v>
      </c>
      <c r="F321" s="94">
        <v>45097</v>
      </c>
      <c r="G321" s="83">
        <v>1537751.5132950002</v>
      </c>
      <c r="H321" s="85">
        <v>0.67651300000000003</v>
      </c>
      <c r="I321" s="83">
        <v>10.403086495000002</v>
      </c>
      <c r="J321" s="84">
        <f t="shared" si="4"/>
        <v>-1.0678365493271345E-3</v>
      </c>
      <c r="K321" s="84">
        <f>I321/'סכום נכסי הקרן'!$C$42</f>
        <v>1.4600287580237501E-6</v>
      </c>
    </row>
    <row r="322" spans="2:11">
      <c r="B322" s="76" t="s">
        <v>2847</v>
      </c>
      <c r="C322" s="73" t="s">
        <v>2848</v>
      </c>
      <c r="D322" s="86" t="s">
        <v>511</v>
      </c>
      <c r="E322" s="86" t="s">
        <v>132</v>
      </c>
      <c r="F322" s="94">
        <v>45019</v>
      </c>
      <c r="G322" s="83">
        <v>2226272.4505490004</v>
      </c>
      <c r="H322" s="85">
        <v>0.70550800000000002</v>
      </c>
      <c r="I322" s="83">
        <v>15.706523429000002</v>
      </c>
      <c r="J322" s="84">
        <f t="shared" si="4"/>
        <v>-1.6122138163909548E-3</v>
      </c>
      <c r="K322" s="84">
        <f>I322/'סכום נכסי הקרן'!$C$42</f>
        <v>2.2043434807482875E-6</v>
      </c>
    </row>
    <row r="323" spans="2:11">
      <c r="B323" s="76" t="s">
        <v>2849</v>
      </c>
      <c r="C323" s="73" t="s">
        <v>2850</v>
      </c>
      <c r="D323" s="86" t="s">
        <v>511</v>
      </c>
      <c r="E323" s="86" t="s">
        <v>132</v>
      </c>
      <c r="F323" s="94">
        <v>45019</v>
      </c>
      <c r="G323" s="83">
        <v>3739075.3781540003</v>
      </c>
      <c r="H323" s="85">
        <v>0.80037899999999995</v>
      </c>
      <c r="I323" s="83">
        <v>29.926787691000005</v>
      </c>
      <c r="J323" s="84">
        <f t="shared" si="4"/>
        <v>-3.0718688838896556E-3</v>
      </c>
      <c r="K323" s="84">
        <f>I323/'סכום נכסי הקרן'!$C$42</f>
        <v>4.200096835216324E-6</v>
      </c>
    </row>
    <row r="324" spans="2:11">
      <c r="B324" s="76" t="s">
        <v>2851</v>
      </c>
      <c r="C324" s="73" t="s">
        <v>2852</v>
      </c>
      <c r="D324" s="86" t="s">
        <v>511</v>
      </c>
      <c r="E324" s="86" t="s">
        <v>132</v>
      </c>
      <c r="F324" s="94">
        <v>45019</v>
      </c>
      <c r="G324" s="83">
        <v>2844084.3312700004</v>
      </c>
      <c r="H324" s="85">
        <v>0.81842999999999999</v>
      </c>
      <c r="I324" s="83">
        <v>23.276828108000004</v>
      </c>
      <c r="J324" s="84">
        <f t="shared" si="4"/>
        <v>-2.3892762804648363E-3</v>
      </c>
      <c r="K324" s="84">
        <f>I324/'סכום נכסי הקרן'!$C$42</f>
        <v>3.2668034096986093E-6</v>
      </c>
    </row>
    <row r="325" spans="2:11">
      <c r="B325" s="76" t="s">
        <v>2853</v>
      </c>
      <c r="C325" s="73" t="s">
        <v>2854</v>
      </c>
      <c r="D325" s="86" t="s">
        <v>511</v>
      </c>
      <c r="E325" s="86" t="s">
        <v>132</v>
      </c>
      <c r="F325" s="94">
        <v>45036</v>
      </c>
      <c r="G325" s="83">
        <v>1248207.1006230002</v>
      </c>
      <c r="H325" s="85">
        <v>1.147578</v>
      </c>
      <c r="I325" s="83">
        <v>14.324155816000003</v>
      </c>
      <c r="J325" s="84">
        <f t="shared" si="4"/>
        <v>-1.4703191332623485E-3</v>
      </c>
      <c r="K325" s="84">
        <f>I325/'סכום נכסי הקרן'!$C$42</f>
        <v>2.010334090351438E-6</v>
      </c>
    </row>
    <row r="326" spans="2:11">
      <c r="B326" s="76" t="s">
        <v>2855</v>
      </c>
      <c r="C326" s="73" t="s">
        <v>2856</v>
      </c>
      <c r="D326" s="86" t="s">
        <v>511</v>
      </c>
      <c r="E326" s="86" t="s">
        <v>132</v>
      </c>
      <c r="F326" s="94">
        <v>45036</v>
      </c>
      <c r="G326" s="83">
        <v>6558529.3851410011</v>
      </c>
      <c r="H326" s="85">
        <v>1.1700280000000001</v>
      </c>
      <c r="I326" s="83">
        <v>76.736628820000007</v>
      </c>
      <c r="J326" s="84">
        <f t="shared" si="4"/>
        <v>-7.8767178342244414E-3</v>
      </c>
      <c r="K326" s="84">
        <f>I326/'סכום נכסי הקרן'!$C$42</f>
        <v>1.0769658112988139E-5</v>
      </c>
    </row>
    <row r="327" spans="2:11">
      <c r="B327" s="76" t="s">
        <v>2857</v>
      </c>
      <c r="C327" s="73" t="s">
        <v>2858</v>
      </c>
      <c r="D327" s="86" t="s">
        <v>511</v>
      </c>
      <c r="E327" s="86" t="s">
        <v>132</v>
      </c>
      <c r="F327" s="94">
        <v>45036</v>
      </c>
      <c r="G327" s="83">
        <v>3571769.1459100004</v>
      </c>
      <c r="H327" s="85">
        <v>1.176312</v>
      </c>
      <c r="I327" s="83">
        <v>42.015149655000009</v>
      </c>
      <c r="J327" s="84">
        <f t="shared" si="4"/>
        <v>-4.3126924349443608E-3</v>
      </c>
      <c r="K327" s="84">
        <f>I327/'סכום נכסי הקרן'!$C$42</f>
        <v>5.8966468075080297E-6</v>
      </c>
    </row>
    <row r="328" spans="2:11">
      <c r="B328" s="76" t="s">
        <v>2859</v>
      </c>
      <c r="C328" s="73" t="s">
        <v>2860</v>
      </c>
      <c r="D328" s="86" t="s">
        <v>511</v>
      </c>
      <c r="E328" s="86" t="s">
        <v>132</v>
      </c>
      <c r="F328" s="94">
        <v>45036</v>
      </c>
      <c r="G328" s="83">
        <v>2679435.1859970004</v>
      </c>
      <c r="H328" s="85">
        <v>1.1987479999999999</v>
      </c>
      <c r="I328" s="83">
        <v>32.119688860000004</v>
      </c>
      <c r="J328" s="84">
        <f t="shared" si="4"/>
        <v>-3.2969616982621848E-3</v>
      </c>
      <c r="K328" s="84">
        <f>I328/'סכום נכסי הקרן'!$C$42</f>
        <v>4.5078611484115205E-6</v>
      </c>
    </row>
    <row r="329" spans="2:11">
      <c r="B329" s="76" t="s">
        <v>2861</v>
      </c>
      <c r="C329" s="73" t="s">
        <v>2862</v>
      </c>
      <c r="D329" s="86" t="s">
        <v>511</v>
      </c>
      <c r="E329" s="86" t="s">
        <v>132</v>
      </c>
      <c r="F329" s="94">
        <v>45056</v>
      </c>
      <c r="G329" s="83">
        <v>91355.462217000022</v>
      </c>
      <c r="H329" s="85">
        <v>1.141014</v>
      </c>
      <c r="I329" s="83">
        <v>1.0423783340000001</v>
      </c>
      <c r="J329" s="84">
        <f t="shared" si="4"/>
        <v>-1.0699610003309188E-4</v>
      </c>
      <c r="K329" s="84">
        <f>I329/'סכום נכסי הקרן'!$C$42</f>
        <v>1.4629334718233405E-7</v>
      </c>
    </row>
    <row r="330" spans="2:11">
      <c r="B330" s="76" t="s">
        <v>2861</v>
      </c>
      <c r="C330" s="73" t="s">
        <v>2863</v>
      </c>
      <c r="D330" s="86" t="s">
        <v>511</v>
      </c>
      <c r="E330" s="86" t="s">
        <v>132</v>
      </c>
      <c r="F330" s="94">
        <v>45056</v>
      </c>
      <c r="G330" s="83">
        <v>8497977.3876780011</v>
      </c>
      <c r="H330" s="85">
        <v>1.141014</v>
      </c>
      <c r="I330" s="83">
        <v>96.963081590000016</v>
      </c>
      <c r="J330" s="84">
        <f t="shared" si="4"/>
        <v>-9.9528848968962642E-3</v>
      </c>
      <c r="K330" s="84">
        <f>I330/'סכום נכסי הקרן'!$C$42</f>
        <v>1.3608354372141865E-5</v>
      </c>
    </row>
    <row r="331" spans="2:11">
      <c r="B331" s="76" t="s">
        <v>2864</v>
      </c>
      <c r="C331" s="73" t="s">
        <v>2865</v>
      </c>
      <c r="D331" s="86" t="s">
        <v>511</v>
      </c>
      <c r="E331" s="86" t="s">
        <v>132</v>
      </c>
      <c r="F331" s="94">
        <v>45056</v>
      </c>
      <c r="G331" s="83">
        <v>834156.82868000015</v>
      </c>
      <c r="H331" s="85">
        <v>1.1768559999999999</v>
      </c>
      <c r="I331" s="83">
        <v>9.8168286450000011</v>
      </c>
      <c r="J331" s="84">
        <f t="shared" si="4"/>
        <v>-1.0076594509380332E-3</v>
      </c>
      <c r="K331" s="84">
        <f>I331/'סכום נכסי הקרן'!$C$42</f>
        <v>1.3777499726816722E-6</v>
      </c>
    </row>
    <row r="332" spans="2:11">
      <c r="B332" s="76" t="s">
        <v>2866</v>
      </c>
      <c r="C332" s="73" t="s">
        <v>2867</v>
      </c>
      <c r="D332" s="86" t="s">
        <v>511</v>
      </c>
      <c r="E332" s="86" t="s">
        <v>132</v>
      </c>
      <c r="F332" s="94">
        <v>45056</v>
      </c>
      <c r="G332" s="83">
        <v>2293952.0713570006</v>
      </c>
      <c r="H332" s="85">
        <v>1.1777519999999999</v>
      </c>
      <c r="I332" s="83">
        <v>27.017071135000005</v>
      </c>
      <c r="J332" s="84">
        <f t="shared" ref="J332:J389" si="5">IFERROR(I332/$I$11,0)</f>
        <v>-2.7731977454566121E-3</v>
      </c>
      <c r="K332" s="84">
        <f>I332/'סכום נכסי הקרן'!$C$42</f>
        <v>3.7917305439719271E-6</v>
      </c>
    </row>
    <row r="333" spans="2:11">
      <c r="B333" s="76" t="s">
        <v>2868</v>
      </c>
      <c r="C333" s="73" t="s">
        <v>2869</v>
      </c>
      <c r="D333" s="86" t="s">
        <v>511</v>
      </c>
      <c r="E333" s="86" t="s">
        <v>132</v>
      </c>
      <c r="F333" s="94">
        <v>45029</v>
      </c>
      <c r="G333" s="83">
        <v>5168211.5939370012</v>
      </c>
      <c r="H333" s="85">
        <v>1.7171430000000001</v>
      </c>
      <c r="I333" s="83">
        <v>88.745584890000018</v>
      </c>
      <c r="J333" s="84">
        <f t="shared" si="5"/>
        <v>-9.1093906777092396E-3</v>
      </c>
      <c r="K333" s="84">
        <f>I333/'סכום נכסי הקרן'!$C$42</f>
        <v>1.2455063807199267E-5</v>
      </c>
    </row>
    <row r="334" spans="2:11">
      <c r="B334" s="76" t="s">
        <v>2870</v>
      </c>
      <c r="C334" s="73" t="s">
        <v>2871</v>
      </c>
      <c r="D334" s="86" t="s">
        <v>511</v>
      </c>
      <c r="E334" s="86" t="s">
        <v>132</v>
      </c>
      <c r="F334" s="94">
        <v>45029</v>
      </c>
      <c r="G334" s="83">
        <v>5981932.2910390012</v>
      </c>
      <c r="H334" s="85">
        <v>1.7198</v>
      </c>
      <c r="I334" s="83">
        <v>102.87728369600001</v>
      </c>
      <c r="J334" s="84">
        <f t="shared" si="5"/>
        <v>-1.0559954844063352E-2</v>
      </c>
      <c r="K334" s="84">
        <f>I334/'סכום נכסי הקרן'!$C$42</f>
        <v>1.4438387378180485E-5</v>
      </c>
    </row>
    <row r="335" spans="2:11">
      <c r="B335" s="76" t="s">
        <v>2870</v>
      </c>
      <c r="C335" s="73" t="s">
        <v>2872</v>
      </c>
      <c r="D335" s="86" t="s">
        <v>511</v>
      </c>
      <c r="E335" s="86" t="s">
        <v>132</v>
      </c>
      <c r="F335" s="94">
        <v>45029</v>
      </c>
      <c r="G335" s="83">
        <v>2169055.9305290002</v>
      </c>
      <c r="H335" s="85">
        <v>1.7198</v>
      </c>
      <c r="I335" s="83">
        <v>37.303428262000004</v>
      </c>
      <c r="J335" s="84">
        <f t="shared" si="5"/>
        <v>-3.8290524771193283E-3</v>
      </c>
      <c r="K335" s="84">
        <f>I335/'סכום נכסי הקרן'!$C$42</f>
        <v>5.2353768337476379E-6</v>
      </c>
    </row>
    <row r="336" spans="2:11">
      <c r="B336" s="76" t="s">
        <v>2873</v>
      </c>
      <c r="C336" s="73" t="s">
        <v>2874</v>
      </c>
      <c r="D336" s="86" t="s">
        <v>511</v>
      </c>
      <c r="E336" s="86" t="s">
        <v>132</v>
      </c>
      <c r="F336" s="94">
        <v>45029</v>
      </c>
      <c r="G336" s="83">
        <v>1410552.4359320002</v>
      </c>
      <c r="H336" s="85">
        <v>1.734855</v>
      </c>
      <c r="I336" s="83">
        <v>24.471037183000004</v>
      </c>
      <c r="J336" s="84">
        <f t="shared" si="5"/>
        <v>-2.5118572181928897E-3</v>
      </c>
      <c r="K336" s="84">
        <f>I336/'סכום נכסי הקרן'!$C$42</f>
        <v>3.4344055529116793E-6</v>
      </c>
    </row>
    <row r="337" spans="2:11">
      <c r="B337" s="76" t="s">
        <v>2875</v>
      </c>
      <c r="C337" s="73" t="s">
        <v>2876</v>
      </c>
      <c r="D337" s="86" t="s">
        <v>511</v>
      </c>
      <c r="E337" s="86" t="s">
        <v>132</v>
      </c>
      <c r="F337" s="94">
        <v>45099</v>
      </c>
      <c r="G337" s="83">
        <v>1400964.2282920002</v>
      </c>
      <c r="H337" s="85">
        <v>1.1961379999999999</v>
      </c>
      <c r="I337" s="83">
        <v>16.757471417000005</v>
      </c>
      <c r="J337" s="84">
        <f t="shared" si="5"/>
        <v>-1.7200895582265721E-3</v>
      </c>
      <c r="K337" s="84">
        <f>I337/'סכום נכסי הקרן'!$C$42</f>
        <v>2.3518395422685566E-6</v>
      </c>
    </row>
    <row r="338" spans="2:11">
      <c r="B338" s="76" t="s">
        <v>2875</v>
      </c>
      <c r="C338" s="73" t="s">
        <v>2877</v>
      </c>
      <c r="D338" s="86" t="s">
        <v>511</v>
      </c>
      <c r="E338" s="86" t="s">
        <v>132</v>
      </c>
      <c r="F338" s="94">
        <v>45099</v>
      </c>
      <c r="G338" s="83">
        <v>801896.18062200013</v>
      </c>
      <c r="H338" s="85">
        <v>1.1961379999999999</v>
      </c>
      <c r="I338" s="83">
        <v>9.5917883250000013</v>
      </c>
      <c r="J338" s="84">
        <f t="shared" si="5"/>
        <v>-9.8455993341659649E-4</v>
      </c>
      <c r="K338" s="84">
        <f>I338/'סכום נכסי הקרן'!$C$42</f>
        <v>1.3461665249161668E-6</v>
      </c>
    </row>
    <row r="339" spans="2:11">
      <c r="B339" s="76" t="s">
        <v>2875</v>
      </c>
      <c r="C339" s="73" t="s">
        <v>2878</v>
      </c>
      <c r="D339" s="86" t="s">
        <v>511</v>
      </c>
      <c r="E339" s="86" t="s">
        <v>132</v>
      </c>
      <c r="F339" s="94">
        <v>45099</v>
      </c>
      <c r="G339" s="83">
        <v>4865206.064983001</v>
      </c>
      <c r="H339" s="85">
        <v>1.1961379999999999</v>
      </c>
      <c r="I339" s="83">
        <v>58.194599089000008</v>
      </c>
      <c r="J339" s="84">
        <f t="shared" si="5"/>
        <v>-5.9734502746411856E-3</v>
      </c>
      <c r="K339" s="84">
        <f>I339/'סכום נכסי הקרן'!$C$42</f>
        <v>8.1673634331925947E-6</v>
      </c>
    </row>
    <row r="340" spans="2:11">
      <c r="B340" s="76" t="s">
        <v>2879</v>
      </c>
      <c r="C340" s="73" t="s">
        <v>2880</v>
      </c>
      <c r="D340" s="86" t="s">
        <v>511</v>
      </c>
      <c r="E340" s="86" t="s">
        <v>133</v>
      </c>
      <c r="F340" s="94">
        <v>44966</v>
      </c>
      <c r="G340" s="83">
        <v>3450466.1885160003</v>
      </c>
      <c r="H340" s="85">
        <v>-3.7370290000000002</v>
      </c>
      <c r="I340" s="83">
        <v>-128.94493793400002</v>
      </c>
      <c r="J340" s="84">
        <f t="shared" si="5"/>
        <v>1.3235698621060448E-2</v>
      </c>
      <c r="K340" s="84">
        <f>I340/'סכום נכסי הקרן'!$C$42</f>
        <v>-1.8096871315615027E-5</v>
      </c>
    </row>
    <row r="341" spans="2:11">
      <c r="B341" s="76" t="s">
        <v>2881</v>
      </c>
      <c r="C341" s="73" t="s">
        <v>2882</v>
      </c>
      <c r="D341" s="86" t="s">
        <v>511</v>
      </c>
      <c r="E341" s="86" t="s">
        <v>133</v>
      </c>
      <c r="F341" s="94">
        <v>44966</v>
      </c>
      <c r="G341" s="83">
        <v>358608.67287000007</v>
      </c>
      <c r="H341" s="85">
        <v>-3.735325</v>
      </c>
      <c r="I341" s="83">
        <v>-13.395197937000002</v>
      </c>
      <c r="J341" s="84">
        <f t="shared" si="5"/>
        <v>1.374965203785901E-3</v>
      </c>
      <c r="K341" s="84">
        <f>I341/'סכום נכסי הקרן'!$C$42</f>
        <v>-1.8799588196099497E-6</v>
      </c>
    </row>
    <row r="342" spans="2:11">
      <c r="B342" s="76" t="s">
        <v>2881</v>
      </c>
      <c r="C342" s="73" t="s">
        <v>2883</v>
      </c>
      <c r="D342" s="86" t="s">
        <v>511</v>
      </c>
      <c r="E342" s="86" t="s">
        <v>133</v>
      </c>
      <c r="F342" s="94">
        <v>44966</v>
      </c>
      <c r="G342" s="83">
        <v>2197730.0461100005</v>
      </c>
      <c r="H342" s="85">
        <v>-3.735325</v>
      </c>
      <c r="I342" s="83">
        <v>-82.092351434000008</v>
      </c>
      <c r="J342" s="84">
        <f t="shared" si="5"/>
        <v>8.4264620238969756E-3</v>
      </c>
      <c r="K342" s="84">
        <f>I342/'סכום נכסי הקרן'!$C$42</f>
        <v>-1.1521310907588703E-5</v>
      </c>
    </row>
    <row r="343" spans="2:11">
      <c r="B343" s="76" t="s">
        <v>2884</v>
      </c>
      <c r="C343" s="73" t="s">
        <v>2885</v>
      </c>
      <c r="D343" s="86" t="s">
        <v>511</v>
      </c>
      <c r="E343" s="86" t="s">
        <v>133</v>
      </c>
      <c r="F343" s="94">
        <v>44966</v>
      </c>
      <c r="G343" s="83">
        <v>3221837.6571330004</v>
      </c>
      <c r="H343" s="85">
        <v>-3.6918700000000002</v>
      </c>
      <c r="I343" s="83">
        <v>-118.94606088700002</v>
      </c>
      <c r="J343" s="84">
        <f t="shared" si="5"/>
        <v>1.2209352606524618E-2</v>
      </c>
      <c r="K343" s="84">
        <f>I343/'סכום נכסי הקרן'!$C$42</f>
        <v>-1.6693571627240802E-5</v>
      </c>
    </row>
    <row r="344" spans="2:11">
      <c r="B344" s="76" t="s">
        <v>2886</v>
      </c>
      <c r="C344" s="73" t="s">
        <v>2887</v>
      </c>
      <c r="D344" s="86" t="s">
        <v>511</v>
      </c>
      <c r="E344" s="86" t="s">
        <v>133</v>
      </c>
      <c r="F344" s="94">
        <v>45033</v>
      </c>
      <c r="G344" s="83">
        <v>3169152.6215910004</v>
      </c>
      <c r="H344" s="85">
        <v>-1.4079699999999999</v>
      </c>
      <c r="I344" s="83">
        <v>-44.620703305000013</v>
      </c>
      <c r="J344" s="84">
        <f t="shared" si="5"/>
        <v>4.5801424287553296E-3</v>
      </c>
      <c r="K344" s="84">
        <f>I344/'סכום נכסי הקרן'!$C$42</f>
        <v>-6.2623251339741359E-6</v>
      </c>
    </row>
    <row r="345" spans="2:11">
      <c r="B345" s="76" t="s">
        <v>2888</v>
      </c>
      <c r="C345" s="73" t="s">
        <v>2889</v>
      </c>
      <c r="D345" s="86" t="s">
        <v>511</v>
      </c>
      <c r="E345" s="86" t="s">
        <v>133</v>
      </c>
      <c r="F345" s="94">
        <v>45064</v>
      </c>
      <c r="G345" s="83">
        <v>942035.81922200008</v>
      </c>
      <c r="H345" s="85">
        <v>-1.3428929999999999</v>
      </c>
      <c r="I345" s="83">
        <v>-12.650528682000003</v>
      </c>
      <c r="J345" s="84">
        <f t="shared" si="5"/>
        <v>1.298527788021705E-3</v>
      </c>
      <c r="K345" s="84">
        <f>I345/'סכום נכסי הקרן'!$C$42</f>
        <v>-1.7754476701507315E-6</v>
      </c>
    </row>
    <row r="346" spans="2:11">
      <c r="B346" s="76" t="s">
        <v>2890</v>
      </c>
      <c r="C346" s="73" t="s">
        <v>2891</v>
      </c>
      <c r="D346" s="86" t="s">
        <v>511</v>
      </c>
      <c r="E346" s="86" t="s">
        <v>133</v>
      </c>
      <c r="F346" s="94">
        <v>45064</v>
      </c>
      <c r="G346" s="83">
        <v>2028351.8493440002</v>
      </c>
      <c r="H346" s="85">
        <v>-1.1942600000000001</v>
      </c>
      <c r="I346" s="83">
        <v>-24.223798746</v>
      </c>
      <c r="J346" s="84">
        <f t="shared" si="5"/>
        <v>2.4864791499095962E-3</v>
      </c>
      <c r="K346" s="84">
        <f>I346/'סכום נכסי הקרן'!$C$42</f>
        <v>-3.3997066942333107E-6</v>
      </c>
    </row>
    <row r="347" spans="2:11">
      <c r="B347" s="76" t="s">
        <v>2892</v>
      </c>
      <c r="C347" s="73" t="s">
        <v>2893</v>
      </c>
      <c r="D347" s="86" t="s">
        <v>511</v>
      </c>
      <c r="E347" s="86" t="s">
        <v>133</v>
      </c>
      <c r="F347" s="94">
        <v>45064</v>
      </c>
      <c r="G347" s="83">
        <v>2830757.4141550004</v>
      </c>
      <c r="H347" s="85">
        <v>-1.1764209999999999</v>
      </c>
      <c r="I347" s="83">
        <v>-33.301629658000003</v>
      </c>
      <c r="J347" s="84">
        <f t="shared" si="5"/>
        <v>3.4182833448573452E-3</v>
      </c>
      <c r="K347" s="84">
        <f>I347/'סכום נכסי הקרן'!$C$42</f>
        <v>-4.6737414913454121E-6</v>
      </c>
    </row>
    <row r="348" spans="2:11">
      <c r="B348" s="76" t="s">
        <v>2894</v>
      </c>
      <c r="C348" s="73" t="s">
        <v>2895</v>
      </c>
      <c r="D348" s="86" t="s">
        <v>511</v>
      </c>
      <c r="E348" s="86" t="s">
        <v>130</v>
      </c>
      <c r="F348" s="94">
        <v>45069</v>
      </c>
      <c r="G348" s="83">
        <v>413254.52870000002</v>
      </c>
      <c r="H348" s="85">
        <v>4.7532589999999999</v>
      </c>
      <c r="I348" s="83">
        <v>19.643057743000004</v>
      </c>
      <c r="J348" s="84">
        <f t="shared" si="5"/>
        <v>-2.0162838219791972E-3</v>
      </c>
      <c r="K348" s="84">
        <f>I348/'סכום נכסי הקרן'!$C$42</f>
        <v>2.7568192587925893E-6</v>
      </c>
    </row>
    <row r="349" spans="2:11">
      <c r="B349" s="76" t="s">
        <v>2896</v>
      </c>
      <c r="C349" s="73" t="s">
        <v>2897</v>
      </c>
      <c r="D349" s="86" t="s">
        <v>511</v>
      </c>
      <c r="E349" s="86" t="s">
        <v>130</v>
      </c>
      <c r="F349" s="94">
        <v>45070</v>
      </c>
      <c r="G349" s="83">
        <v>403104.34578799998</v>
      </c>
      <c r="H349" s="85">
        <v>4.6986379999999999</v>
      </c>
      <c r="I349" s="83">
        <v>18.940413555999999</v>
      </c>
      <c r="J349" s="84">
        <f t="shared" si="5"/>
        <v>-1.9441601167296567E-3</v>
      </c>
      <c r="K349" s="84">
        <f>I349/'סכום נכסי הקרן'!$C$42</f>
        <v>2.658206148138238E-6</v>
      </c>
    </row>
    <row r="350" spans="2:11">
      <c r="B350" s="76" t="s">
        <v>2898</v>
      </c>
      <c r="C350" s="73" t="s">
        <v>2899</v>
      </c>
      <c r="D350" s="86" t="s">
        <v>511</v>
      </c>
      <c r="E350" s="86" t="s">
        <v>130</v>
      </c>
      <c r="F350" s="94">
        <v>45083</v>
      </c>
      <c r="G350" s="83">
        <v>956730.54969800008</v>
      </c>
      <c r="H350" s="85">
        <v>4.0065410000000004</v>
      </c>
      <c r="I350" s="83">
        <v>38.331802596000003</v>
      </c>
      <c r="J350" s="84">
        <f t="shared" si="5"/>
        <v>-3.9346111207740689E-3</v>
      </c>
      <c r="K350" s="84">
        <f>I350/'סכום נכסי הקרן'!$C$42</f>
        <v>5.3797047793410121E-6</v>
      </c>
    </row>
    <row r="351" spans="2:11">
      <c r="B351" s="76" t="s">
        <v>2900</v>
      </c>
      <c r="C351" s="73" t="s">
        <v>2901</v>
      </c>
      <c r="D351" s="86" t="s">
        <v>511</v>
      </c>
      <c r="E351" s="86" t="s">
        <v>130</v>
      </c>
      <c r="F351" s="94">
        <v>45084</v>
      </c>
      <c r="G351" s="83">
        <v>819817.6440320001</v>
      </c>
      <c r="H351" s="85">
        <v>3.978885</v>
      </c>
      <c r="I351" s="83">
        <v>32.619600279000004</v>
      </c>
      <c r="J351" s="84">
        <f t="shared" si="5"/>
        <v>-3.3482756698311762E-3</v>
      </c>
      <c r="K351" s="84">
        <f>I351/'סכום נכסי הקרן'!$C$42</f>
        <v>4.5780215809480814E-6</v>
      </c>
    </row>
    <row r="352" spans="2:11">
      <c r="B352" s="76" t="s">
        <v>2902</v>
      </c>
      <c r="C352" s="73" t="s">
        <v>2903</v>
      </c>
      <c r="D352" s="86" t="s">
        <v>511</v>
      </c>
      <c r="E352" s="86" t="s">
        <v>130</v>
      </c>
      <c r="F352" s="94">
        <v>45090</v>
      </c>
      <c r="G352" s="83">
        <v>955984.01129200007</v>
      </c>
      <c r="H352" s="85">
        <v>3.9318689999999998</v>
      </c>
      <c r="I352" s="83">
        <v>37.588041902000001</v>
      </c>
      <c r="J352" s="84">
        <f t="shared" si="5"/>
        <v>-3.8582669652786937E-3</v>
      </c>
      <c r="K352" s="84">
        <f>I352/'סכום נכסי הקרן'!$C$42</f>
        <v>5.2753211425376821E-6</v>
      </c>
    </row>
    <row r="353" spans="2:11">
      <c r="B353" s="76" t="s">
        <v>2904</v>
      </c>
      <c r="C353" s="73" t="s">
        <v>2905</v>
      </c>
      <c r="D353" s="86" t="s">
        <v>511</v>
      </c>
      <c r="E353" s="86" t="s">
        <v>130</v>
      </c>
      <c r="F353" s="94">
        <v>45089</v>
      </c>
      <c r="G353" s="83">
        <v>955901.13468100014</v>
      </c>
      <c r="H353" s="85">
        <v>3.9235720000000001</v>
      </c>
      <c r="I353" s="83">
        <v>37.505473450000004</v>
      </c>
      <c r="J353" s="84">
        <f t="shared" si="5"/>
        <v>-3.8497916333750958E-3</v>
      </c>
      <c r="K353" s="84">
        <f>I353/'סכום נכסי הקרן'!$C$42</f>
        <v>5.2637330129490792E-6</v>
      </c>
    </row>
    <row r="354" spans="2:11">
      <c r="B354" s="76" t="s">
        <v>2906</v>
      </c>
      <c r="C354" s="73" t="s">
        <v>2907</v>
      </c>
      <c r="D354" s="86" t="s">
        <v>511</v>
      </c>
      <c r="E354" s="86" t="s">
        <v>130</v>
      </c>
      <c r="F354" s="94">
        <v>45076</v>
      </c>
      <c r="G354" s="83">
        <v>1143524.0890339999</v>
      </c>
      <c r="H354" s="85">
        <v>3.8544320000000001</v>
      </c>
      <c r="I354" s="83">
        <v>44.076357310000006</v>
      </c>
      <c r="J354" s="84">
        <f t="shared" si="5"/>
        <v>-4.5242674200047794E-3</v>
      </c>
      <c r="K354" s="84">
        <f>I354/'סכום נכסי הקרן'!$C$42</f>
        <v>6.1859284984759065E-6</v>
      </c>
    </row>
    <row r="355" spans="2:11">
      <c r="B355" s="76" t="s">
        <v>2908</v>
      </c>
      <c r="C355" s="73" t="s">
        <v>2909</v>
      </c>
      <c r="D355" s="86" t="s">
        <v>511</v>
      </c>
      <c r="E355" s="86" t="s">
        <v>130</v>
      </c>
      <c r="F355" s="94">
        <v>45085</v>
      </c>
      <c r="G355" s="83">
        <v>1091669.7749470002</v>
      </c>
      <c r="H355" s="85">
        <v>3.8544320000000001</v>
      </c>
      <c r="I355" s="83">
        <v>42.077668076000009</v>
      </c>
      <c r="J355" s="84">
        <f t="shared" si="5"/>
        <v>-4.3191097087968951E-3</v>
      </c>
      <c r="K355" s="84">
        <f>I355/'סכום נכסי הקרן'!$C$42</f>
        <v>5.9054210008794008E-6</v>
      </c>
    </row>
    <row r="356" spans="2:11">
      <c r="B356" s="76" t="s">
        <v>2910</v>
      </c>
      <c r="C356" s="73" t="s">
        <v>2911</v>
      </c>
      <c r="D356" s="86" t="s">
        <v>511</v>
      </c>
      <c r="E356" s="86" t="s">
        <v>130</v>
      </c>
      <c r="F356" s="94">
        <v>45082</v>
      </c>
      <c r="G356" s="83">
        <v>763948.23913700017</v>
      </c>
      <c r="H356" s="85">
        <v>3.8267760000000002</v>
      </c>
      <c r="I356" s="83">
        <v>29.234585421000002</v>
      </c>
      <c r="J356" s="84">
        <f t="shared" si="5"/>
        <v>-3.0008170009904341E-3</v>
      </c>
      <c r="K356" s="84">
        <f>I356/'סכום נכסי הקרן'!$C$42</f>
        <v>4.1029492030155287E-6</v>
      </c>
    </row>
    <row r="357" spans="2:11">
      <c r="B357" s="76" t="s">
        <v>2912</v>
      </c>
      <c r="C357" s="73" t="s">
        <v>2913</v>
      </c>
      <c r="D357" s="86" t="s">
        <v>511</v>
      </c>
      <c r="E357" s="86" t="s">
        <v>130</v>
      </c>
      <c r="F357" s="94">
        <v>45078</v>
      </c>
      <c r="G357" s="83">
        <v>954921.51554500009</v>
      </c>
      <c r="H357" s="85">
        <v>3.825393</v>
      </c>
      <c r="I357" s="83">
        <v>36.529499589000004</v>
      </c>
      <c r="J357" s="84">
        <f t="shared" si="5"/>
        <v>-3.7496116953860559E-3</v>
      </c>
      <c r="K357" s="84">
        <f>I357/'סכום נכסי הקרן'!$C$42</f>
        <v>5.1267592499390017E-6</v>
      </c>
    </row>
    <row r="358" spans="2:11">
      <c r="B358" s="76" t="s">
        <v>2914</v>
      </c>
      <c r="C358" s="73" t="s">
        <v>2915</v>
      </c>
      <c r="D358" s="86" t="s">
        <v>511</v>
      </c>
      <c r="E358" s="86" t="s">
        <v>130</v>
      </c>
      <c r="F358" s="94">
        <v>45091</v>
      </c>
      <c r="G358" s="83">
        <v>763012.0956130001</v>
      </c>
      <c r="H358" s="85">
        <v>3.7092369999999999</v>
      </c>
      <c r="I358" s="83">
        <v>28.301925226000002</v>
      </c>
      <c r="J358" s="84">
        <f t="shared" si="5"/>
        <v>-2.9050830431114681E-3</v>
      </c>
      <c r="K358" s="84">
        <f>I358/'סכום נכסי הקרן'!$C$42</f>
        <v>3.97205432803602E-6</v>
      </c>
    </row>
    <row r="359" spans="2:11">
      <c r="B359" s="76" t="s">
        <v>2916</v>
      </c>
      <c r="C359" s="73" t="s">
        <v>2917</v>
      </c>
      <c r="D359" s="86" t="s">
        <v>511</v>
      </c>
      <c r="E359" s="86" t="s">
        <v>130</v>
      </c>
      <c r="F359" s="94">
        <v>45085</v>
      </c>
      <c r="G359" s="83">
        <v>81651.240275000018</v>
      </c>
      <c r="H359" s="85">
        <v>3.5916980000000001</v>
      </c>
      <c r="I359" s="83">
        <v>2.9326658440000006</v>
      </c>
      <c r="J359" s="84">
        <f t="shared" si="5"/>
        <v>-3.0102679398961475E-4</v>
      </c>
      <c r="K359" s="84">
        <f>I359/'סכום נכסי הקרן'!$C$42</f>
        <v>4.1158712579886059E-7</v>
      </c>
    </row>
    <row r="360" spans="2:11">
      <c r="B360" s="76" t="s">
        <v>2918</v>
      </c>
      <c r="C360" s="73" t="s">
        <v>2919</v>
      </c>
      <c r="D360" s="86" t="s">
        <v>511</v>
      </c>
      <c r="E360" s="86" t="s">
        <v>130</v>
      </c>
      <c r="F360" s="94">
        <v>45077</v>
      </c>
      <c r="G360" s="83">
        <v>1629271.267028</v>
      </c>
      <c r="H360" s="85">
        <v>3.3704480000000001</v>
      </c>
      <c r="I360" s="83">
        <v>54.913742793000004</v>
      </c>
      <c r="J360" s="84">
        <f t="shared" si="5"/>
        <v>-5.6366830789014704E-3</v>
      </c>
      <c r="K360" s="84">
        <f>I360/'סכום נכסי הקרן'!$C$42</f>
        <v>7.7069092645758524E-6</v>
      </c>
    </row>
    <row r="361" spans="2:11">
      <c r="B361" s="76" t="s">
        <v>2785</v>
      </c>
      <c r="C361" s="73" t="s">
        <v>2920</v>
      </c>
      <c r="D361" s="86" t="s">
        <v>511</v>
      </c>
      <c r="E361" s="86" t="s">
        <v>130</v>
      </c>
      <c r="F361" s="94">
        <v>44971</v>
      </c>
      <c r="G361" s="83">
        <v>771564.94</v>
      </c>
      <c r="H361" s="85">
        <v>-11.269545000000001</v>
      </c>
      <c r="I361" s="83">
        <v>-86.951860000000011</v>
      </c>
      <c r="J361" s="84">
        <f t="shared" si="5"/>
        <v>8.9252717628179323E-3</v>
      </c>
      <c r="K361" s="84">
        <f>I361/'סכום נכסי הקרן'!$C$42</f>
        <v>-1.2203322179881096E-5</v>
      </c>
    </row>
    <row r="362" spans="2:11">
      <c r="B362" s="76" t="s">
        <v>2921</v>
      </c>
      <c r="C362" s="73" t="s">
        <v>2922</v>
      </c>
      <c r="D362" s="86" t="s">
        <v>511</v>
      </c>
      <c r="E362" s="86" t="s">
        <v>134</v>
      </c>
      <c r="F362" s="94">
        <v>44971</v>
      </c>
      <c r="G362" s="83">
        <v>608867.38000000012</v>
      </c>
      <c r="H362" s="85">
        <v>5.3061109999999996</v>
      </c>
      <c r="I362" s="83">
        <v>32.307180000000002</v>
      </c>
      <c r="J362" s="84">
        <f t="shared" si="5"/>
        <v>-3.3162069378421147E-3</v>
      </c>
      <c r="K362" s="84">
        <f>I362/'סכום נכסי הקרן'!$C$42</f>
        <v>4.5341747291364543E-6</v>
      </c>
    </row>
    <row r="363" spans="2:11">
      <c r="B363" s="76" t="s">
        <v>2821</v>
      </c>
      <c r="C363" s="73" t="s">
        <v>2923</v>
      </c>
      <c r="D363" s="86" t="s">
        <v>511</v>
      </c>
      <c r="E363" s="86" t="s">
        <v>132</v>
      </c>
      <c r="F363" s="94">
        <v>44987</v>
      </c>
      <c r="G363" s="83">
        <v>4777505.6800000006</v>
      </c>
      <c r="H363" s="85">
        <v>-1.478753</v>
      </c>
      <c r="I363" s="83">
        <v>-70.647520000000014</v>
      </c>
      <c r="J363" s="84">
        <f t="shared" si="5"/>
        <v>7.2516943900810772E-3</v>
      </c>
      <c r="K363" s="84">
        <f>I363/'סכום נכסי הקרן'!$C$42</f>
        <v>-9.9150776966656423E-6</v>
      </c>
    </row>
    <row r="364" spans="2:11">
      <c r="B364" s="76" t="s">
        <v>2835</v>
      </c>
      <c r="C364" s="73" t="s">
        <v>2924</v>
      </c>
      <c r="D364" s="86" t="s">
        <v>511</v>
      </c>
      <c r="E364" s="86" t="s">
        <v>132</v>
      </c>
      <c r="F364" s="94">
        <v>45005</v>
      </c>
      <c r="G364" s="83">
        <v>6388864.4800000014</v>
      </c>
      <c r="H364" s="85">
        <v>-0.81121299999999996</v>
      </c>
      <c r="I364" s="83">
        <v>-51.827269999999999</v>
      </c>
      <c r="J364" s="84">
        <f t="shared" si="5"/>
        <v>5.3198685971173115E-3</v>
      </c>
      <c r="K364" s="84">
        <f>I364/'סכום נכסי הקרן'!$C$42</f>
        <v>-7.2737359903938346E-6</v>
      </c>
    </row>
    <row r="365" spans="2:11">
      <c r="B365" s="76" t="s">
        <v>2925</v>
      </c>
      <c r="C365" s="73" t="s">
        <v>2926</v>
      </c>
      <c r="D365" s="86" t="s">
        <v>511</v>
      </c>
      <c r="E365" s="86" t="s">
        <v>132</v>
      </c>
      <c r="F365" s="94">
        <v>45090</v>
      </c>
      <c r="G365" s="83">
        <v>389173.22</v>
      </c>
      <c r="H365" s="85">
        <v>-0.535273</v>
      </c>
      <c r="I365" s="83">
        <v>-2.0831400000000002</v>
      </c>
      <c r="J365" s="84">
        <f t="shared" si="5"/>
        <v>2.1382625535550993E-4</v>
      </c>
      <c r="K365" s="84">
        <f>I365/'סכום נכסי הקרן'!$C$42</f>
        <v>-2.9235980191565201E-7</v>
      </c>
    </row>
    <row r="366" spans="2:11">
      <c r="B366" s="76" t="s">
        <v>2927</v>
      </c>
      <c r="C366" s="73" t="s">
        <v>2928</v>
      </c>
      <c r="D366" s="86" t="s">
        <v>511</v>
      </c>
      <c r="E366" s="86" t="s">
        <v>132</v>
      </c>
      <c r="F366" s="94">
        <v>45091</v>
      </c>
      <c r="G366" s="83">
        <v>8053420.0000000009</v>
      </c>
      <c r="H366" s="85">
        <v>-0.20643</v>
      </c>
      <c r="I366" s="83">
        <v>-16.624700000000001</v>
      </c>
      <c r="J366" s="84">
        <f t="shared" si="5"/>
        <v>1.7064610863450106E-3</v>
      </c>
      <c r="K366" s="84">
        <f>I366/'סכום נכסי הקרן'!$C$42</f>
        <v>-2.3332056409589079E-6</v>
      </c>
    </row>
    <row r="367" spans="2:11">
      <c r="B367" s="76" t="s">
        <v>2929</v>
      </c>
      <c r="C367" s="73" t="s">
        <v>2930</v>
      </c>
      <c r="D367" s="86" t="s">
        <v>511</v>
      </c>
      <c r="E367" s="86" t="s">
        <v>132</v>
      </c>
      <c r="F367" s="94">
        <v>45019</v>
      </c>
      <c r="G367" s="83">
        <v>4879416.66</v>
      </c>
      <c r="H367" s="85">
        <v>0.76064600000000004</v>
      </c>
      <c r="I367" s="83">
        <v>37.11507000000001</v>
      </c>
      <c r="J367" s="84">
        <f t="shared" si="5"/>
        <v>-3.8097182308234811E-3</v>
      </c>
      <c r="K367" s="84">
        <f>I367/'סכום נכסי הקרן'!$C$42</f>
        <v>5.2089415561534796E-6</v>
      </c>
    </row>
    <row r="368" spans="2:11">
      <c r="B368" s="76" t="s">
        <v>2851</v>
      </c>
      <c r="C368" s="73" t="s">
        <v>2931</v>
      </c>
      <c r="D368" s="86" t="s">
        <v>511</v>
      </c>
      <c r="E368" s="86" t="s">
        <v>132</v>
      </c>
      <c r="F368" s="94">
        <v>45019</v>
      </c>
      <c r="G368" s="83">
        <v>2885840.3100000005</v>
      </c>
      <c r="H368" s="85">
        <v>0.81842999999999999</v>
      </c>
      <c r="I368" s="83">
        <v>23.618570000000002</v>
      </c>
      <c r="J368" s="84">
        <f t="shared" si="5"/>
        <v>-2.4243547624989131E-3</v>
      </c>
      <c r="K368" s="84">
        <f>I368/'סכום נכסי הקרן'!$C$42</f>
        <v>3.31476542466227E-6</v>
      </c>
    </row>
    <row r="369" spans="2:11">
      <c r="B369" s="76" t="s">
        <v>2855</v>
      </c>
      <c r="C369" s="73" t="s">
        <v>2932</v>
      </c>
      <c r="D369" s="86" t="s">
        <v>511</v>
      </c>
      <c r="E369" s="86" t="s">
        <v>132</v>
      </c>
      <c r="F369" s="94">
        <v>45036</v>
      </c>
      <c r="G369" s="83">
        <v>2647496.1500000004</v>
      </c>
      <c r="H369" s="85">
        <v>1.1700280000000001</v>
      </c>
      <c r="I369" s="83">
        <v>30.976450000000003</v>
      </c>
      <c r="J369" s="84">
        <f t="shared" si="5"/>
        <v>-3.1796126557539026E-3</v>
      </c>
      <c r="K369" s="84">
        <f>I369/'סכום נכסי הקרן'!$C$42</f>
        <v>4.347412457180074E-6</v>
      </c>
    </row>
    <row r="370" spans="2:11">
      <c r="B370" s="76" t="s">
        <v>2870</v>
      </c>
      <c r="C370" s="73" t="s">
        <v>2933</v>
      </c>
      <c r="D370" s="86" t="s">
        <v>511</v>
      </c>
      <c r="E370" s="86" t="s">
        <v>132</v>
      </c>
      <c r="F370" s="94">
        <v>45029</v>
      </c>
      <c r="G370" s="83">
        <v>4187743.6200000006</v>
      </c>
      <c r="H370" s="85">
        <v>1.7198</v>
      </c>
      <c r="I370" s="83">
        <v>72.020820000000015</v>
      </c>
      <c r="J370" s="84">
        <f t="shared" si="5"/>
        <v>-7.3926583178438405E-3</v>
      </c>
      <c r="K370" s="84">
        <f>I370/'סכום נכסי הקרן'!$C$42</f>
        <v>1.0107814486305688E-5</v>
      </c>
    </row>
    <row r="371" spans="2:11">
      <c r="B371" s="76" t="s">
        <v>2886</v>
      </c>
      <c r="C371" s="73" t="s">
        <v>2934</v>
      </c>
      <c r="D371" s="86" t="s">
        <v>511</v>
      </c>
      <c r="E371" s="86" t="s">
        <v>133</v>
      </c>
      <c r="F371" s="94">
        <v>45033</v>
      </c>
      <c r="G371" s="83">
        <v>4238422.5199999996</v>
      </c>
      <c r="H371" s="85">
        <v>-1.4079699999999999</v>
      </c>
      <c r="I371" s="83">
        <v>-59.675700000000013</v>
      </c>
      <c r="J371" s="84">
        <f t="shared" si="5"/>
        <v>6.1254795485271296E-3</v>
      </c>
      <c r="K371" s="84">
        <f>I371/'סכום נכסי הקרן'!$C$42</f>
        <v>-8.3752296202741415E-6</v>
      </c>
    </row>
    <row r="372" spans="2:11">
      <c r="B372" s="76" t="s">
        <v>2888</v>
      </c>
      <c r="C372" s="73" t="s">
        <v>2935</v>
      </c>
      <c r="D372" s="86" t="s">
        <v>511</v>
      </c>
      <c r="E372" s="86" t="s">
        <v>133</v>
      </c>
      <c r="F372" s="94">
        <v>45064</v>
      </c>
      <c r="G372" s="83">
        <v>1184754.8400000003</v>
      </c>
      <c r="H372" s="85">
        <v>-1.342892</v>
      </c>
      <c r="I372" s="83">
        <v>-15.909980000000003</v>
      </c>
      <c r="J372" s="84">
        <f t="shared" si="5"/>
        <v>1.6330978456469828E-3</v>
      </c>
      <c r="K372" s="84">
        <f>I372/'סכום נכסי הקרן'!$C$42</f>
        <v>-2.2328977415257665E-6</v>
      </c>
    </row>
    <row r="373" spans="2:11">
      <c r="B373" s="76" t="s">
        <v>2936</v>
      </c>
      <c r="C373" s="73" t="s">
        <v>2937</v>
      </c>
      <c r="D373" s="86" t="s">
        <v>511</v>
      </c>
      <c r="E373" s="86" t="s">
        <v>133</v>
      </c>
      <c r="F373" s="94">
        <v>45104</v>
      </c>
      <c r="G373" s="83">
        <v>8955727.9000000004</v>
      </c>
      <c r="H373" s="85">
        <v>0.88458099999999995</v>
      </c>
      <c r="I373" s="83">
        <v>79.220710000000025</v>
      </c>
      <c r="J373" s="84">
        <f t="shared" si="5"/>
        <v>-8.1316991493153613E-3</v>
      </c>
      <c r="K373" s="84">
        <f>I373/'סכום נכסי הקרן'!$C$42</f>
        <v>1.1118288297098282E-5</v>
      </c>
    </row>
    <row r="374" spans="2:11">
      <c r="B374" s="76" t="s">
        <v>2938</v>
      </c>
      <c r="C374" s="73" t="s">
        <v>2939</v>
      </c>
      <c r="D374" s="86" t="s">
        <v>511</v>
      </c>
      <c r="E374" s="86" t="s">
        <v>130</v>
      </c>
      <c r="F374" s="94">
        <v>44971</v>
      </c>
      <c r="G374" s="83">
        <v>942398.70000000019</v>
      </c>
      <c r="H374" s="85">
        <v>10.047349000000001</v>
      </c>
      <c r="I374" s="83">
        <v>94.686090000000021</v>
      </c>
      <c r="J374" s="84">
        <f t="shared" si="5"/>
        <v>-9.7191605263951524E-3</v>
      </c>
      <c r="K374" s="84">
        <f>I374/'סכום נכסי הקרן'!$C$42</f>
        <v>1.3288788327509242E-5</v>
      </c>
    </row>
    <row r="375" spans="2:11">
      <c r="B375" s="72"/>
      <c r="C375" s="73"/>
      <c r="D375" s="73"/>
      <c r="E375" s="73"/>
      <c r="F375" s="73"/>
      <c r="G375" s="83"/>
      <c r="H375" s="85"/>
      <c r="I375" s="73"/>
      <c r="J375" s="84"/>
      <c r="K375" s="73"/>
    </row>
    <row r="376" spans="2:11">
      <c r="B376" s="89" t="s">
        <v>191</v>
      </c>
      <c r="C376" s="71"/>
      <c r="D376" s="71"/>
      <c r="E376" s="71"/>
      <c r="F376" s="71"/>
      <c r="G376" s="80"/>
      <c r="H376" s="82"/>
      <c r="I376" s="80">
        <v>6.1625607650000012</v>
      </c>
      <c r="J376" s="81">
        <f t="shared" si="5"/>
        <v>-6.3256300190133005E-4</v>
      </c>
      <c r="K376" s="81">
        <f>I376/'סכום נכסי הקרן'!$C$42</f>
        <v>8.648890830902239E-7</v>
      </c>
    </row>
    <row r="377" spans="2:11">
      <c r="B377" s="76" t="s">
        <v>2940</v>
      </c>
      <c r="C377" s="73" t="s">
        <v>2941</v>
      </c>
      <c r="D377" s="86" t="s">
        <v>511</v>
      </c>
      <c r="E377" s="86" t="s">
        <v>131</v>
      </c>
      <c r="F377" s="94">
        <v>45097</v>
      </c>
      <c r="G377" s="83">
        <v>1069588.2000000002</v>
      </c>
      <c r="H377" s="85">
        <v>0.57616199999999995</v>
      </c>
      <c r="I377" s="83">
        <v>6.1625607650000012</v>
      </c>
      <c r="J377" s="84">
        <f t="shared" si="5"/>
        <v>-6.3256300190133005E-4</v>
      </c>
      <c r="K377" s="84">
        <f>I377/'סכום נכסי הקרן'!$C$42</f>
        <v>8.648890830902239E-7</v>
      </c>
    </row>
    <row r="378" spans="2:11">
      <c r="B378" s="72"/>
      <c r="C378" s="73"/>
      <c r="D378" s="73"/>
      <c r="E378" s="73"/>
      <c r="F378" s="73"/>
      <c r="G378" s="83"/>
      <c r="H378" s="85"/>
      <c r="I378" s="73"/>
      <c r="J378" s="84"/>
      <c r="K378" s="73"/>
    </row>
    <row r="379" spans="2:11">
      <c r="B379" s="70" t="s">
        <v>201</v>
      </c>
      <c r="C379" s="71"/>
      <c r="D379" s="71"/>
      <c r="E379" s="71"/>
      <c r="F379" s="71"/>
      <c r="G379" s="80"/>
      <c r="H379" s="82"/>
      <c r="I379" s="80">
        <v>6254.673379914002</v>
      </c>
      <c r="J379" s="81">
        <f t="shared" si="5"/>
        <v>-0.64201800517430496</v>
      </c>
      <c r="K379" s="81">
        <f>I379/'סכום נכסי הקרן'!$C$42</f>
        <v>8.7781669518071715E-4</v>
      </c>
    </row>
    <row r="380" spans="2:11">
      <c r="B380" s="89" t="s">
        <v>190</v>
      </c>
      <c r="C380" s="71"/>
      <c r="D380" s="71"/>
      <c r="E380" s="71"/>
      <c r="F380" s="71"/>
      <c r="G380" s="80"/>
      <c r="H380" s="82"/>
      <c r="I380" s="80">
        <v>6254.673379914002</v>
      </c>
      <c r="J380" s="81">
        <f t="shared" si="5"/>
        <v>-0.64201800517430496</v>
      </c>
      <c r="K380" s="81">
        <f>I380/'סכום נכסי הקרן'!$C$42</f>
        <v>8.7781669518071715E-4</v>
      </c>
    </row>
    <row r="381" spans="2:11">
      <c r="B381" s="76" t="s">
        <v>2942</v>
      </c>
      <c r="C381" s="73" t="s">
        <v>2943</v>
      </c>
      <c r="D381" s="86" t="s">
        <v>511</v>
      </c>
      <c r="E381" s="86" t="s">
        <v>130</v>
      </c>
      <c r="F381" s="94">
        <v>45068</v>
      </c>
      <c r="G381" s="83">
        <v>1896410.3649110002</v>
      </c>
      <c r="H381" s="85">
        <v>5.4498439999999997</v>
      </c>
      <c r="I381" s="83">
        <v>103.35140658400002</v>
      </c>
      <c r="J381" s="84">
        <f t="shared" si="5"/>
        <v>-1.0608621722775E-2</v>
      </c>
      <c r="K381" s="84">
        <f>I381/'סכום נכסי הקרן'!$C$42</f>
        <v>1.4504928500533931E-5</v>
      </c>
    </row>
    <row r="382" spans="2:11">
      <c r="B382" s="76" t="s">
        <v>2944</v>
      </c>
      <c r="C382" s="73" t="s">
        <v>2945</v>
      </c>
      <c r="D382" s="86" t="s">
        <v>511</v>
      </c>
      <c r="E382" s="86" t="s">
        <v>139</v>
      </c>
      <c r="F382" s="94">
        <v>44909</v>
      </c>
      <c r="G382" s="83">
        <v>6785002.0293340012</v>
      </c>
      <c r="H382" s="85">
        <v>19.873031999999998</v>
      </c>
      <c r="I382" s="83">
        <v>1348.3855948360001</v>
      </c>
      <c r="J382" s="84">
        <f t="shared" si="5"/>
        <v>-0.13840656053798289</v>
      </c>
      <c r="K382" s="84">
        <f>I382/'סכום נכסי הקרן'!$C$42</f>
        <v>1.8924015928462395E-4</v>
      </c>
    </row>
    <row r="383" spans="2:11">
      <c r="B383" s="76" t="s">
        <v>2946</v>
      </c>
      <c r="C383" s="73" t="s">
        <v>2947</v>
      </c>
      <c r="D383" s="86" t="s">
        <v>511</v>
      </c>
      <c r="E383" s="86" t="s">
        <v>130</v>
      </c>
      <c r="F383" s="94">
        <v>44868</v>
      </c>
      <c r="G383" s="83">
        <v>4255689.8946559997</v>
      </c>
      <c r="H383" s="85">
        <v>22.552578</v>
      </c>
      <c r="I383" s="83">
        <v>959.76777315000015</v>
      </c>
      <c r="J383" s="84">
        <f t="shared" si="5"/>
        <v>-9.8516445819081297E-2</v>
      </c>
      <c r="K383" s="84">
        <f>I383/'סכום נכסי הקרן'!$C$42</f>
        <v>1.3469930779648053E-4</v>
      </c>
    </row>
    <row r="384" spans="2:11">
      <c r="B384" s="76" t="s">
        <v>2948</v>
      </c>
      <c r="C384" s="73" t="s">
        <v>2949</v>
      </c>
      <c r="D384" s="86" t="s">
        <v>511</v>
      </c>
      <c r="E384" s="86" t="s">
        <v>130</v>
      </c>
      <c r="F384" s="94">
        <v>44972</v>
      </c>
      <c r="G384" s="83">
        <v>18842723.125321999</v>
      </c>
      <c r="H384" s="85">
        <v>6.1653229999999999</v>
      </c>
      <c r="I384" s="83">
        <v>1161.7147158560001</v>
      </c>
      <c r="J384" s="84">
        <f t="shared" si="5"/>
        <v>-0.11924551757581281</v>
      </c>
      <c r="K384" s="84">
        <f>I384/'סכום נכסי הקרן'!$C$42</f>
        <v>1.6304169869051438E-4</v>
      </c>
    </row>
    <row r="385" spans="2:11">
      <c r="B385" s="76" t="s">
        <v>2948</v>
      </c>
      <c r="C385" s="73" t="s">
        <v>2950</v>
      </c>
      <c r="D385" s="86" t="s">
        <v>511</v>
      </c>
      <c r="E385" s="86" t="s">
        <v>130</v>
      </c>
      <c r="F385" s="94">
        <v>44788</v>
      </c>
      <c r="G385" s="83">
        <v>19091856.242468003</v>
      </c>
      <c r="H385" s="85">
        <v>1.405079</v>
      </c>
      <c r="I385" s="83">
        <v>268.255600458</v>
      </c>
      <c r="J385" s="84">
        <f t="shared" si="5"/>
        <v>-2.7535398736560166E-2</v>
      </c>
      <c r="K385" s="84">
        <f>I385/'סכום נכסי הקרן'!$C$42</f>
        <v>3.7648527805459626E-5</v>
      </c>
    </row>
    <row r="386" spans="2:11">
      <c r="B386" s="76" t="s">
        <v>2948</v>
      </c>
      <c r="C386" s="73" t="s">
        <v>2951</v>
      </c>
      <c r="D386" s="86" t="s">
        <v>511</v>
      </c>
      <c r="E386" s="86" t="s">
        <v>130</v>
      </c>
      <c r="F386" s="94">
        <v>45069</v>
      </c>
      <c r="G386" s="83">
        <v>14955928.003915003</v>
      </c>
      <c r="H386" s="85">
        <v>7.1095499999999996</v>
      </c>
      <c r="I386" s="83">
        <v>1063.2991299850003</v>
      </c>
      <c r="J386" s="84">
        <f t="shared" si="5"/>
        <v>-0.10914353873837772</v>
      </c>
      <c r="K386" s="84">
        <f>I386/'סכום נכסי הקרן'!$C$42</f>
        <v>1.4922949154617536E-4</v>
      </c>
    </row>
    <row r="387" spans="2:11">
      <c r="B387" s="76" t="s">
        <v>2952</v>
      </c>
      <c r="C387" s="73" t="s">
        <v>2953</v>
      </c>
      <c r="D387" s="86" t="s">
        <v>511</v>
      </c>
      <c r="E387" s="86" t="s">
        <v>130</v>
      </c>
      <c r="F387" s="94">
        <v>44946</v>
      </c>
      <c r="G387" s="83">
        <v>2839205.3643730003</v>
      </c>
      <c r="H387" s="85">
        <v>-9.3647760000000009</v>
      </c>
      <c r="I387" s="83">
        <v>-265.88522092100004</v>
      </c>
      <c r="J387" s="84">
        <f t="shared" si="5"/>
        <v>2.7292088454885371E-2</v>
      </c>
      <c r="K387" s="84">
        <f>I387/'סכום נכסי הקרן'!$C$42</f>
        <v>-3.731585516132518E-5</v>
      </c>
    </row>
    <row r="388" spans="2:11">
      <c r="B388" s="76" t="s">
        <v>2954</v>
      </c>
      <c r="C388" s="73" t="s">
        <v>2955</v>
      </c>
      <c r="D388" s="86" t="s">
        <v>511</v>
      </c>
      <c r="E388" s="86" t="s">
        <v>139</v>
      </c>
      <c r="F388" s="94">
        <v>44972</v>
      </c>
      <c r="G388" s="83">
        <v>9179573.763077002</v>
      </c>
      <c r="H388" s="85">
        <v>15.918257000000001</v>
      </c>
      <c r="I388" s="83">
        <v>1461.2281276380004</v>
      </c>
      <c r="J388" s="84">
        <f t="shared" si="5"/>
        <v>-0.14998940961864141</v>
      </c>
      <c r="K388" s="84">
        <f>I388/'סכום נכסי הקרן'!$C$42</f>
        <v>2.0507712681328417E-4</v>
      </c>
    </row>
    <row r="389" spans="2:11">
      <c r="B389" s="76" t="s">
        <v>2954</v>
      </c>
      <c r="C389" s="73" t="s">
        <v>2956</v>
      </c>
      <c r="D389" s="86" t="s">
        <v>511</v>
      </c>
      <c r="E389" s="86" t="s">
        <v>139</v>
      </c>
      <c r="F389" s="94">
        <v>45082</v>
      </c>
      <c r="G389" s="83">
        <v>4790369.9003040008</v>
      </c>
      <c r="H389" s="85">
        <v>3.2263950000000001</v>
      </c>
      <c r="I389" s="83">
        <v>154.55625232800003</v>
      </c>
      <c r="J389" s="84">
        <f t="shared" si="5"/>
        <v>-1.5864600879958887E-2</v>
      </c>
      <c r="K389" s="84">
        <f>I389/'סכום נכסי הקרן'!$C$42</f>
        <v>2.1691309904970195E-5</v>
      </c>
    </row>
    <row r="390" spans="2:11">
      <c r="B390" s="114"/>
      <c r="C390" s="115"/>
      <c r="D390" s="115"/>
      <c r="E390" s="115"/>
      <c r="F390" s="115"/>
      <c r="G390" s="115"/>
      <c r="H390" s="115"/>
      <c r="I390" s="115"/>
      <c r="J390" s="115"/>
      <c r="K390" s="115"/>
    </row>
    <row r="391" spans="2:11">
      <c r="B391" s="114"/>
      <c r="C391" s="115"/>
      <c r="D391" s="115"/>
      <c r="E391" s="115"/>
      <c r="F391" s="115"/>
      <c r="G391" s="115"/>
      <c r="H391" s="115"/>
      <c r="I391" s="115"/>
      <c r="J391" s="115"/>
      <c r="K391" s="115"/>
    </row>
    <row r="392" spans="2:11">
      <c r="B392" s="114"/>
      <c r="C392" s="115"/>
      <c r="D392" s="115"/>
      <c r="E392" s="115"/>
      <c r="F392" s="115"/>
      <c r="G392" s="115"/>
      <c r="H392" s="115"/>
      <c r="I392" s="115"/>
      <c r="J392" s="115"/>
      <c r="K392" s="115"/>
    </row>
    <row r="393" spans="2:11">
      <c r="B393" s="129" t="s">
        <v>220</v>
      </c>
      <c r="C393" s="115"/>
      <c r="D393" s="115"/>
      <c r="E393" s="115"/>
      <c r="F393" s="115"/>
      <c r="G393" s="115"/>
      <c r="H393" s="115"/>
      <c r="I393" s="115"/>
      <c r="J393" s="115"/>
      <c r="K393" s="115"/>
    </row>
    <row r="394" spans="2:11">
      <c r="B394" s="129" t="s">
        <v>110</v>
      </c>
      <c r="C394" s="115"/>
      <c r="D394" s="115"/>
      <c r="E394" s="115"/>
      <c r="F394" s="115"/>
      <c r="G394" s="115"/>
      <c r="H394" s="115"/>
      <c r="I394" s="115"/>
      <c r="J394" s="115"/>
      <c r="K394" s="115"/>
    </row>
    <row r="395" spans="2:11">
      <c r="B395" s="129" t="s">
        <v>203</v>
      </c>
      <c r="C395" s="115"/>
      <c r="D395" s="115"/>
      <c r="E395" s="115"/>
      <c r="F395" s="115"/>
      <c r="G395" s="115"/>
      <c r="H395" s="115"/>
      <c r="I395" s="115"/>
      <c r="J395" s="115"/>
      <c r="K395" s="115"/>
    </row>
    <row r="396" spans="2:11">
      <c r="B396" s="129" t="s">
        <v>211</v>
      </c>
      <c r="C396" s="115"/>
      <c r="D396" s="115"/>
      <c r="E396" s="115"/>
      <c r="F396" s="115"/>
      <c r="G396" s="115"/>
      <c r="H396" s="115"/>
      <c r="I396" s="115"/>
      <c r="J396" s="115"/>
      <c r="K396" s="115"/>
    </row>
    <row r="397" spans="2:11">
      <c r="B397" s="114"/>
      <c r="C397" s="115"/>
      <c r="D397" s="115"/>
      <c r="E397" s="115"/>
      <c r="F397" s="115"/>
      <c r="G397" s="115"/>
      <c r="H397" s="115"/>
      <c r="I397" s="115"/>
      <c r="J397" s="115"/>
      <c r="K397" s="115"/>
    </row>
    <row r="398" spans="2:11">
      <c r="B398" s="114"/>
      <c r="C398" s="115"/>
      <c r="D398" s="115"/>
      <c r="E398" s="115"/>
      <c r="F398" s="115"/>
      <c r="G398" s="115"/>
      <c r="H398" s="115"/>
      <c r="I398" s="115"/>
      <c r="J398" s="115"/>
      <c r="K398" s="115"/>
    </row>
    <row r="399" spans="2:11">
      <c r="B399" s="114"/>
      <c r="C399" s="115"/>
      <c r="D399" s="115"/>
      <c r="E399" s="115"/>
      <c r="F399" s="115"/>
      <c r="G399" s="115"/>
      <c r="H399" s="115"/>
      <c r="I399" s="115"/>
      <c r="J399" s="115"/>
      <c r="K399" s="115"/>
    </row>
    <row r="400" spans="2:11">
      <c r="B400" s="114"/>
      <c r="C400" s="115"/>
      <c r="D400" s="115"/>
      <c r="E400" s="115"/>
      <c r="F400" s="115"/>
      <c r="G400" s="115"/>
      <c r="H400" s="115"/>
      <c r="I400" s="115"/>
      <c r="J400" s="115"/>
      <c r="K400" s="115"/>
    </row>
    <row r="401" spans="2:11">
      <c r="B401" s="114"/>
      <c r="C401" s="115"/>
      <c r="D401" s="115"/>
      <c r="E401" s="115"/>
      <c r="F401" s="115"/>
      <c r="G401" s="115"/>
      <c r="H401" s="115"/>
      <c r="I401" s="115"/>
      <c r="J401" s="115"/>
      <c r="K401" s="115"/>
    </row>
    <row r="402" spans="2:11">
      <c r="B402" s="114"/>
      <c r="C402" s="115"/>
      <c r="D402" s="115"/>
      <c r="E402" s="115"/>
      <c r="F402" s="115"/>
      <c r="G402" s="115"/>
      <c r="H402" s="115"/>
      <c r="I402" s="115"/>
      <c r="J402" s="115"/>
      <c r="K402" s="115"/>
    </row>
    <row r="403" spans="2:11">
      <c r="B403" s="114"/>
      <c r="C403" s="115"/>
      <c r="D403" s="115"/>
      <c r="E403" s="115"/>
      <c r="F403" s="115"/>
      <c r="G403" s="115"/>
      <c r="H403" s="115"/>
      <c r="I403" s="115"/>
      <c r="J403" s="115"/>
      <c r="K403" s="115"/>
    </row>
    <row r="404" spans="2:11">
      <c r="B404" s="114"/>
      <c r="C404" s="115"/>
      <c r="D404" s="115"/>
      <c r="E404" s="115"/>
      <c r="F404" s="115"/>
      <c r="G404" s="115"/>
      <c r="H404" s="115"/>
      <c r="I404" s="115"/>
      <c r="J404" s="115"/>
      <c r="K404" s="115"/>
    </row>
    <row r="405" spans="2:11">
      <c r="B405" s="114"/>
      <c r="C405" s="115"/>
      <c r="D405" s="115"/>
      <c r="E405" s="115"/>
      <c r="F405" s="115"/>
      <c r="G405" s="115"/>
      <c r="H405" s="115"/>
      <c r="I405" s="115"/>
      <c r="J405" s="115"/>
      <c r="K405" s="115"/>
    </row>
    <row r="406" spans="2:11">
      <c r="B406" s="114"/>
      <c r="C406" s="115"/>
      <c r="D406" s="115"/>
      <c r="E406" s="115"/>
      <c r="F406" s="115"/>
      <c r="G406" s="115"/>
      <c r="H406" s="115"/>
      <c r="I406" s="115"/>
      <c r="J406" s="115"/>
      <c r="K406" s="115"/>
    </row>
    <row r="407" spans="2:11">
      <c r="B407" s="114"/>
      <c r="C407" s="115"/>
      <c r="D407" s="115"/>
      <c r="E407" s="115"/>
      <c r="F407" s="115"/>
      <c r="G407" s="115"/>
      <c r="H407" s="115"/>
      <c r="I407" s="115"/>
      <c r="J407" s="115"/>
      <c r="K407" s="115"/>
    </row>
    <row r="408" spans="2:11">
      <c r="B408" s="114"/>
      <c r="C408" s="115"/>
      <c r="D408" s="115"/>
      <c r="E408" s="115"/>
      <c r="F408" s="115"/>
      <c r="G408" s="115"/>
      <c r="H408" s="115"/>
      <c r="I408" s="115"/>
      <c r="J408" s="115"/>
      <c r="K408" s="115"/>
    </row>
    <row r="409" spans="2:11">
      <c r="B409" s="114"/>
      <c r="C409" s="115"/>
      <c r="D409" s="115"/>
      <c r="E409" s="115"/>
      <c r="F409" s="115"/>
      <c r="G409" s="115"/>
      <c r="H409" s="115"/>
      <c r="I409" s="115"/>
      <c r="J409" s="115"/>
      <c r="K409" s="115"/>
    </row>
    <row r="410" spans="2:11">
      <c r="B410" s="114"/>
      <c r="C410" s="115"/>
      <c r="D410" s="115"/>
      <c r="E410" s="115"/>
      <c r="F410" s="115"/>
      <c r="G410" s="115"/>
      <c r="H410" s="115"/>
      <c r="I410" s="115"/>
      <c r="J410" s="115"/>
      <c r="K410" s="115"/>
    </row>
    <row r="411" spans="2:11">
      <c r="B411" s="114"/>
      <c r="C411" s="115"/>
      <c r="D411" s="115"/>
      <c r="E411" s="115"/>
      <c r="F411" s="115"/>
      <c r="G411" s="115"/>
      <c r="H411" s="115"/>
      <c r="I411" s="115"/>
      <c r="J411" s="115"/>
      <c r="K411" s="115"/>
    </row>
    <row r="412" spans="2:11">
      <c r="B412" s="114"/>
      <c r="C412" s="115"/>
      <c r="D412" s="115"/>
      <c r="E412" s="115"/>
      <c r="F412" s="115"/>
      <c r="G412" s="115"/>
      <c r="H412" s="115"/>
      <c r="I412" s="115"/>
      <c r="J412" s="115"/>
      <c r="K412" s="115"/>
    </row>
    <row r="413" spans="2:11">
      <c r="B413" s="114"/>
      <c r="C413" s="115"/>
      <c r="D413" s="115"/>
      <c r="E413" s="115"/>
      <c r="F413" s="115"/>
      <c r="G413" s="115"/>
      <c r="H413" s="115"/>
      <c r="I413" s="115"/>
      <c r="J413" s="115"/>
      <c r="K413" s="115"/>
    </row>
    <row r="414" spans="2:11">
      <c r="B414" s="114"/>
      <c r="C414" s="115"/>
      <c r="D414" s="115"/>
      <c r="E414" s="115"/>
      <c r="F414" s="115"/>
      <c r="G414" s="115"/>
      <c r="H414" s="115"/>
      <c r="I414" s="115"/>
      <c r="J414" s="115"/>
      <c r="K414" s="115"/>
    </row>
    <row r="415" spans="2:11">
      <c r="B415" s="114"/>
      <c r="C415" s="115"/>
      <c r="D415" s="115"/>
      <c r="E415" s="115"/>
      <c r="F415" s="115"/>
      <c r="G415" s="115"/>
      <c r="H415" s="115"/>
      <c r="I415" s="115"/>
      <c r="J415" s="115"/>
      <c r="K415" s="115"/>
    </row>
    <row r="416" spans="2:11">
      <c r="B416" s="114"/>
      <c r="C416" s="115"/>
      <c r="D416" s="115"/>
      <c r="E416" s="115"/>
      <c r="F416" s="115"/>
      <c r="G416" s="115"/>
      <c r="H416" s="115"/>
      <c r="I416" s="115"/>
      <c r="J416" s="115"/>
      <c r="K416" s="115"/>
    </row>
    <row r="417" spans="2:11">
      <c r="B417" s="114"/>
      <c r="C417" s="115"/>
      <c r="D417" s="115"/>
      <c r="E417" s="115"/>
      <c r="F417" s="115"/>
      <c r="G417" s="115"/>
      <c r="H417" s="115"/>
      <c r="I417" s="115"/>
      <c r="J417" s="115"/>
      <c r="K417" s="115"/>
    </row>
    <row r="418" spans="2:11">
      <c r="B418" s="114"/>
      <c r="C418" s="115"/>
      <c r="D418" s="115"/>
      <c r="E418" s="115"/>
      <c r="F418" s="115"/>
      <c r="G418" s="115"/>
      <c r="H418" s="115"/>
      <c r="I418" s="115"/>
      <c r="J418" s="115"/>
      <c r="K418" s="115"/>
    </row>
    <row r="419" spans="2:11">
      <c r="B419" s="114"/>
      <c r="C419" s="115"/>
      <c r="D419" s="115"/>
      <c r="E419" s="115"/>
      <c r="F419" s="115"/>
      <c r="G419" s="115"/>
      <c r="H419" s="115"/>
      <c r="I419" s="115"/>
      <c r="J419" s="115"/>
      <c r="K419" s="115"/>
    </row>
    <row r="420" spans="2:11">
      <c r="B420" s="114"/>
      <c r="C420" s="115"/>
      <c r="D420" s="115"/>
      <c r="E420" s="115"/>
      <c r="F420" s="115"/>
      <c r="G420" s="115"/>
      <c r="H420" s="115"/>
      <c r="I420" s="115"/>
      <c r="J420" s="115"/>
      <c r="K420" s="115"/>
    </row>
    <row r="421" spans="2:11">
      <c r="B421" s="114"/>
      <c r="C421" s="115"/>
      <c r="D421" s="115"/>
      <c r="E421" s="115"/>
      <c r="F421" s="115"/>
      <c r="G421" s="115"/>
      <c r="H421" s="115"/>
      <c r="I421" s="115"/>
      <c r="J421" s="115"/>
      <c r="K421" s="115"/>
    </row>
    <row r="422" spans="2:11">
      <c r="B422" s="114"/>
      <c r="C422" s="115"/>
      <c r="D422" s="115"/>
      <c r="E422" s="115"/>
      <c r="F422" s="115"/>
      <c r="G422" s="115"/>
      <c r="H422" s="115"/>
      <c r="I422" s="115"/>
      <c r="J422" s="115"/>
      <c r="K422" s="115"/>
    </row>
    <row r="423" spans="2:11">
      <c r="B423" s="114"/>
      <c r="C423" s="115"/>
      <c r="D423" s="115"/>
      <c r="E423" s="115"/>
      <c r="F423" s="115"/>
      <c r="G423" s="115"/>
      <c r="H423" s="115"/>
      <c r="I423" s="115"/>
      <c r="J423" s="115"/>
      <c r="K423" s="115"/>
    </row>
    <row r="424" spans="2:11">
      <c r="B424" s="114"/>
      <c r="C424" s="115"/>
      <c r="D424" s="115"/>
      <c r="E424" s="115"/>
      <c r="F424" s="115"/>
      <c r="G424" s="115"/>
      <c r="H424" s="115"/>
      <c r="I424" s="115"/>
      <c r="J424" s="115"/>
      <c r="K424" s="115"/>
    </row>
    <row r="425" spans="2:11">
      <c r="B425" s="114"/>
      <c r="C425" s="115"/>
      <c r="D425" s="115"/>
      <c r="E425" s="115"/>
      <c r="F425" s="115"/>
      <c r="G425" s="115"/>
      <c r="H425" s="115"/>
      <c r="I425" s="115"/>
      <c r="J425" s="115"/>
      <c r="K425" s="115"/>
    </row>
    <row r="426" spans="2:11">
      <c r="B426" s="114"/>
      <c r="C426" s="115"/>
      <c r="D426" s="115"/>
      <c r="E426" s="115"/>
      <c r="F426" s="115"/>
      <c r="G426" s="115"/>
      <c r="H426" s="115"/>
      <c r="I426" s="115"/>
      <c r="J426" s="115"/>
      <c r="K426" s="115"/>
    </row>
    <row r="427" spans="2:11">
      <c r="B427" s="114"/>
      <c r="C427" s="115"/>
      <c r="D427" s="115"/>
      <c r="E427" s="115"/>
      <c r="F427" s="115"/>
      <c r="G427" s="115"/>
      <c r="H427" s="115"/>
      <c r="I427" s="115"/>
      <c r="J427" s="115"/>
      <c r="K427" s="115"/>
    </row>
    <row r="428" spans="2:11">
      <c r="B428" s="114"/>
      <c r="C428" s="115"/>
      <c r="D428" s="115"/>
      <c r="E428" s="115"/>
      <c r="F428" s="115"/>
      <c r="G428" s="115"/>
      <c r="H428" s="115"/>
      <c r="I428" s="115"/>
      <c r="J428" s="115"/>
      <c r="K428" s="115"/>
    </row>
    <row r="429" spans="2:11">
      <c r="B429" s="114"/>
      <c r="C429" s="115"/>
      <c r="D429" s="115"/>
      <c r="E429" s="115"/>
      <c r="F429" s="115"/>
      <c r="G429" s="115"/>
      <c r="H429" s="115"/>
      <c r="I429" s="115"/>
      <c r="J429" s="115"/>
      <c r="K429" s="115"/>
    </row>
    <row r="430" spans="2:11">
      <c r="B430" s="114"/>
      <c r="C430" s="115"/>
      <c r="D430" s="115"/>
      <c r="E430" s="115"/>
      <c r="F430" s="115"/>
      <c r="G430" s="115"/>
      <c r="H430" s="115"/>
      <c r="I430" s="115"/>
      <c r="J430" s="115"/>
      <c r="K430" s="115"/>
    </row>
    <row r="431" spans="2:11">
      <c r="B431" s="114"/>
      <c r="C431" s="115"/>
      <c r="D431" s="115"/>
      <c r="E431" s="115"/>
      <c r="F431" s="115"/>
      <c r="G431" s="115"/>
      <c r="H431" s="115"/>
      <c r="I431" s="115"/>
      <c r="J431" s="115"/>
      <c r="K431" s="115"/>
    </row>
    <row r="432" spans="2:11">
      <c r="B432" s="114"/>
      <c r="C432" s="115"/>
      <c r="D432" s="115"/>
      <c r="E432" s="115"/>
      <c r="F432" s="115"/>
      <c r="G432" s="115"/>
      <c r="H432" s="115"/>
      <c r="I432" s="115"/>
      <c r="J432" s="115"/>
      <c r="K432" s="115"/>
    </row>
    <row r="433" spans="2:11">
      <c r="B433" s="114"/>
      <c r="C433" s="115"/>
      <c r="D433" s="115"/>
      <c r="E433" s="115"/>
      <c r="F433" s="115"/>
      <c r="G433" s="115"/>
      <c r="H433" s="115"/>
      <c r="I433" s="115"/>
      <c r="J433" s="115"/>
      <c r="K433" s="115"/>
    </row>
    <row r="434" spans="2:11">
      <c r="B434" s="114"/>
      <c r="C434" s="115"/>
      <c r="D434" s="115"/>
      <c r="E434" s="115"/>
      <c r="F434" s="115"/>
      <c r="G434" s="115"/>
      <c r="H434" s="115"/>
      <c r="I434" s="115"/>
      <c r="J434" s="115"/>
      <c r="K434" s="115"/>
    </row>
    <row r="435" spans="2:11">
      <c r="B435" s="114"/>
      <c r="C435" s="115"/>
      <c r="D435" s="115"/>
      <c r="E435" s="115"/>
      <c r="F435" s="115"/>
      <c r="G435" s="115"/>
      <c r="H435" s="115"/>
      <c r="I435" s="115"/>
      <c r="J435" s="115"/>
      <c r="K435" s="115"/>
    </row>
    <row r="436" spans="2:11">
      <c r="B436" s="114"/>
      <c r="C436" s="115"/>
      <c r="D436" s="115"/>
      <c r="E436" s="115"/>
      <c r="F436" s="115"/>
      <c r="G436" s="115"/>
      <c r="H436" s="115"/>
      <c r="I436" s="115"/>
      <c r="J436" s="115"/>
      <c r="K436" s="115"/>
    </row>
    <row r="437" spans="2:11">
      <c r="B437" s="114"/>
      <c r="C437" s="115"/>
      <c r="D437" s="115"/>
      <c r="E437" s="115"/>
      <c r="F437" s="115"/>
      <c r="G437" s="115"/>
      <c r="H437" s="115"/>
      <c r="I437" s="115"/>
      <c r="J437" s="115"/>
      <c r="K437" s="115"/>
    </row>
    <row r="438" spans="2:11">
      <c r="B438" s="114"/>
      <c r="C438" s="115"/>
      <c r="D438" s="115"/>
      <c r="E438" s="115"/>
      <c r="F438" s="115"/>
      <c r="G438" s="115"/>
      <c r="H438" s="115"/>
      <c r="I438" s="115"/>
      <c r="J438" s="115"/>
      <c r="K438" s="115"/>
    </row>
    <row r="439" spans="2:11">
      <c r="B439" s="114"/>
      <c r="C439" s="115"/>
      <c r="D439" s="115"/>
      <c r="E439" s="115"/>
      <c r="F439" s="115"/>
      <c r="G439" s="115"/>
      <c r="H439" s="115"/>
      <c r="I439" s="115"/>
      <c r="J439" s="115"/>
      <c r="K439" s="115"/>
    </row>
    <row r="440" spans="2:11">
      <c r="B440" s="114"/>
      <c r="C440" s="115"/>
      <c r="D440" s="115"/>
      <c r="E440" s="115"/>
      <c r="F440" s="115"/>
      <c r="G440" s="115"/>
      <c r="H440" s="115"/>
      <c r="I440" s="115"/>
      <c r="J440" s="115"/>
      <c r="K440" s="115"/>
    </row>
    <row r="441" spans="2:11">
      <c r="B441" s="114"/>
      <c r="C441" s="115"/>
      <c r="D441" s="115"/>
      <c r="E441" s="115"/>
      <c r="F441" s="115"/>
      <c r="G441" s="115"/>
      <c r="H441" s="115"/>
      <c r="I441" s="115"/>
      <c r="J441" s="115"/>
      <c r="K441" s="115"/>
    </row>
    <row r="442" spans="2:11">
      <c r="B442" s="114"/>
      <c r="C442" s="115"/>
      <c r="D442" s="115"/>
      <c r="E442" s="115"/>
      <c r="F442" s="115"/>
      <c r="G442" s="115"/>
      <c r="H442" s="115"/>
      <c r="I442" s="115"/>
      <c r="J442" s="115"/>
      <c r="K442" s="115"/>
    </row>
    <row r="443" spans="2:11">
      <c r="B443" s="114"/>
      <c r="C443" s="115"/>
      <c r="D443" s="115"/>
      <c r="E443" s="115"/>
      <c r="F443" s="115"/>
      <c r="G443" s="115"/>
      <c r="H443" s="115"/>
      <c r="I443" s="115"/>
      <c r="J443" s="115"/>
      <c r="K443" s="115"/>
    </row>
    <row r="444" spans="2:11">
      <c r="B444" s="114"/>
      <c r="C444" s="115"/>
      <c r="D444" s="115"/>
      <c r="E444" s="115"/>
      <c r="F444" s="115"/>
      <c r="G444" s="115"/>
      <c r="H444" s="115"/>
      <c r="I444" s="115"/>
      <c r="J444" s="115"/>
      <c r="K444" s="115"/>
    </row>
    <row r="445" spans="2:11">
      <c r="B445" s="114"/>
      <c r="C445" s="115"/>
      <c r="D445" s="115"/>
      <c r="E445" s="115"/>
      <c r="F445" s="115"/>
      <c r="G445" s="115"/>
      <c r="H445" s="115"/>
      <c r="I445" s="115"/>
      <c r="J445" s="115"/>
      <c r="K445" s="115"/>
    </row>
    <row r="446" spans="2:11">
      <c r="B446" s="114"/>
      <c r="C446" s="115"/>
      <c r="D446" s="115"/>
      <c r="E446" s="115"/>
      <c r="F446" s="115"/>
      <c r="G446" s="115"/>
      <c r="H446" s="115"/>
      <c r="I446" s="115"/>
      <c r="J446" s="115"/>
      <c r="K446" s="115"/>
    </row>
    <row r="447" spans="2:11">
      <c r="B447" s="114"/>
      <c r="C447" s="115"/>
      <c r="D447" s="115"/>
      <c r="E447" s="115"/>
      <c r="F447" s="115"/>
      <c r="G447" s="115"/>
      <c r="H447" s="115"/>
      <c r="I447" s="115"/>
      <c r="J447" s="115"/>
      <c r="K447" s="115"/>
    </row>
    <row r="448" spans="2:11">
      <c r="B448" s="114"/>
      <c r="C448" s="115"/>
      <c r="D448" s="115"/>
      <c r="E448" s="115"/>
      <c r="F448" s="115"/>
      <c r="G448" s="115"/>
      <c r="H448" s="115"/>
      <c r="I448" s="115"/>
      <c r="J448" s="115"/>
      <c r="K448" s="115"/>
    </row>
    <row r="449" spans="2:11">
      <c r="B449" s="114"/>
      <c r="C449" s="115"/>
      <c r="D449" s="115"/>
      <c r="E449" s="115"/>
      <c r="F449" s="115"/>
      <c r="G449" s="115"/>
      <c r="H449" s="115"/>
      <c r="I449" s="115"/>
      <c r="J449" s="115"/>
      <c r="K449" s="115"/>
    </row>
    <row r="450" spans="2:11">
      <c r="B450" s="114"/>
      <c r="C450" s="115"/>
      <c r="D450" s="115"/>
      <c r="E450" s="115"/>
      <c r="F450" s="115"/>
      <c r="G450" s="115"/>
      <c r="H450" s="115"/>
      <c r="I450" s="115"/>
      <c r="J450" s="115"/>
      <c r="K450" s="115"/>
    </row>
    <row r="451" spans="2:11">
      <c r="B451" s="114"/>
      <c r="C451" s="115"/>
      <c r="D451" s="115"/>
      <c r="E451" s="115"/>
      <c r="F451" s="115"/>
      <c r="G451" s="115"/>
      <c r="H451" s="115"/>
      <c r="I451" s="115"/>
      <c r="J451" s="115"/>
      <c r="K451" s="115"/>
    </row>
    <row r="452" spans="2:11">
      <c r="B452" s="114"/>
      <c r="C452" s="115"/>
      <c r="D452" s="115"/>
      <c r="E452" s="115"/>
      <c r="F452" s="115"/>
      <c r="G452" s="115"/>
      <c r="H452" s="115"/>
      <c r="I452" s="115"/>
      <c r="J452" s="115"/>
      <c r="K452" s="115"/>
    </row>
    <row r="453" spans="2:11">
      <c r="B453" s="114"/>
      <c r="C453" s="115"/>
      <c r="D453" s="115"/>
      <c r="E453" s="115"/>
      <c r="F453" s="115"/>
      <c r="G453" s="115"/>
      <c r="H453" s="115"/>
      <c r="I453" s="115"/>
      <c r="J453" s="115"/>
      <c r="K453" s="115"/>
    </row>
    <row r="454" spans="2:11">
      <c r="B454" s="114"/>
      <c r="C454" s="115"/>
      <c r="D454" s="115"/>
      <c r="E454" s="115"/>
      <c r="F454" s="115"/>
      <c r="G454" s="115"/>
      <c r="H454" s="115"/>
      <c r="I454" s="115"/>
      <c r="J454" s="115"/>
      <c r="K454" s="115"/>
    </row>
    <row r="455" spans="2:11">
      <c r="B455" s="114"/>
      <c r="C455" s="115"/>
      <c r="D455" s="115"/>
      <c r="E455" s="115"/>
      <c r="F455" s="115"/>
      <c r="G455" s="115"/>
      <c r="H455" s="115"/>
      <c r="I455" s="115"/>
      <c r="J455" s="115"/>
      <c r="K455" s="115"/>
    </row>
    <row r="456" spans="2:11">
      <c r="B456" s="114"/>
      <c r="C456" s="115"/>
      <c r="D456" s="115"/>
      <c r="E456" s="115"/>
      <c r="F456" s="115"/>
      <c r="G456" s="115"/>
      <c r="H456" s="115"/>
      <c r="I456" s="115"/>
      <c r="J456" s="115"/>
      <c r="K456" s="115"/>
    </row>
    <row r="457" spans="2:11">
      <c r="B457" s="114"/>
      <c r="C457" s="115"/>
      <c r="D457" s="115"/>
      <c r="E457" s="115"/>
      <c r="F457" s="115"/>
      <c r="G457" s="115"/>
      <c r="H457" s="115"/>
      <c r="I457" s="115"/>
      <c r="J457" s="115"/>
      <c r="K457" s="115"/>
    </row>
    <row r="458" spans="2:11">
      <c r="B458" s="114"/>
      <c r="C458" s="115"/>
      <c r="D458" s="115"/>
      <c r="E458" s="115"/>
      <c r="F458" s="115"/>
      <c r="G458" s="115"/>
      <c r="H458" s="115"/>
      <c r="I458" s="115"/>
      <c r="J458" s="115"/>
      <c r="K458" s="115"/>
    </row>
    <row r="459" spans="2:11">
      <c r="B459" s="114"/>
      <c r="C459" s="115"/>
      <c r="D459" s="115"/>
      <c r="E459" s="115"/>
      <c r="F459" s="115"/>
      <c r="G459" s="115"/>
      <c r="H459" s="115"/>
      <c r="I459" s="115"/>
      <c r="J459" s="115"/>
      <c r="K459" s="115"/>
    </row>
    <row r="460" spans="2:11">
      <c r="B460" s="114"/>
      <c r="C460" s="115"/>
      <c r="D460" s="115"/>
      <c r="E460" s="115"/>
      <c r="F460" s="115"/>
      <c r="G460" s="115"/>
      <c r="H460" s="115"/>
      <c r="I460" s="115"/>
      <c r="J460" s="115"/>
      <c r="K460" s="115"/>
    </row>
    <row r="461" spans="2:11">
      <c r="B461" s="114"/>
      <c r="C461" s="115"/>
      <c r="D461" s="115"/>
      <c r="E461" s="115"/>
      <c r="F461" s="115"/>
      <c r="G461" s="115"/>
      <c r="H461" s="115"/>
      <c r="I461" s="115"/>
      <c r="J461" s="115"/>
      <c r="K461" s="115"/>
    </row>
    <row r="462" spans="2:11">
      <c r="B462" s="114"/>
      <c r="C462" s="115"/>
      <c r="D462" s="115"/>
      <c r="E462" s="115"/>
      <c r="F462" s="115"/>
      <c r="G462" s="115"/>
      <c r="H462" s="115"/>
      <c r="I462" s="115"/>
      <c r="J462" s="115"/>
      <c r="K462" s="115"/>
    </row>
    <row r="463" spans="2:11">
      <c r="B463" s="114"/>
      <c r="C463" s="115"/>
      <c r="D463" s="115"/>
      <c r="E463" s="115"/>
      <c r="F463" s="115"/>
      <c r="G463" s="115"/>
      <c r="H463" s="115"/>
      <c r="I463" s="115"/>
      <c r="J463" s="115"/>
      <c r="K463" s="115"/>
    </row>
    <row r="464" spans="2:11">
      <c r="B464" s="114"/>
      <c r="C464" s="115"/>
      <c r="D464" s="115"/>
      <c r="E464" s="115"/>
      <c r="F464" s="115"/>
      <c r="G464" s="115"/>
      <c r="H464" s="115"/>
      <c r="I464" s="115"/>
      <c r="J464" s="115"/>
      <c r="K464" s="115"/>
    </row>
    <row r="465" spans="2:11">
      <c r="B465" s="114"/>
      <c r="C465" s="115"/>
      <c r="D465" s="115"/>
      <c r="E465" s="115"/>
      <c r="F465" s="115"/>
      <c r="G465" s="115"/>
      <c r="H465" s="115"/>
      <c r="I465" s="115"/>
      <c r="J465" s="115"/>
      <c r="K465" s="115"/>
    </row>
    <row r="466" spans="2:11">
      <c r="B466" s="114"/>
      <c r="C466" s="115"/>
      <c r="D466" s="115"/>
      <c r="E466" s="115"/>
      <c r="F466" s="115"/>
      <c r="G466" s="115"/>
      <c r="H466" s="115"/>
      <c r="I466" s="115"/>
      <c r="J466" s="115"/>
      <c r="K466" s="115"/>
    </row>
    <row r="467" spans="2:11">
      <c r="B467" s="114"/>
      <c r="C467" s="115"/>
      <c r="D467" s="115"/>
      <c r="E467" s="115"/>
      <c r="F467" s="115"/>
      <c r="G467" s="115"/>
      <c r="H467" s="115"/>
      <c r="I467" s="115"/>
      <c r="J467" s="115"/>
      <c r="K467" s="115"/>
    </row>
    <row r="468" spans="2:11">
      <c r="B468" s="114"/>
      <c r="C468" s="115"/>
      <c r="D468" s="115"/>
      <c r="E468" s="115"/>
      <c r="F468" s="115"/>
      <c r="G468" s="115"/>
      <c r="H468" s="115"/>
      <c r="I468" s="115"/>
      <c r="J468" s="115"/>
      <c r="K468" s="115"/>
    </row>
    <row r="469" spans="2:11">
      <c r="B469" s="114"/>
      <c r="C469" s="115"/>
      <c r="D469" s="115"/>
      <c r="E469" s="115"/>
      <c r="F469" s="115"/>
      <c r="G469" s="115"/>
      <c r="H469" s="115"/>
      <c r="I469" s="115"/>
      <c r="J469" s="115"/>
      <c r="K469" s="115"/>
    </row>
    <row r="470" spans="2:11">
      <c r="B470" s="114"/>
      <c r="C470" s="115"/>
      <c r="D470" s="115"/>
      <c r="E470" s="115"/>
      <c r="F470" s="115"/>
      <c r="G470" s="115"/>
      <c r="H470" s="115"/>
      <c r="I470" s="115"/>
      <c r="J470" s="115"/>
      <c r="K470" s="115"/>
    </row>
    <row r="471" spans="2:11">
      <c r="B471" s="114"/>
      <c r="C471" s="115"/>
      <c r="D471" s="115"/>
      <c r="E471" s="115"/>
      <c r="F471" s="115"/>
      <c r="G471" s="115"/>
      <c r="H471" s="115"/>
      <c r="I471" s="115"/>
      <c r="J471" s="115"/>
      <c r="K471" s="115"/>
    </row>
    <row r="472" spans="2:11">
      <c r="B472" s="114"/>
      <c r="C472" s="115"/>
      <c r="D472" s="115"/>
      <c r="E472" s="115"/>
      <c r="F472" s="115"/>
      <c r="G472" s="115"/>
      <c r="H472" s="115"/>
      <c r="I472" s="115"/>
      <c r="J472" s="115"/>
      <c r="K472" s="115"/>
    </row>
    <row r="473" spans="2:11">
      <c r="B473" s="114"/>
      <c r="C473" s="115"/>
      <c r="D473" s="115"/>
      <c r="E473" s="115"/>
      <c r="F473" s="115"/>
      <c r="G473" s="115"/>
      <c r="H473" s="115"/>
      <c r="I473" s="115"/>
      <c r="J473" s="115"/>
      <c r="K473" s="115"/>
    </row>
    <row r="474" spans="2:11">
      <c r="B474" s="114"/>
      <c r="C474" s="115"/>
      <c r="D474" s="115"/>
      <c r="E474" s="115"/>
      <c r="F474" s="115"/>
      <c r="G474" s="115"/>
      <c r="H474" s="115"/>
      <c r="I474" s="115"/>
      <c r="J474" s="115"/>
      <c r="K474" s="115"/>
    </row>
    <row r="475" spans="2:11">
      <c r="B475" s="114"/>
      <c r="C475" s="115"/>
      <c r="D475" s="115"/>
      <c r="E475" s="115"/>
      <c r="F475" s="115"/>
      <c r="G475" s="115"/>
      <c r="H475" s="115"/>
      <c r="I475" s="115"/>
      <c r="J475" s="115"/>
      <c r="K475" s="115"/>
    </row>
    <row r="476" spans="2:11">
      <c r="B476" s="114"/>
      <c r="C476" s="115"/>
      <c r="D476" s="115"/>
      <c r="E476" s="115"/>
      <c r="F476" s="115"/>
      <c r="G476" s="115"/>
      <c r="H476" s="115"/>
      <c r="I476" s="115"/>
      <c r="J476" s="115"/>
      <c r="K476" s="115"/>
    </row>
    <row r="477" spans="2:11">
      <c r="B477" s="114"/>
      <c r="C477" s="115"/>
      <c r="D477" s="115"/>
      <c r="E477" s="115"/>
      <c r="F477" s="115"/>
      <c r="G477" s="115"/>
      <c r="H477" s="115"/>
      <c r="I477" s="115"/>
      <c r="J477" s="115"/>
      <c r="K477" s="115"/>
    </row>
    <row r="478" spans="2:11">
      <c r="B478" s="114"/>
      <c r="C478" s="115"/>
      <c r="D478" s="115"/>
      <c r="E478" s="115"/>
      <c r="F478" s="115"/>
      <c r="G478" s="115"/>
      <c r="H478" s="115"/>
      <c r="I478" s="115"/>
      <c r="J478" s="115"/>
      <c r="K478" s="115"/>
    </row>
    <row r="479" spans="2:11">
      <c r="B479" s="114"/>
      <c r="C479" s="115"/>
      <c r="D479" s="115"/>
      <c r="E479" s="115"/>
      <c r="F479" s="115"/>
      <c r="G479" s="115"/>
      <c r="H479" s="115"/>
      <c r="I479" s="115"/>
      <c r="J479" s="115"/>
      <c r="K479" s="115"/>
    </row>
    <row r="480" spans="2:11">
      <c r="B480" s="114"/>
      <c r="C480" s="115"/>
      <c r="D480" s="115"/>
      <c r="E480" s="115"/>
      <c r="F480" s="115"/>
      <c r="G480" s="115"/>
      <c r="H480" s="115"/>
      <c r="I480" s="115"/>
      <c r="J480" s="115"/>
      <c r="K480" s="115"/>
    </row>
    <row r="481" spans="2:11">
      <c r="B481" s="114"/>
      <c r="C481" s="115"/>
      <c r="D481" s="115"/>
      <c r="E481" s="115"/>
      <c r="F481" s="115"/>
      <c r="G481" s="115"/>
      <c r="H481" s="115"/>
      <c r="I481" s="115"/>
      <c r="J481" s="115"/>
      <c r="K481" s="115"/>
    </row>
    <row r="482" spans="2:11">
      <c r="B482" s="114"/>
      <c r="C482" s="115"/>
      <c r="D482" s="115"/>
      <c r="E482" s="115"/>
      <c r="F482" s="115"/>
      <c r="G482" s="115"/>
      <c r="H482" s="115"/>
      <c r="I482" s="115"/>
      <c r="J482" s="115"/>
      <c r="K482" s="115"/>
    </row>
    <row r="483" spans="2:11">
      <c r="B483" s="114"/>
      <c r="C483" s="115"/>
      <c r="D483" s="115"/>
      <c r="E483" s="115"/>
      <c r="F483" s="115"/>
      <c r="G483" s="115"/>
      <c r="H483" s="115"/>
      <c r="I483" s="115"/>
      <c r="J483" s="115"/>
      <c r="K483" s="115"/>
    </row>
    <row r="484" spans="2:11">
      <c r="B484" s="114"/>
      <c r="C484" s="115"/>
      <c r="D484" s="115"/>
      <c r="E484" s="115"/>
      <c r="F484" s="115"/>
      <c r="G484" s="115"/>
      <c r="H484" s="115"/>
      <c r="I484" s="115"/>
      <c r="J484" s="115"/>
      <c r="K484" s="115"/>
    </row>
    <row r="485" spans="2:11">
      <c r="B485" s="114"/>
      <c r="C485" s="115"/>
      <c r="D485" s="115"/>
      <c r="E485" s="115"/>
      <c r="F485" s="115"/>
      <c r="G485" s="115"/>
      <c r="H485" s="115"/>
      <c r="I485" s="115"/>
      <c r="J485" s="115"/>
      <c r="K485" s="115"/>
    </row>
    <row r="486" spans="2:11">
      <c r="B486" s="114"/>
      <c r="C486" s="115"/>
      <c r="D486" s="115"/>
      <c r="E486" s="115"/>
      <c r="F486" s="115"/>
      <c r="G486" s="115"/>
      <c r="H486" s="115"/>
      <c r="I486" s="115"/>
      <c r="J486" s="115"/>
      <c r="K486" s="115"/>
    </row>
    <row r="487" spans="2:11">
      <c r="B487" s="114"/>
      <c r="C487" s="115"/>
      <c r="D487" s="115"/>
      <c r="E487" s="115"/>
      <c r="F487" s="115"/>
      <c r="G487" s="115"/>
      <c r="H487" s="115"/>
      <c r="I487" s="115"/>
      <c r="J487" s="115"/>
      <c r="K487" s="115"/>
    </row>
    <row r="488" spans="2:11">
      <c r="B488" s="114"/>
      <c r="C488" s="115"/>
      <c r="D488" s="115"/>
      <c r="E488" s="115"/>
      <c r="F488" s="115"/>
      <c r="G488" s="115"/>
      <c r="H488" s="115"/>
      <c r="I488" s="115"/>
      <c r="J488" s="115"/>
      <c r="K488" s="115"/>
    </row>
    <row r="489" spans="2:11">
      <c r="B489" s="114"/>
      <c r="C489" s="115"/>
      <c r="D489" s="115"/>
      <c r="E489" s="115"/>
      <c r="F489" s="115"/>
      <c r="G489" s="115"/>
      <c r="H489" s="115"/>
      <c r="I489" s="115"/>
      <c r="J489" s="115"/>
      <c r="K489" s="115"/>
    </row>
    <row r="490" spans="2:11">
      <c r="B490" s="114"/>
      <c r="C490" s="115"/>
      <c r="D490" s="115"/>
      <c r="E490" s="115"/>
      <c r="F490" s="115"/>
      <c r="G490" s="115"/>
      <c r="H490" s="115"/>
      <c r="I490" s="115"/>
      <c r="J490" s="115"/>
      <c r="K490" s="115"/>
    </row>
    <row r="491" spans="2:11">
      <c r="B491" s="114"/>
      <c r="C491" s="115"/>
      <c r="D491" s="115"/>
      <c r="E491" s="115"/>
      <c r="F491" s="115"/>
      <c r="G491" s="115"/>
      <c r="H491" s="115"/>
      <c r="I491" s="115"/>
      <c r="J491" s="115"/>
      <c r="K491" s="115"/>
    </row>
    <row r="492" spans="2:11">
      <c r="B492" s="114"/>
      <c r="C492" s="115"/>
      <c r="D492" s="115"/>
      <c r="E492" s="115"/>
      <c r="F492" s="115"/>
      <c r="G492" s="115"/>
      <c r="H492" s="115"/>
      <c r="I492" s="115"/>
      <c r="J492" s="115"/>
      <c r="K492" s="115"/>
    </row>
    <row r="493" spans="2:11">
      <c r="B493" s="114"/>
      <c r="C493" s="115"/>
      <c r="D493" s="115"/>
      <c r="E493" s="115"/>
      <c r="F493" s="115"/>
      <c r="G493" s="115"/>
      <c r="H493" s="115"/>
      <c r="I493" s="115"/>
      <c r="J493" s="115"/>
      <c r="K493" s="115"/>
    </row>
    <row r="494" spans="2:11">
      <c r="B494" s="114"/>
      <c r="C494" s="115"/>
      <c r="D494" s="115"/>
      <c r="E494" s="115"/>
      <c r="F494" s="115"/>
      <c r="G494" s="115"/>
      <c r="H494" s="115"/>
      <c r="I494" s="115"/>
      <c r="J494" s="115"/>
      <c r="K494" s="115"/>
    </row>
    <row r="495" spans="2:11">
      <c r="B495" s="114"/>
      <c r="C495" s="115"/>
      <c r="D495" s="115"/>
      <c r="E495" s="115"/>
      <c r="F495" s="115"/>
      <c r="G495" s="115"/>
      <c r="H495" s="115"/>
      <c r="I495" s="115"/>
      <c r="J495" s="115"/>
      <c r="K495" s="115"/>
    </row>
    <row r="496" spans="2:11">
      <c r="B496" s="114"/>
      <c r="C496" s="115"/>
      <c r="D496" s="115"/>
      <c r="E496" s="115"/>
      <c r="F496" s="115"/>
      <c r="G496" s="115"/>
      <c r="H496" s="115"/>
      <c r="I496" s="115"/>
      <c r="J496" s="115"/>
      <c r="K496" s="115"/>
    </row>
    <row r="497" spans="2:11">
      <c r="B497" s="114"/>
      <c r="C497" s="115"/>
      <c r="D497" s="115"/>
      <c r="E497" s="115"/>
      <c r="F497" s="115"/>
      <c r="G497" s="115"/>
      <c r="H497" s="115"/>
      <c r="I497" s="115"/>
      <c r="J497" s="115"/>
      <c r="K497" s="115"/>
    </row>
    <row r="498" spans="2:11">
      <c r="B498" s="114"/>
      <c r="C498" s="115"/>
      <c r="D498" s="115"/>
      <c r="E498" s="115"/>
      <c r="F498" s="115"/>
      <c r="G498" s="115"/>
      <c r="H498" s="115"/>
      <c r="I498" s="115"/>
      <c r="J498" s="115"/>
      <c r="K498" s="115"/>
    </row>
    <row r="499" spans="2:11">
      <c r="B499" s="114"/>
      <c r="C499" s="115"/>
      <c r="D499" s="115"/>
      <c r="E499" s="115"/>
      <c r="F499" s="115"/>
      <c r="G499" s="115"/>
      <c r="H499" s="115"/>
      <c r="I499" s="115"/>
      <c r="J499" s="115"/>
      <c r="K499" s="115"/>
    </row>
    <row r="500" spans="2:11">
      <c r="B500" s="114"/>
      <c r="C500" s="115"/>
      <c r="D500" s="115"/>
      <c r="E500" s="115"/>
      <c r="F500" s="115"/>
      <c r="G500" s="115"/>
      <c r="H500" s="115"/>
      <c r="I500" s="115"/>
      <c r="J500" s="115"/>
      <c r="K500" s="115"/>
    </row>
    <row r="501" spans="2:11">
      <c r="B501" s="114"/>
      <c r="C501" s="115"/>
      <c r="D501" s="115"/>
      <c r="E501" s="115"/>
      <c r="F501" s="115"/>
      <c r="G501" s="115"/>
      <c r="H501" s="115"/>
      <c r="I501" s="115"/>
      <c r="J501" s="115"/>
      <c r="K501" s="115"/>
    </row>
    <row r="502" spans="2:11">
      <c r="B502" s="114"/>
      <c r="C502" s="115"/>
      <c r="D502" s="115"/>
      <c r="E502" s="115"/>
      <c r="F502" s="115"/>
      <c r="G502" s="115"/>
      <c r="H502" s="115"/>
      <c r="I502" s="115"/>
      <c r="J502" s="115"/>
      <c r="K502" s="115"/>
    </row>
    <row r="503" spans="2:11">
      <c r="B503" s="114"/>
      <c r="C503" s="115"/>
      <c r="D503" s="115"/>
      <c r="E503" s="115"/>
      <c r="F503" s="115"/>
      <c r="G503" s="115"/>
      <c r="H503" s="115"/>
      <c r="I503" s="115"/>
      <c r="J503" s="115"/>
      <c r="K503" s="115"/>
    </row>
    <row r="504" spans="2:11">
      <c r="B504" s="114"/>
      <c r="C504" s="115"/>
      <c r="D504" s="115"/>
      <c r="E504" s="115"/>
      <c r="F504" s="115"/>
      <c r="G504" s="115"/>
      <c r="H504" s="115"/>
      <c r="I504" s="115"/>
      <c r="J504" s="115"/>
      <c r="K504" s="115"/>
    </row>
    <row r="505" spans="2:11">
      <c r="B505" s="114"/>
      <c r="C505" s="115"/>
      <c r="D505" s="115"/>
      <c r="E505" s="115"/>
      <c r="F505" s="115"/>
      <c r="G505" s="115"/>
      <c r="H505" s="115"/>
      <c r="I505" s="115"/>
      <c r="J505" s="115"/>
      <c r="K505" s="115"/>
    </row>
    <row r="506" spans="2:11">
      <c r="B506" s="114"/>
      <c r="C506" s="115"/>
      <c r="D506" s="115"/>
      <c r="E506" s="115"/>
      <c r="F506" s="115"/>
      <c r="G506" s="115"/>
      <c r="H506" s="115"/>
      <c r="I506" s="115"/>
      <c r="J506" s="115"/>
      <c r="K506" s="115"/>
    </row>
    <row r="507" spans="2:11">
      <c r="B507" s="114"/>
      <c r="C507" s="115"/>
      <c r="D507" s="115"/>
      <c r="E507" s="115"/>
      <c r="F507" s="115"/>
      <c r="G507" s="115"/>
      <c r="H507" s="115"/>
      <c r="I507" s="115"/>
      <c r="J507" s="115"/>
      <c r="K507" s="115"/>
    </row>
    <row r="508" spans="2:11">
      <c r="B508" s="114"/>
      <c r="C508" s="115"/>
      <c r="D508" s="115"/>
      <c r="E508" s="115"/>
      <c r="F508" s="115"/>
      <c r="G508" s="115"/>
      <c r="H508" s="115"/>
      <c r="I508" s="115"/>
      <c r="J508" s="115"/>
      <c r="K508" s="115"/>
    </row>
    <row r="509" spans="2:11">
      <c r="B509" s="114"/>
      <c r="C509" s="115"/>
      <c r="D509" s="115"/>
      <c r="E509" s="115"/>
      <c r="F509" s="115"/>
      <c r="G509" s="115"/>
      <c r="H509" s="115"/>
      <c r="I509" s="115"/>
      <c r="J509" s="115"/>
      <c r="K509" s="115"/>
    </row>
    <row r="510" spans="2:11">
      <c r="B510" s="114"/>
      <c r="C510" s="115"/>
      <c r="D510" s="115"/>
      <c r="E510" s="115"/>
      <c r="F510" s="115"/>
      <c r="G510" s="115"/>
      <c r="H510" s="115"/>
      <c r="I510" s="115"/>
      <c r="J510" s="115"/>
      <c r="K510" s="115"/>
    </row>
    <row r="511" spans="2:11">
      <c r="B511" s="114"/>
      <c r="C511" s="115"/>
      <c r="D511" s="115"/>
      <c r="E511" s="115"/>
      <c r="F511" s="115"/>
      <c r="G511" s="115"/>
      <c r="H511" s="115"/>
      <c r="I511" s="115"/>
      <c r="J511" s="115"/>
      <c r="K511" s="115"/>
    </row>
    <row r="512" spans="2:11">
      <c r="B512" s="114"/>
      <c r="C512" s="115"/>
      <c r="D512" s="115"/>
      <c r="E512" s="115"/>
      <c r="F512" s="115"/>
      <c r="G512" s="115"/>
      <c r="H512" s="115"/>
      <c r="I512" s="115"/>
      <c r="J512" s="115"/>
      <c r="K512" s="115"/>
    </row>
    <row r="513" spans="2:11">
      <c r="B513" s="114"/>
      <c r="C513" s="115"/>
      <c r="D513" s="115"/>
      <c r="E513" s="115"/>
      <c r="F513" s="115"/>
      <c r="G513" s="115"/>
      <c r="H513" s="115"/>
      <c r="I513" s="115"/>
      <c r="J513" s="115"/>
      <c r="K513" s="115"/>
    </row>
    <row r="514" spans="2:11">
      <c r="B514" s="114"/>
      <c r="C514" s="115"/>
      <c r="D514" s="115"/>
      <c r="E514" s="115"/>
      <c r="F514" s="115"/>
      <c r="G514" s="115"/>
      <c r="H514" s="115"/>
      <c r="I514" s="115"/>
      <c r="J514" s="115"/>
      <c r="K514" s="115"/>
    </row>
    <row r="515" spans="2:11">
      <c r="B515" s="114"/>
      <c r="C515" s="115"/>
      <c r="D515" s="115"/>
      <c r="E515" s="115"/>
      <c r="F515" s="115"/>
      <c r="G515" s="115"/>
      <c r="H515" s="115"/>
      <c r="I515" s="115"/>
      <c r="J515" s="115"/>
      <c r="K515" s="115"/>
    </row>
    <row r="516" spans="2:11">
      <c r="B516" s="114"/>
      <c r="C516" s="115"/>
      <c r="D516" s="115"/>
      <c r="E516" s="115"/>
      <c r="F516" s="115"/>
      <c r="G516" s="115"/>
      <c r="H516" s="115"/>
      <c r="I516" s="115"/>
      <c r="J516" s="115"/>
      <c r="K516" s="115"/>
    </row>
    <row r="517" spans="2:11">
      <c r="B517" s="114"/>
      <c r="C517" s="115"/>
      <c r="D517" s="115"/>
      <c r="E517" s="115"/>
      <c r="F517" s="115"/>
      <c r="G517" s="115"/>
      <c r="H517" s="115"/>
      <c r="I517" s="115"/>
      <c r="J517" s="115"/>
      <c r="K517" s="115"/>
    </row>
    <row r="518" spans="2:11">
      <c r="B518" s="114"/>
      <c r="C518" s="115"/>
      <c r="D518" s="115"/>
      <c r="E518" s="115"/>
      <c r="F518" s="115"/>
      <c r="G518" s="115"/>
      <c r="H518" s="115"/>
      <c r="I518" s="115"/>
      <c r="J518" s="115"/>
      <c r="K518" s="115"/>
    </row>
    <row r="519" spans="2:11">
      <c r="B519" s="114"/>
      <c r="C519" s="115"/>
      <c r="D519" s="115"/>
      <c r="E519" s="115"/>
      <c r="F519" s="115"/>
      <c r="G519" s="115"/>
      <c r="H519" s="115"/>
      <c r="I519" s="115"/>
      <c r="J519" s="115"/>
      <c r="K519" s="115"/>
    </row>
    <row r="520" spans="2:11">
      <c r="B520" s="114"/>
      <c r="C520" s="115"/>
      <c r="D520" s="115"/>
      <c r="E520" s="115"/>
      <c r="F520" s="115"/>
      <c r="G520" s="115"/>
      <c r="H520" s="115"/>
      <c r="I520" s="115"/>
      <c r="J520" s="115"/>
      <c r="K520" s="115"/>
    </row>
    <row r="521" spans="2:11">
      <c r="B521" s="114"/>
      <c r="C521" s="115"/>
      <c r="D521" s="115"/>
      <c r="E521" s="115"/>
      <c r="F521" s="115"/>
      <c r="G521" s="115"/>
      <c r="H521" s="115"/>
      <c r="I521" s="115"/>
      <c r="J521" s="115"/>
      <c r="K521" s="115"/>
    </row>
    <row r="522" spans="2:11">
      <c r="B522" s="114"/>
      <c r="C522" s="115"/>
      <c r="D522" s="115"/>
      <c r="E522" s="115"/>
      <c r="F522" s="115"/>
      <c r="G522" s="115"/>
      <c r="H522" s="115"/>
      <c r="I522" s="115"/>
      <c r="J522" s="115"/>
      <c r="K522" s="115"/>
    </row>
    <row r="523" spans="2:11">
      <c r="B523" s="114"/>
      <c r="C523" s="115"/>
      <c r="D523" s="115"/>
      <c r="E523" s="115"/>
      <c r="F523" s="115"/>
      <c r="G523" s="115"/>
      <c r="H523" s="115"/>
      <c r="I523" s="115"/>
      <c r="J523" s="115"/>
      <c r="K523" s="115"/>
    </row>
    <row r="524" spans="2:11">
      <c r="B524" s="114"/>
      <c r="C524" s="115"/>
      <c r="D524" s="115"/>
      <c r="E524" s="115"/>
      <c r="F524" s="115"/>
      <c r="G524" s="115"/>
      <c r="H524" s="115"/>
      <c r="I524" s="115"/>
      <c r="J524" s="115"/>
      <c r="K524" s="115"/>
    </row>
    <row r="525" spans="2:11">
      <c r="B525" s="114"/>
      <c r="C525" s="115"/>
      <c r="D525" s="115"/>
      <c r="E525" s="115"/>
      <c r="F525" s="115"/>
      <c r="G525" s="115"/>
      <c r="H525" s="115"/>
      <c r="I525" s="115"/>
      <c r="J525" s="115"/>
      <c r="K525" s="115"/>
    </row>
    <row r="526" spans="2:11">
      <c r="B526" s="114"/>
      <c r="C526" s="115"/>
      <c r="D526" s="115"/>
      <c r="E526" s="115"/>
      <c r="F526" s="115"/>
      <c r="G526" s="115"/>
      <c r="H526" s="115"/>
      <c r="I526" s="115"/>
      <c r="J526" s="115"/>
      <c r="K526" s="115"/>
    </row>
    <row r="527" spans="2:11">
      <c r="B527" s="114"/>
      <c r="C527" s="115"/>
      <c r="D527" s="115"/>
      <c r="E527" s="115"/>
      <c r="F527" s="115"/>
      <c r="G527" s="115"/>
      <c r="H527" s="115"/>
      <c r="I527" s="115"/>
      <c r="J527" s="115"/>
      <c r="K527" s="115"/>
    </row>
    <row r="528" spans="2:11">
      <c r="B528" s="114"/>
      <c r="C528" s="115"/>
      <c r="D528" s="115"/>
      <c r="E528" s="115"/>
      <c r="F528" s="115"/>
      <c r="G528" s="115"/>
      <c r="H528" s="115"/>
      <c r="I528" s="115"/>
      <c r="J528" s="115"/>
      <c r="K528" s="115"/>
    </row>
    <row r="529" spans="2:11">
      <c r="B529" s="114"/>
      <c r="C529" s="115"/>
      <c r="D529" s="115"/>
      <c r="E529" s="115"/>
      <c r="F529" s="115"/>
      <c r="G529" s="115"/>
      <c r="H529" s="115"/>
      <c r="I529" s="115"/>
      <c r="J529" s="115"/>
      <c r="K529" s="115"/>
    </row>
    <row r="530" spans="2:11">
      <c r="B530" s="114"/>
      <c r="C530" s="115"/>
      <c r="D530" s="115"/>
      <c r="E530" s="115"/>
      <c r="F530" s="115"/>
      <c r="G530" s="115"/>
      <c r="H530" s="115"/>
      <c r="I530" s="115"/>
      <c r="J530" s="115"/>
      <c r="K530" s="115"/>
    </row>
    <row r="531" spans="2:11">
      <c r="B531" s="114"/>
      <c r="C531" s="115"/>
      <c r="D531" s="115"/>
      <c r="E531" s="115"/>
      <c r="F531" s="115"/>
      <c r="G531" s="115"/>
      <c r="H531" s="115"/>
      <c r="I531" s="115"/>
      <c r="J531" s="115"/>
      <c r="K531" s="115"/>
    </row>
    <row r="532" spans="2:11">
      <c r="B532" s="114"/>
      <c r="C532" s="115"/>
      <c r="D532" s="115"/>
      <c r="E532" s="115"/>
      <c r="F532" s="115"/>
      <c r="G532" s="115"/>
      <c r="H532" s="115"/>
      <c r="I532" s="115"/>
      <c r="J532" s="115"/>
      <c r="K532" s="115"/>
    </row>
    <row r="533" spans="2:11">
      <c r="B533" s="114"/>
      <c r="C533" s="115"/>
      <c r="D533" s="115"/>
      <c r="E533" s="115"/>
      <c r="F533" s="115"/>
      <c r="G533" s="115"/>
      <c r="H533" s="115"/>
      <c r="I533" s="115"/>
      <c r="J533" s="115"/>
      <c r="K533" s="115"/>
    </row>
    <row r="534" spans="2:11">
      <c r="B534" s="114"/>
      <c r="C534" s="115"/>
      <c r="D534" s="115"/>
      <c r="E534" s="115"/>
      <c r="F534" s="115"/>
      <c r="G534" s="115"/>
      <c r="H534" s="115"/>
      <c r="I534" s="115"/>
      <c r="J534" s="115"/>
      <c r="K534" s="115"/>
    </row>
    <row r="535" spans="2:11">
      <c r="B535" s="114"/>
      <c r="C535" s="115"/>
      <c r="D535" s="115"/>
      <c r="E535" s="115"/>
      <c r="F535" s="115"/>
      <c r="G535" s="115"/>
      <c r="H535" s="115"/>
      <c r="I535" s="115"/>
      <c r="J535" s="115"/>
      <c r="K535" s="115"/>
    </row>
    <row r="536" spans="2:11">
      <c r="B536" s="114"/>
      <c r="C536" s="115"/>
      <c r="D536" s="115"/>
      <c r="E536" s="115"/>
      <c r="F536" s="115"/>
      <c r="G536" s="115"/>
      <c r="H536" s="115"/>
      <c r="I536" s="115"/>
      <c r="J536" s="115"/>
      <c r="K536" s="115"/>
    </row>
    <row r="537" spans="2:11">
      <c r="B537" s="114"/>
      <c r="C537" s="115"/>
      <c r="D537" s="115"/>
      <c r="E537" s="115"/>
      <c r="F537" s="115"/>
      <c r="G537" s="115"/>
      <c r="H537" s="115"/>
      <c r="I537" s="115"/>
      <c r="J537" s="115"/>
      <c r="K537" s="115"/>
    </row>
    <row r="538" spans="2:11">
      <c r="B538" s="114"/>
      <c r="C538" s="115"/>
      <c r="D538" s="115"/>
      <c r="E538" s="115"/>
      <c r="F538" s="115"/>
      <c r="G538" s="115"/>
      <c r="H538" s="115"/>
      <c r="I538" s="115"/>
      <c r="J538" s="115"/>
      <c r="K538" s="115"/>
    </row>
    <row r="539" spans="2:11">
      <c r="B539" s="114"/>
      <c r="C539" s="115"/>
      <c r="D539" s="115"/>
      <c r="E539" s="115"/>
      <c r="F539" s="115"/>
      <c r="G539" s="115"/>
      <c r="H539" s="115"/>
      <c r="I539" s="115"/>
      <c r="J539" s="115"/>
      <c r="K539" s="115"/>
    </row>
    <row r="540" spans="2:11">
      <c r="B540" s="114"/>
      <c r="C540" s="115"/>
      <c r="D540" s="115"/>
      <c r="E540" s="115"/>
      <c r="F540" s="115"/>
      <c r="G540" s="115"/>
      <c r="H540" s="115"/>
      <c r="I540" s="115"/>
      <c r="J540" s="115"/>
      <c r="K540" s="115"/>
    </row>
    <row r="541" spans="2:11">
      <c r="B541" s="114"/>
      <c r="C541" s="115"/>
      <c r="D541" s="115"/>
      <c r="E541" s="115"/>
      <c r="F541" s="115"/>
      <c r="G541" s="115"/>
      <c r="H541" s="115"/>
      <c r="I541" s="115"/>
      <c r="J541" s="115"/>
      <c r="K541" s="115"/>
    </row>
    <row r="542" spans="2:11">
      <c r="B542" s="114"/>
      <c r="C542" s="115"/>
      <c r="D542" s="115"/>
      <c r="E542" s="115"/>
      <c r="F542" s="115"/>
      <c r="G542" s="115"/>
      <c r="H542" s="115"/>
      <c r="I542" s="115"/>
      <c r="J542" s="115"/>
      <c r="K542" s="115"/>
    </row>
    <row r="543" spans="2:11">
      <c r="B543" s="114"/>
      <c r="C543" s="115"/>
      <c r="D543" s="115"/>
      <c r="E543" s="115"/>
      <c r="F543" s="115"/>
      <c r="G543" s="115"/>
      <c r="H543" s="115"/>
      <c r="I543" s="115"/>
      <c r="J543" s="115"/>
      <c r="K543" s="115"/>
    </row>
    <row r="544" spans="2:11">
      <c r="B544" s="114"/>
      <c r="C544" s="115"/>
      <c r="D544" s="115"/>
      <c r="E544" s="115"/>
      <c r="F544" s="115"/>
      <c r="G544" s="115"/>
      <c r="H544" s="115"/>
      <c r="I544" s="115"/>
      <c r="J544" s="115"/>
      <c r="K544" s="115"/>
    </row>
    <row r="545" spans="2:11">
      <c r="B545" s="114"/>
      <c r="C545" s="115"/>
      <c r="D545" s="115"/>
      <c r="E545" s="115"/>
      <c r="F545" s="115"/>
      <c r="G545" s="115"/>
      <c r="H545" s="115"/>
      <c r="I545" s="115"/>
      <c r="J545" s="115"/>
      <c r="K545" s="115"/>
    </row>
    <row r="546" spans="2:11">
      <c r="B546" s="114"/>
      <c r="C546" s="115"/>
      <c r="D546" s="115"/>
      <c r="E546" s="115"/>
      <c r="F546" s="115"/>
      <c r="G546" s="115"/>
      <c r="H546" s="115"/>
      <c r="I546" s="115"/>
      <c r="J546" s="115"/>
      <c r="K546" s="115"/>
    </row>
    <row r="547" spans="2:11">
      <c r="B547" s="114"/>
      <c r="C547" s="115"/>
      <c r="D547" s="115"/>
      <c r="E547" s="115"/>
      <c r="F547" s="115"/>
      <c r="G547" s="115"/>
      <c r="H547" s="115"/>
      <c r="I547" s="115"/>
      <c r="J547" s="115"/>
      <c r="K547" s="115"/>
    </row>
    <row r="548" spans="2:11">
      <c r="B548" s="114"/>
      <c r="C548" s="115"/>
      <c r="D548" s="115"/>
      <c r="E548" s="115"/>
      <c r="F548" s="115"/>
      <c r="G548" s="115"/>
      <c r="H548" s="115"/>
      <c r="I548" s="115"/>
      <c r="J548" s="115"/>
      <c r="K548" s="115"/>
    </row>
    <row r="549" spans="2:11">
      <c r="B549" s="114"/>
      <c r="C549" s="115"/>
      <c r="D549" s="115"/>
      <c r="E549" s="115"/>
      <c r="F549" s="115"/>
      <c r="G549" s="115"/>
      <c r="H549" s="115"/>
      <c r="I549" s="115"/>
      <c r="J549" s="115"/>
      <c r="K549" s="115"/>
    </row>
    <row r="550" spans="2:11">
      <c r="B550" s="114"/>
      <c r="C550" s="115"/>
      <c r="D550" s="115"/>
      <c r="E550" s="115"/>
      <c r="F550" s="115"/>
      <c r="G550" s="115"/>
      <c r="H550" s="115"/>
      <c r="I550" s="115"/>
      <c r="J550" s="115"/>
      <c r="K550" s="115"/>
    </row>
    <row r="551" spans="2:11">
      <c r="B551" s="114"/>
      <c r="C551" s="115"/>
      <c r="D551" s="115"/>
      <c r="E551" s="115"/>
      <c r="F551" s="115"/>
      <c r="G551" s="115"/>
      <c r="H551" s="115"/>
      <c r="I551" s="115"/>
      <c r="J551" s="115"/>
      <c r="K551" s="115"/>
    </row>
    <row r="552" spans="2:11">
      <c r="B552" s="114"/>
      <c r="C552" s="115"/>
      <c r="D552" s="115"/>
      <c r="E552" s="115"/>
      <c r="F552" s="115"/>
      <c r="G552" s="115"/>
      <c r="H552" s="115"/>
      <c r="I552" s="115"/>
      <c r="J552" s="115"/>
      <c r="K552" s="115"/>
    </row>
    <row r="553" spans="2:11">
      <c r="B553" s="114"/>
      <c r="C553" s="115"/>
      <c r="D553" s="115"/>
      <c r="E553" s="115"/>
      <c r="F553" s="115"/>
      <c r="G553" s="115"/>
      <c r="H553" s="115"/>
      <c r="I553" s="115"/>
      <c r="J553" s="115"/>
      <c r="K553" s="115"/>
    </row>
    <row r="554" spans="2:11">
      <c r="B554" s="114"/>
      <c r="C554" s="115"/>
      <c r="D554" s="115"/>
      <c r="E554" s="115"/>
      <c r="F554" s="115"/>
      <c r="G554" s="115"/>
      <c r="H554" s="115"/>
      <c r="I554" s="115"/>
      <c r="J554" s="115"/>
      <c r="K554" s="115"/>
    </row>
    <row r="555" spans="2:11">
      <c r="B555" s="114"/>
      <c r="C555" s="115"/>
      <c r="D555" s="115"/>
      <c r="E555" s="115"/>
      <c r="F555" s="115"/>
      <c r="G555" s="115"/>
      <c r="H555" s="115"/>
      <c r="I555" s="115"/>
      <c r="J555" s="115"/>
      <c r="K555" s="115"/>
    </row>
    <row r="556" spans="2:11">
      <c r="B556" s="114"/>
      <c r="C556" s="115"/>
      <c r="D556" s="115"/>
      <c r="E556" s="115"/>
      <c r="F556" s="115"/>
      <c r="G556" s="115"/>
      <c r="H556" s="115"/>
      <c r="I556" s="115"/>
      <c r="J556" s="115"/>
      <c r="K556" s="115"/>
    </row>
    <row r="557" spans="2:11">
      <c r="B557" s="114"/>
      <c r="C557" s="115"/>
      <c r="D557" s="115"/>
      <c r="E557" s="115"/>
      <c r="F557" s="115"/>
      <c r="G557" s="115"/>
      <c r="H557" s="115"/>
      <c r="I557" s="115"/>
      <c r="J557" s="115"/>
      <c r="K557" s="115"/>
    </row>
    <row r="558" spans="2:11">
      <c r="B558" s="114"/>
      <c r="C558" s="115"/>
      <c r="D558" s="115"/>
      <c r="E558" s="115"/>
      <c r="F558" s="115"/>
      <c r="G558" s="115"/>
      <c r="H558" s="115"/>
      <c r="I558" s="115"/>
      <c r="J558" s="115"/>
      <c r="K558" s="115"/>
    </row>
    <row r="559" spans="2:11">
      <c r="B559" s="114"/>
      <c r="C559" s="115"/>
      <c r="D559" s="115"/>
      <c r="E559" s="115"/>
      <c r="F559" s="115"/>
      <c r="G559" s="115"/>
      <c r="H559" s="115"/>
      <c r="I559" s="115"/>
      <c r="J559" s="115"/>
      <c r="K559" s="115"/>
    </row>
    <row r="560" spans="2:11">
      <c r="B560" s="114"/>
      <c r="C560" s="115"/>
      <c r="D560" s="115"/>
      <c r="E560" s="115"/>
      <c r="F560" s="115"/>
      <c r="G560" s="115"/>
      <c r="H560" s="115"/>
      <c r="I560" s="115"/>
      <c r="J560" s="115"/>
      <c r="K560" s="115"/>
    </row>
    <row r="561" spans="2:11">
      <c r="B561" s="114"/>
      <c r="C561" s="115"/>
      <c r="D561" s="115"/>
      <c r="E561" s="115"/>
      <c r="F561" s="115"/>
      <c r="G561" s="115"/>
      <c r="H561" s="115"/>
      <c r="I561" s="115"/>
      <c r="J561" s="115"/>
      <c r="K561" s="115"/>
    </row>
    <row r="562" spans="2:11">
      <c r="B562" s="114"/>
      <c r="C562" s="115"/>
      <c r="D562" s="115"/>
      <c r="E562" s="115"/>
      <c r="F562" s="115"/>
      <c r="G562" s="115"/>
      <c r="H562" s="115"/>
      <c r="I562" s="115"/>
      <c r="J562" s="115"/>
      <c r="K562" s="115"/>
    </row>
    <row r="563" spans="2:11">
      <c r="B563" s="114"/>
      <c r="C563" s="115"/>
      <c r="D563" s="115"/>
      <c r="E563" s="115"/>
      <c r="F563" s="115"/>
      <c r="G563" s="115"/>
      <c r="H563" s="115"/>
      <c r="I563" s="115"/>
      <c r="J563" s="115"/>
      <c r="K563" s="115"/>
    </row>
    <row r="564" spans="2:11">
      <c r="B564" s="114"/>
      <c r="C564" s="115"/>
      <c r="D564" s="115"/>
      <c r="E564" s="115"/>
      <c r="F564" s="115"/>
      <c r="G564" s="115"/>
      <c r="H564" s="115"/>
      <c r="I564" s="115"/>
      <c r="J564" s="115"/>
      <c r="K564" s="115"/>
    </row>
    <row r="565" spans="2:11">
      <c r="B565" s="114"/>
      <c r="C565" s="114"/>
      <c r="D565" s="114"/>
      <c r="E565" s="115"/>
      <c r="F565" s="115"/>
      <c r="G565" s="115"/>
      <c r="H565" s="115"/>
      <c r="I565" s="115"/>
      <c r="J565" s="115"/>
      <c r="K565" s="115"/>
    </row>
    <row r="566" spans="2:11">
      <c r="B566" s="114"/>
      <c r="C566" s="114"/>
      <c r="D566" s="114"/>
      <c r="E566" s="115"/>
      <c r="F566" s="115"/>
      <c r="G566" s="115"/>
      <c r="H566" s="115"/>
      <c r="I566" s="115"/>
      <c r="J566" s="115"/>
      <c r="K566" s="115"/>
    </row>
    <row r="567" spans="2:11">
      <c r="B567" s="114"/>
      <c r="C567" s="114"/>
      <c r="D567" s="114"/>
      <c r="E567" s="115"/>
      <c r="F567" s="115"/>
      <c r="G567" s="115"/>
      <c r="H567" s="115"/>
      <c r="I567" s="115"/>
      <c r="J567" s="115"/>
      <c r="K567" s="115"/>
    </row>
    <row r="568" spans="2:11">
      <c r="B568" s="114"/>
      <c r="C568" s="114"/>
      <c r="D568" s="114"/>
      <c r="E568" s="115"/>
      <c r="F568" s="115"/>
      <c r="G568" s="115"/>
      <c r="H568" s="115"/>
      <c r="I568" s="115"/>
      <c r="J568" s="115"/>
      <c r="K568" s="115"/>
    </row>
    <row r="569" spans="2:11">
      <c r="B569" s="114"/>
      <c r="C569" s="114"/>
      <c r="D569" s="114"/>
      <c r="E569" s="115"/>
      <c r="F569" s="115"/>
      <c r="G569" s="115"/>
      <c r="H569" s="115"/>
      <c r="I569" s="115"/>
      <c r="J569" s="115"/>
      <c r="K569" s="115"/>
    </row>
    <row r="570" spans="2:11">
      <c r="B570" s="114"/>
      <c r="C570" s="114"/>
      <c r="D570" s="114"/>
      <c r="E570" s="115"/>
      <c r="F570" s="115"/>
      <c r="G570" s="115"/>
      <c r="H570" s="115"/>
      <c r="I570" s="115"/>
      <c r="J570" s="115"/>
      <c r="K570" s="115"/>
    </row>
    <row r="571" spans="2:11">
      <c r="B571" s="114"/>
      <c r="C571" s="114"/>
      <c r="D571" s="114"/>
      <c r="E571" s="115"/>
      <c r="F571" s="115"/>
      <c r="G571" s="115"/>
      <c r="H571" s="115"/>
      <c r="I571" s="115"/>
      <c r="J571" s="115"/>
      <c r="K571" s="115"/>
    </row>
    <row r="572" spans="2:11">
      <c r="B572" s="114"/>
      <c r="C572" s="114"/>
      <c r="D572" s="114"/>
      <c r="E572" s="115"/>
      <c r="F572" s="115"/>
      <c r="G572" s="115"/>
      <c r="H572" s="115"/>
      <c r="I572" s="115"/>
      <c r="J572" s="115"/>
      <c r="K572" s="115"/>
    </row>
    <row r="573" spans="2:11">
      <c r="B573" s="114"/>
      <c r="C573" s="114"/>
      <c r="D573" s="114"/>
      <c r="E573" s="115"/>
      <c r="F573" s="115"/>
      <c r="G573" s="115"/>
      <c r="H573" s="115"/>
      <c r="I573" s="115"/>
      <c r="J573" s="115"/>
      <c r="K573" s="115"/>
    </row>
    <row r="574" spans="2:11">
      <c r="B574" s="114"/>
      <c r="C574" s="114"/>
      <c r="D574" s="114"/>
      <c r="E574" s="115"/>
      <c r="F574" s="115"/>
      <c r="G574" s="115"/>
      <c r="H574" s="115"/>
      <c r="I574" s="115"/>
      <c r="J574" s="115"/>
      <c r="K574" s="115"/>
    </row>
    <row r="575" spans="2:11">
      <c r="B575" s="114"/>
      <c r="C575" s="114"/>
      <c r="D575" s="114"/>
      <c r="E575" s="115"/>
      <c r="F575" s="115"/>
      <c r="G575" s="115"/>
      <c r="H575" s="115"/>
      <c r="I575" s="115"/>
      <c r="J575" s="115"/>
      <c r="K575" s="115"/>
    </row>
    <row r="576" spans="2:11">
      <c r="B576" s="114"/>
      <c r="C576" s="114"/>
      <c r="D576" s="114"/>
      <c r="E576" s="115"/>
      <c r="F576" s="115"/>
      <c r="G576" s="115"/>
      <c r="H576" s="115"/>
      <c r="I576" s="115"/>
      <c r="J576" s="115"/>
      <c r="K576" s="115"/>
    </row>
    <row r="577" spans="2:11">
      <c r="B577" s="114"/>
      <c r="C577" s="114"/>
      <c r="D577" s="114"/>
      <c r="E577" s="115"/>
      <c r="F577" s="115"/>
      <c r="G577" s="115"/>
      <c r="H577" s="115"/>
      <c r="I577" s="115"/>
      <c r="J577" s="115"/>
      <c r="K577" s="115"/>
    </row>
    <row r="578" spans="2:11">
      <c r="B578" s="114"/>
      <c r="C578" s="114"/>
      <c r="D578" s="114"/>
      <c r="E578" s="115"/>
      <c r="F578" s="115"/>
      <c r="G578" s="115"/>
      <c r="H578" s="115"/>
      <c r="I578" s="115"/>
      <c r="J578" s="115"/>
      <c r="K578" s="115"/>
    </row>
    <row r="579" spans="2:11">
      <c r="B579" s="114"/>
      <c r="C579" s="114"/>
      <c r="D579" s="114"/>
      <c r="E579" s="115"/>
      <c r="F579" s="115"/>
      <c r="G579" s="115"/>
      <c r="H579" s="115"/>
      <c r="I579" s="115"/>
      <c r="J579" s="115"/>
      <c r="K579" s="115"/>
    </row>
    <row r="580" spans="2:11">
      <c r="B580" s="114"/>
      <c r="C580" s="114"/>
      <c r="D580" s="114"/>
      <c r="E580" s="115"/>
      <c r="F580" s="115"/>
      <c r="G580" s="115"/>
      <c r="H580" s="115"/>
      <c r="I580" s="115"/>
      <c r="J580" s="115"/>
      <c r="K580" s="115"/>
    </row>
    <row r="581" spans="2:11">
      <c r="B581" s="114"/>
      <c r="C581" s="114"/>
      <c r="D581" s="114"/>
      <c r="E581" s="115"/>
      <c r="F581" s="115"/>
      <c r="G581" s="115"/>
      <c r="H581" s="115"/>
      <c r="I581" s="115"/>
      <c r="J581" s="115"/>
      <c r="K581" s="115"/>
    </row>
    <row r="582" spans="2:11">
      <c r="B582" s="114"/>
      <c r="C582" s="114"/>
      <c r="D582" s="114"/>
      <c r="E582" s="115"/>
      <c r="F582" s="115"/>
      <c r="G582" s="115"/>
      <c r="H582" s="115"/>
      <c r="I582" s="115"/>
      <c r="J582" s="115"/>
      <c r="K582" s="115"/>
    </row>
    <row r="583" spans="2:11">
      <c r="B583" s="114"/>
      <c r="C583" s="114"/>
      <c r="D583" s="114"/>
      <c r="E583" s="115"/>
      <c r="F583" s="115"/>
      <c r="G583" s="115"/>
      <c r="H583" s="115"/>
      <c r="I583" s="115"/>
      <c r="J583" s="115"/>
      <c r="K583" s="115"/>
    </row>
    <row r="584" spans="2:11">
      <c r="B584" s="114"/>
      <c r="C584" s="114"/>
      <c r="D584" s="114"/>
      <c r="E584" s="115"/>
      <c r="F584" s="115"/>
      <c r="G584" s="115"/>
      <c r="H584" s="115"/>
      <c r="I584" s="115"/>
      <c r="J584" s="115"/>
      <c r="K584" s="115"/>
    </row>
    <row r="585" spans="2:11">
      <c r="B585" s="114"/>
      <c r="C585" s="114"/>
      <c r="D585" s="114"/>
      <c r="E585" s="115"/>
      <c r="F585" s="115"/>
      <c r="G585" s="115"/>
      <c r="H585" s="115"/>
      <c r="I585" s="115"/>
      <c r="J585" s="115"/>
      <c r="K585" s="115"/>
    </row>
    <row r="586" spans="2:11">
      <c r="B586" s="114"/>
      <c r="C586" s="114"/>
      <c r="D586" s="114"/>
      <c r="E586" s="115"/>
      <c r="F586" s="115"/>
      <c r="G586" s="115"/>
      <c r="H586" s="115"/>
      <c r="I586" s="115"/>
      <c r="J586" s="115"/>
      <c r="K586" s="115"/>
    </row>
    <row r="587" spans="2:11">
      <c r="B587" s="114"/>
      <c r="C587" s="114"/>
      <c r="D587" s="114"/>
      <c r="E587" s="115"/>
      <c r="F587" s="115"/>
      <c r="G587" s="115"/>
      <c r="H587" s="115"/>
      <c r="I587" s="115"/>
      <c r="J587" s="115"/>
      <c r="K587" s="115"/>
    </row>
    <row r="588" spans="2:11">
      <c r="B588" s="114"/>
      <c r="C588" s="114"/>
      <c r="D588" s="114"/>
      <c r="E588" s="115"/>
      <c r="F588" s="115"/>
      <c r="G588" s="115"/>
      <c r="H588" s="115"/>
      <c r="I588" s="115"/>
      <c r="J588" s="115"/>
      <c r="K588" s="115"/>
    </row>
    <row r="589" spans="2:11">
      <c r="B589" s="114"/>
      <c r="C589" s="114"/>
      <c r="D589" s="114"/>
      <c r="E589" s="115"/>
      <c r="F589" s="115"/>
      <c r="G589" s="115"/>
      <c r="H589" s="115"/>
      <c r="I589" s="115"/>
      <c r="J589" s="115"/>
      <c r="K589" s="115"/>
    </row>
    <row r="590" spans="2:11">
      <c r="B590" s="114"/>
      <c r="C590" s="114"/>
      <c r="D590" s="114"/>
      <c r="E590" s="115"/>
      <c r="F590" s="115"/>
      <c r="G590" s="115"/>
      <c r="H590" s="115"/>
      <c r="I590" s="115"/>
      <c r="J590" s="115"/>
      <c r="K590" s="115"/>
    </row>
    <row r="591" spans="2:11">
      <c r="B591" s="114"/>
      <c r="C591" s="114"/>
      <c r="D591" s="114"/>
      <c r="E591" s="115"/>
      <c r="F591" s="115"/>
      <c r="G591" s="115"/>
      <c r="H591" s="115"/>
      <c r="I591" s="115"/>
      <c r="J591" s="115"/>
      <c r="K591" s="115"/>
    </row>
    <row r="592" spans="2:11">
      <c r="B592" s="114"/>
      <c r="C592" s="114"/>
      <c r="D592" s="114"/>
      <c r="E592" s="115"/>
      <c r="F592" s="115"/>
      <c r="G592" s="115"/>
      <c r="H592" s="115"/>
      <c r="I592" s="115"/>
      <c r="J592" s="115"/>
      <c r="K592" s="115"/>
    </row>
    <row r="593" spans="2:11">
      <c r="B593" s="114"/>
      <c r="C593" s="114"/>
      <c r="D593" s="114"/>
      <c r="E593" s="115"/>
      <c r="F593" s="115"/>
      <c r="G593" s="115"/>
      <c r="H593" s="115"/>
      <c r="I593" s="115"/>
      <c r="J593" s="115"/>
      <c r="K593" s="115"/>
    </row>
    <row r="594" spans="2:11">
      <c r="B594" s="114"/>
      <c r="C594" s="114"/>
      <c r="D594" s="114"/>
      <c r="E594" s="115"/>
      <c r="F594" s="115"/>
      <c r="G594" s="115"/>
      <c r="H594" s="115"/>
      <c r="I594" s="115"/>
      <c r="J594" s="115"/>
      <c r="K594" s="115"/>
    </row>
    <row r="595" spans="2:11">
      <c r="B595" s="114"/>
      <c r="C595" s="114"/>
      <c r="D595" s="114"/>
      <c r="E595" s="115"/>
      <c r="F595" s="115"/>
      <c r="G595" s="115"/>
      <c r="H595" s="115"/>
      <c r="I595" s="115"/>
      <c r="J595" s="115"/>
      <c r="K595" s="115"/>
    </row>
    <row r="596" spans="2:11">
      <c r="B596" s="114"/>
      <c r="C596" s="114"/>
      <c r="D596" s="114"/>
      <c r="E596" s="115"/>
      <c r="F596" s="115"/>
      <c r="G596" s="115"/>
      <c r="H596" s="115"/>
      <c r="I596" s="115"/>
      <c r="J596" s="115"/>
      <c r="K596" s="115"/>
    </row>
    <row r="597" spans="2:11">
      <c r="B597" s="114"/>
      <c r="C597" s="114"/>
      <c r="D597" s="114"/>
      <c r="E597" s="115"/>
      <c r="F597" s="115"/>
      <c r="G597" s="115"/>
      <c r="H597" s="115"/>
      <c r="I597" s="115"/>
      <c r="J597" s="115"/>
      <c r="K597" s="115"/>
    </row>
    <row r="598" spans="2:11">
      <c r="B598" s="114"/>
      <c r="C598" s="114"/>
      <c r="D598" s="114"/>
      <c r="E598" s="115"/>
      <c r="F598" s="115"/>
      <c r="G598" s="115"/>
      <c r="H598" s="115"/>
      <c r="I598" s="115"/>
      <c r="J598" s="115"/>
      <c r="K598" s="115"/>
    </row>
    <row r="599" spans="2:11">
      <c r="B599" s="114"/>
      <c r="C599" s="114"/>
      <c r="D599" s="114"/>
      <c r="E599" s="115"/>
      <c r="F599" s="115"/>
      <c r="G599" s="115"/>
      <c r="H599" s="115"/>
      <c r="I599" s="115"/>
      <c r="J599" s="115"/>
      <c r="K599" s="115"/>
    </row>
    <row r="600" spans="2:11">
      <c r="B600" s="114"/>
      <c r="C600" s="114"/>
      <c r="D600" s="114"/>
      <c r="E600" s="115"/>
      <c r="F600" s="115"/>
      <c r="G600" s="115"/>
      <c r="H600" s="115"/>
      <c r="I600" s="115"/>
      <c r="J600" s="115"/>
      <c r="K600" s="115"/>
    </row>
    <row r="601" spans="2:11">
      <c r="B601" s="114"/>
      <c r="C601" s="114"/>
      <c r="D601" s="114"/>
      <c r="E601" s="115"/>
      <c r="F601" s="115"/>
      <c r="G601" s="115"/>
      <c r="H601" s="115"/>
      <c r="I601" s="115"/>
      <c r="J601" s="115"/>
      <c r="K601" s="115"/>
    </row>
    <row r="602" spans="2:11">
      <c r="B602" s="114"/>
      <c r="C602" s="114"/>
      <c r="D602" s="114"/>
      <c r="E602" s="115"/>
      <c r="F602" s="115"/>
      <c r="G602" s="115"/>
      <c r="H602" s="115"/>
      <c r="I602" s="115"/>
      <c r="J602" s="115"/>
      <c r="K602" s="115"/>
    </row>
    <row r="603" spans="2:11">
      <c r="B603" s="114"/>
      <c r="C603" s="114"/>
      <c r="D603" s="114"/>
      <c r="E603" s="115"/>
      <c r="F603" s="115"/>
      <c r="G603" s="115"/>
      <c r="H603" s="115"/>
      <c r="I603" s="115"/>
      <c r="J603" s="115"/>
      <c r="K603" s="115"/>
    </row>
    <row r="604" spans="2:11">
      <c r="B604" s="114"/>
      <c r="C604" s="114"/>
      <c r="D604" s="114"/>
      <c r="E604" s="115"/>
      <c r="F604" s="115"/>
      <c r="G604" s="115"/>
      <c r="H604" s="115"/>
      <c r="I604" s="115"/>
      <c r="J604" s="115"/>
      <c r="K604" s="115"/>
    </row>
    <row r="605" spans="2:11">
      <c r="B605" s="114"/>
      <c r="C605" s="114"/>
      <c r="D605" s="114"/>
      <c r="E605" s="115"/>
      <c r="F605" s="115"/>
      <c r="G605" s="115"/>
      <c r="H605" s="115"/>
      <c r="I605" s="115"/>
      <c r="J605" s="115"/>
      <c r="K605" s="115"/>
    </row>
    <row r="606" spans="2:11">
      <c r="B606" s="114"/>
      <c r="C606" s="114"/>
      <c r="D606" s="114"/>
      <c r="E606" s="115"/>
      <c r="F606" s="115"/>
      <c r="G606" s="115"/>
      <c r="H606" s="115"/>
      <c r="I606" s="115"/>
      <c r="J606" s="115"/>
      <c r="K606" s="115"/>
    </row>
    <row r="607" spans="2:11">
      <c r="B607" s="114"/>
      <c r="C607" s="114"/>
      <c r="D607" s="114"/>
      <c r="E607" s="115"/>
      <c r="F607" s="115"/>
      <c r="G607" s="115"/>
      <c r="H607" s="115"/>
      <c r="I607" s="115"/>
      <c r="J607" s="115"/>
      <c r="K607" s="115"/>
    </row>
    <row r="608" spans="2:11">
      <c r="B608" s="114"/>
      <c r="C608" s="114"/>
      <c r="D608" s="114"/>
      <c r="E608" s="115"/>
      <c r="F608" s="115"/>
      <c r="G608" s="115"/>
      <c r="H608" s="115"/>
      <c r="I608" s="115"/>
      <c r="J608" s="115"/>
      <c r="K608" s="115"/>
    </row>
    <row r="609" spans="2:11">
      <c r="B609" s="114"/>
      <c r="C609" s="114"/>
      <c r="D609" s="114"/>
      <c r="E609" s="115"/>
      <c r="F609" s="115"/>
      <c r="G609" s="115"/>
      <c r="H609" s="115"/>
      <c r="I609" s="115"/>
      <c r="J609" s="115"/>
      <c r="K609" s="115"/>
    </row>
    <row r="610" spans="2:11">
      <c r="B610" s="114"/>
      <c r="C610" s="114"/>
      <c r="D610" s="114"/>
      <c r="E610" s="115"/>
      <c r="F610" s="115"/>
      <c r="G610" s="115"/>
      <c r="H610" s="115"/>
      <c r="I610" s="115"/>
      <c r="J610" s="115"/>
      <c r="K610" s="115"/>
    </row>
    <row r="611" spans="2:11">
      <c r="B611" s="114"/>
      <c r="C611" s="114"/>
      <c r="D611" s="114"/>
      <c r="E611" s="115"/>
      <c r="F611" s="115"/>
      <c r="G611" s="115"/>
      <c r="H611" s="115"/>
      <c r="I611" s="115"/>
      <c r="J611" s="115"/>
      <c r="K611" s="115"/>
    </row>
    <row r="612" spans="2:11">
      <c r="B612" s="114"/>
      <c r="C612" s="114"/>
      <c r="D612" s="114"/>
      <c r="E612" s="115"/>
      <c r="F612" s="115"/>
      <c r="G612" s="115"/>
      <c r="H612" s="115"/>
      <c r="I612" s="115"/>
      <c r="J612" s="115"/>
      <c r="K612" s="115"/>
    </row>
    <row r="613" spans="2:11">
      <c r="B613" s="114"/>
      <c r="C613" s="114"/>
      <c r="D613" s="114"/>
      <c r="E613" s="115"/>
      <c r="F613" s="115"/>
      <c r="G613" s="115"/>
      <c r="H613" s="115"/>
      <c r="I613" s="115"/>
      <c r="J613" s="115"/>
      <c r="K613" s="115"/>
    </row>
    <row r="614" spans="2:11">
      <c r="B614" s="114"/>
      <c r="C614" s="114"/>
      <c r="D614" s="114"/>
      <c r="E614" s="115"/>
      <c r="F614" s="115"/>
      <c r="G614" s="115"/>
      <c r="H614" s="115"/>
      <c r="I614" s="115"/>
      <c r="J614" s="115"/>
      <c r="K614" s="115"/>
    </row>
    <row r="615" spans="2:11">
      <c r="B615" s="114"/>
      <c r="C615" s="114"/>
      <c r="D615" s="114"/>
      <c r="E615" s="115"/>
      <c r="F615" s="115"/>
      <c r="G615" s="115"/>
      <c r="H615" s="115"/>
      <c r="I615" s="115"/>
      <c r="J615" s="115"/>
      <c r="K615" s="115"/>
    </row>
    <row r="616" spans="2:11">
      <c r="B616" s="114"/>
      <c r="C616" s="114"/>
      <c r="D616" s="114"/>
      <c r="E616" s="115"/>
      <c r="F616" s="115"/>
      <c r="G616" s="115"/>
      <c r="H616" s="115"/>
      <c r="I616" s="115"/>
      <c r="J616" s="115"/>
      <c r="K616" s="115"/>
    </row>
    <row r="617" spans="2:11">
      <c r="B617" s="114"/>
      <c r="C617" s="114"/>
      <c r="D617" s="114"/>
      <c r="E617" s="115"/>
      <c r="F617" s="115"/>
      <c r="G617" s="115"/>
      <c r="H617" s="115"/>
      <c r="I617" s="115"/>
      <c r="J617" s="115"/>
      <c r="K617" s="115"/>
    </row>
    <row r="618" spans="2:11">
      <c r="B618" s="114"/>
      <c r="C618" s="114"/>
      <c r="D618" s="114"/>
      <c r="E618" s="115"/>
      <c r="F618" s="115"/>
      <c r="G618" s="115"/>
      <c r="H618" s="115"/>
      <c r="I618" s="115"/>
      <c r="J618" s="115"/>
      <c r="K618" s="115"/>
    </row>
    <row r="619" spans="2:11">
      <c r="B619" s="114"/>
      <c r="C619" s="114"/>
      <c r="D619" s="114"/>
      <c r="E619" s="115"/>
      <c r="F619" s="115"/>
      <c r="G619" s="115"/>
      <c r="H619" s="115"/>
      <c r="I619" s="115"/>
      <c r="J619" s="115"/>
      <c r="K619" s="115"/>
    </row>
    <row r="620" spans="2:11">
      <c r="B620" s="114"/>
      <c r="C620" s="114"/>
      <c r="D620" s="114"/>
      <c r="E620" s="115"/>
      <c r="F620" s="115"/>
      <c r="G620" s="115"/>
      <c r="H620" s="115"/>
      <c r="I620" s="115"/>
      <c r="J620" s="115"/>
      <c r="K620" s="115"/>
    </row>
    <row r="621" spans="2:11">
      <c r="B621" s="114"/>
      <c r="C621" s="114"/>
      <c r="D621" s="114"/>
      <c r="E621" s="115"/>
      <c r="F621" s="115"/>
      <c r="G621" s="115"/>
      <c r="H621" s="115"/>
      <c r="I621" s="115"/>
      <c r="J621" s="115"/>
      <c r="K621" s="115"/>
    </row>
    <row r="622" spans="2:11">
      <c r="B622" s="114"/>
      <c r="C622" s="114"/>
      <c r="D622" s="114"/>
      <c r="E622" s="115"/>
      <c r="F622" s="115"/>
      <c r="G622" s="115"/>
      <c r="H622" s="115"/>
      <c r="I622" s="115"/>
      <c r="J622" s="115"/>
      <c r="K622" s="115"/>
    </row>
    <row r="623" spans="2:11">
      <c r="B623" s="114"/>
      <c r="C623" s="114"/>
      <c r="D623" s="114"/>
      <c r="E623" s="115"/>
      <c r="F623" s="115"/>
      <c r="G623" s="115"/>
      <c r="H623" s="115"/>
      <c r="I623" s="115"/>
      <c r="J623" s="115"/>
      <c r="K623" s="115"/>
    </row>
    <row r="624" spans="2:11">
      <c r="B624" s="114"/>
      <c r="C624" s="114"/>
      <c r="D624" s="114"/>
      <c r="E624" s="115"/>
      <c r="F624" s="115"/>
      <c r="G624" s="115"/>
      <c r="H624" s="115"/>
      <c r="I624" s="115"/>
      <c r="J624" s="115"/>
      <c r="K624" s="115"/>
    </row>
    <row r="625" spans="2:11">
      <c r="B625" s="114"/>
      <c r="C625" s="114"/>
      <c r="D625" s="114"/>
      <c r="E625" s="115"/>
      <c r="F625" s="115"/>
      <c r="G625" s="115"/>
      <c r="H625" s="115"/>
      <c r="I625" s="115"/>
      <c r="J625" s="115"/>
      <c r="K625" s="115"/>
    </row>
    <row r="626" spans="2:11">
      <c r="B626" s="114"/>
      <c r="C626" s="114"/>
      <c r="D626" s="114"/>
      <c r="E626" s="115"/>
      <c r="F626" s="115"/>
      <c r="G626" s="115"/>
      <c r="H626" s="115"/>
      <c r="I626" s="115"/>
      <c r="J626" s="115"/>
      <c r="K626" s="115"/>
    </row>
    <row r="627" spans="2:11">
      <c r="B627" s="114"/>
      <c r="C627" s="114"/>
      <c r="D627" s="114"/>
      <c r="E627" s="115"/>
      <c r="F627" s="115"/>
      <c r="G627" s="115"/>
      <c r="H627" s="115"/>
      <c r="I627" s="115"/>
      <c r="J627" s="115"/>
      <c r="K627" s="115"/>
    </row>
    <row r="628" spans="2:11">
      <c r="B628" s="114"/>
      <c r="C628" s="114"/>
      <c r="D628" s="114"/>
      <c r="E628" s="115"/>
      <c r="F628" s="115"/>
      <c r="G628" s="115"/>
      <c r="H628" s="115"/>
      <c r="I628" s="115"/>
      <c r="J628" s="115"/>
      <c r="K628" s="115"/>
    </row>
    <row r="629" spans="2:11">
      <c r="B629" s="114"/>
      <c r="C629" s="114"/>
      <c r="D629" s="114"/>
      <c r="E629" s="115"/>
      <c r="F629" s="115"/>
      <c r="G629" s="115"/>
      <c r="H629" s="115"/>
      <c r="I629" s="115"/>
      <c r="J629" s="115"/>
      <c r="K629" s="115"/>
    </row>
    <row r="630" spans="2:11">
      <c r="B630" s="114"/>
      <c r="C630" s="114"/>
      <c r="D630" s="114"/>
      <c r="E630" s="115"/>
      <c r="F630" s="115"/>
      <c r="G630" s="115"/>
      <c r="H630" s="115"/>
      <c r="I630" s="115"/>
      <c r="J630" s="115"/>
      <c r="K630" s="115"/>
    </row>
    <row r="631" spans="2:11">
      <c r="B631" s="114"/>
      <c r="C631" s="114"/>
      <c r="D631" s="114"/>
      <c r="E631" s="115"/>
      <c r="F631" s="115"/>
      <c r="G631" s="115"/>
      <c r="H631" s="115"/>
      <c r="I631" s="115"/>
      <c r="J631" s="115"/>
      <c r="K631" s="115"/>
    </row>
    <row r="632" spans="2:11">
      <c r="B632" s="114"/>
      <c r="C632" s="114"/>
      <c r="D632" s="114"/>
      <c r="E632" s="115"/>
      <c r="F632" s="115"/>
      <c r="G632" s="115"/>
      <c r="H632" s="115"/>
      <c r="I632" s="115"/>
      <c r="J632" s="115"/>
      <c r="K632" s="115"/>
    </row>
    <row r="633" spans="2:11">
      <c r="B633" s="114"/>
      <c r="C633" s="114"/>
      <c r="D633" s="114"/>
      <c r="E633" s="115"/>
      <c r="F633" s="115"/>
      <c r="G633" s="115"/>
      <c r="H633" s="115"/>
      <c r="I633" s="115"/>
      <c r="J633" s="115"/>
      <c r="K633" s="115"/>
    </row>
    <row r="634" spans="2:11">
      <c r="B634" s="114"/>
      <c r="C634" s="114"/>
      <c r="D634" s="114"/>
      <c r="E634" s="115"/>
      <c r="F634" s="115"/>
      <c r="G634" s="115"/>
      <c r="H634" s="115"/>
      <c r="I634" s="115"/>
      <c r="J634" s="115"/>
      <c r="K634" s="115"/>
    </row>
    <row r="635" spans="2:11">
      <c r="B635" s="114"/>
      <c r="C635" s="114"/>
      <c r="D635" s="114"/>
      <c r="E635" s="115"/>
      <c r="F635" s="115"/>
      <c r="G635" s="115"/>
      <c r="H635" s="115"/>
      <c r="I635" s="115"/>
      <c r="J635" s="115"/>
      <c r="K635" s="115"/>
    </row>
    <row r="636" spans="2:11">
      <c r="B636" s="114"/>
      <c r="C636" s="114"/>
      <c r="D636" s="114"/>
      <c r="E636" s="115"/>
      <c r="F636" s="115"/>
      <c r="G636" s="115"/>
      <c r="H636" s="115"/>
      <c r="I636" s="115"/>
      <c r="J636" s="115"/>
      <c r="K636" s="115"/>
    </row>
    <row r="637" spans="2:11">
      <c r="B637" s="114"/>
      <c r="C637" s="114"/>
      <c r="D637" s="114"/>
      <c r="E637" s="115"/>
      <c r="F637" s="115"/>
      <c r="G637" s="115"/>
      <c r="H637" s="115"/>
      <c r="I637" s="115"/>
      <c r="J637" s="115"/>
      <c r="K637" s="115"/>
    </row>
    <row r="638" spans="2:11">
      <c r="B638" s="114"/>
      <c r="C638" s="114"/>
      <c r="D638" s="114"/>
      <c r="E638" s="115"/>
      <c r="F638" s="115"/>
      <c r="G638" s="115"/>
      <c r="H638" s="115"/>
      <c r="I638" s="115"/>
      <c r="J638" s="115"/>
      <c r="K638" s="115"/>
    </row>
    <row r="639" spans="2:11">
      <c r="B639" s="114"/>
      <c r="C639" s="114"/>
      <c r="D639" s="114"/>
      <c r="E639" s="115"/>
      <c r="F639" s="115"/>
      <c r="G639" s="115"/>
      <c r="H639" s="115"/>
      <c r="I639" s="115"/>
      <c r="J639" s="115"/>
      <c r="K639" s="115"/>
    </row>
    <row r="640" spans="2:11">
      <c r="B640" s="114"/>
      <c r="C640" s="114"/>
      <c r="D640" s="114"/>
      <c r="E640" s="115"/>
      <c r="F640" s="115"/>
      <c r="G640" s="115"/>
      <c r="H640" s="115"/>
      <c r="I640" s="115"/>
      <c r="J640" s="115"/>
      <c r="K640" s="115"/>
    </row>
    <row r="641" spans="2:11">
      <c r="B641" s="114"/>
      <c r="C641" s="114"/>
      <c r="D641" s="114"/>
      <c r="E641" s="115"/>
      <c r="F641" s="115"/>
      <c r="G641" s="115"/>
      <c r="H641" s="115"/>
      <c r="I641" s="115"/>
      <c r="J641" s="115"/>
      <c r="K641" s="115"/>
    </row>
    <row r="642" spans="2:11">
      <c r="B642" s="114"/>
      <c r="C642" s="114"/>
      <c r="D642" s="114"/>
      <c r="E642" s="115"/>
      <c r="F642" s="115"/>
      <c r="G642" s="115"/>
      <c r="H642" s="115"/>
      <c r="I642" s="115"/>
      <c r="J642" s="115"/>
      <c r="K642" s="115"/>
    </row>
    <row r="643" spans="2:11">
      <c r="B643" s="114"/>
      <c r="C643" s="114"/>
      <c r="D643" s="114"/>
      <c r="E643" s="115"/>
      <c r="F643" s="115"/>
      <c r="G643" s="115"/>
      <c r="H643" s="115"/>
      <c r="I643" s="115"/>
      <c r="J643" s="115"/>
      <c r="K643" s="115"/>
    </row>
    <row r="644" spans="2:11">
      <c r="B644" s="114"/>
      <c r="C644" s="114"/>
      <c r="D644" s="114"/>
      <c r="E644" s="115"/>
      <c r="F644" s="115"/>
      <c r="G644" s="115"/>
      <c r="H644" s="115"/>
      <c r="I644" s="115"/>
      <c r="J644" s="115"/>
      <c r="K644" s="115"/>
    </row>
    <row r="645" spans="2:11">
      <c r="B645" s="114"/>
      <c r="C645" s="114"/>
      <c r="D645" s="114"/>
      <c r="E645" s="115"/>
      <c r="F645" s="115"/>
      <c r="G645" s="115"/>
      <c r="H645" s="115"/>
      <c r="I645" s="115"/>
      <c r="J645" s="115"/>
      <c r="K645" s="115"/>
    </row>
    <row r="646" spans="2:11">
      <c r="B646" s="114"/>
      <c r="C646" s="114"/>
      <c r="D646" s="114"/>
      <c r="E646" s="115"/>
      <c r="F646" s="115"/>
      <c r="G646" s="115"/>
      <c r="H646" s="115"/>
      <c r="I646" s="115"/>
      <c r="J646" s="115"/>
      <c r="K646" s="115"/>
    </row>
    <row r="647" spans="2:11">
      <c r="B647" s="114"/>
      <c r="C647" s="114"/>
      <c r="D647" s="114"/>
      <c r="E647" s="115"/>
      <c r="F647" s="115"/>
      <c r="G647" s="115"/>
      <c r="H647" s="115"/>
      <c r="I647" s="115"/>
      <c r="J647" s="115"/>
      <c r="K647" s="115"/>
    </row>
    <row r="648" spans="2:11">
      <c r="B648" s="114"/>
      <c r="C648" s="114"/>
      <c r="D648" s="114"/>
      <c r="E648" s="115"/>
      <c r="F648" s="115"/>
      <c r="G648" s="115"/>
      <c r="H648" s="115"/>
      <c r="I648" s="115"/>
      <c r="J648" s="115"/>
      <c r="K648" s="115"/>
    </row>
    <row r="649" spans="2:11">
      <c r="B649" s="114"/>
      <c r="C649" s="114"/>
      <c r="D649" s="114"/>
      <c r="E649" s="115"/>
      <c r="F649" s="115"/>
      <c r="G649" s="115"/>
      <c r="H649" s="115"/>
      <c r="I649" s="115"/>
      <c r="J649" s="115"/>
      <c r="K649" s="115"/>
    </row>
    <row r="650" spans="2:11">
      <c r="B650" s="114"/>
      <c r="C650" s="114"/>
      <c r="D650" s="114"/>
      <c r="E650" s="115"/>
      <c r="F650" s="115"/>
      <c r="G650" s="115"/>
      <c r="H650" s="115"/>
      <c r="I650" s="115"/>
      <c r="J650" s="115"/>
      <c r="K650" s="115"/>
    </row>
    <row r="651" spans="2:11">
      <c r="B651" s="114"/>
      <c r="C651" s="114"/>
      <c r="D651" s="114"/>
      <c r="E651" s="115"/>
      <c r="F651" s="115"/>
      <c r="G651" s="115"/>
      <c r="H651" s="115"/>
      <c r="I651" s="115"/>
      <c r="J651" s="115"/>
      <c r="K651" s="115"/>
    </row>
    <row r="652" spans="2:11">
      <c r="B652" s="114"/>
      <c r="C652" s="114"/>
      <c r="D652" s="114"/>
      <c r="E652" s="115"/>
      <c r="F652" s="115"/>
      <c r="G652" s="115"/>
      <c r="H652" s="115"/>
      <c r="I652" s="115"/>
      <c r="J652" s="115"/>
      <c r="K652" s="115"/>
    </row>
    <row r="653" spans="2:11">
      <c r="B653" s="114"/>
      <c r="C653" s="114"/>
      <c r="D653" s="114"/>
      <c r="E653" s="115"/>
      <c r="F653" s="115"/>
      <c r="G653" s="115"/>
      <c r="H653" s="115"/>
      <c r="I653" s="115"/>
      <c r="J653" s="115"/>
      <c r="K653" s="115"/>
    </row>
    <row r="654" spans="2:11">
      <c r="B654" s="114"/>
      <c r="C654" s="114"/>
      <c r="D654" s="114"/>
      <c r="E654" s="115"/>
      <c r="F654" s="115"/>
      <c r="G654" s="115"/>
      <c r="H654" s="115"/>
      <c r="I654" s="115"/>
      <c r="J654" s="115"/>
      <c r="K654" s="115"/>
    </row>
    <row r="655" spans="2:11">
      <c r="B655" s="114"/>
      <c r="C655" s="114"/>
      <c r="D655" s="114"/>
      <c r="E655" s="115"/>
      <c r="F655" s="115"/>
      <c r="G655" s="115"/>
      <c r="H655" s="115"/>
      <c r="I655" s="115"/>
      <c r="J655" s="115"/>
      <c r="K655" s="115"/>
    </row>
    <row r="656" spans="2:11">
      <c r="B656" s="114"/>
      <c r="C656" s="114"/>
      <c r="D656" s="114"/>
      <c r="E656" s="115"/>
      <c r="F656" s="115"/>
      <c r="G656" s="115"/>
      <c r="H656" s="115"/>
      <c r="I656" s="115"/>
      <c r="J656" s="115"/>
      <c r="K656" s="115"/>
    </row>
    <row r="657" spans="2:11">
      <c r="B657" s="114"/>
      <c r="C657" s="114"/>
      <c r="D657" s="114"/>
      <c r="E657" s="115"/>
      <c r="F657" s="115"/>
      <c r="G657" s="115"/>
      <c r="H657" s="115"/>
      <c r="I657" s="115"/>
      <c r="J657" s="115"/>
      <c r="K657" s="115"/>
    </row>
    <row r="658" spans="2:11">
      <c r="B658" s="114"/>
      <c r="C658" s="114"/>
      <c r="D658" s="114"/>
      <c r="E658" s="115"/>
      <c r="F658" s="115"/>
      <c r="G658" s="115"/>
      <c r="H658" s="115"/>
      <c r="I658" s="115"/>
      <c r="J658" s="115"/>
      <c r="K658" s="115"/>
    </row>
    <row r="659" spans="2:11">
      <c r="B659" s="114"/>
      <c r="C659" s="114"/>
      <c r="D659" s="114"/>
      <c r="E659" s="115"/>
      <c r="F659" s="115"/>
      <c r="G659" s="115"/>
      <c r="H659" s="115"/>
      <c r="I659" s="115"/>
      <c r="J659" s="115"/>
      <c r="K659" s="115"/>
    </row>
    <row r="660" spans="2:11">
      <c r="B660" s="114"/>
      <c r="C660" s="114"/>
      <c r="D660" s="114"/>
      <c r="E660" s="115"/>
      <c r="F660" s="115"/>
      <c r="G660" s="115"/>
      <c r="H660" s="115"/>
      <c r="I660" s="115"/>
      <c r="J660" s="115"/>
      <c r="K660" s="115"/>
    </row>
    <row r="661" spans="2:11">
      <c r="B661" s="114"/>
      <c r="C661" s="114"/>
      <c r="D661" s="114"/>
      <c r="E661" s="115"/>
      <c r="F661" s="115"/>
      <c r="G661" s="115"/>
      <c r="H661" s="115"/>
      <c r="I661" s="115"/>
      <c r="J661" s="115"/>
      <c r="K661" s="115"/>
    </row>
    <row r="662" spans="2:11">
      <c r="B662" s="114"/>
      <c r="C662" s="114"/>
      <c r="D662" s="114"/>
      <c r="E662" s="115"/>
      <c r="F662" s="115"/>
      <c r="G662" s="115"/>
      <c r="H662" s="115"/>
      <c r="I662" s="115"/>
      <c r="J662" s="115"/>
      <c r="K662" s="115"/>
    </row>
    <row r="663" spans="2:11">
      <c r="B663" s="114"/>
      <c r="C663" s="114"/>
      <c r="D663" s="114"/>
      <c r="E663" s="115"/>
      <c r="F663" s="115"/>
      <c r="G663" s="115"/>
      <c r="H663" s="115"/>
      <c r="I663" s="115"/>
      <c r="J663" s="115"/>
      <c r="K663" s="115"/>
    </row>
    <row r="664" spans="2:11">
      <c r="B664" s="114"/>
      <c r="C664" s="114"/>
      <c r="D664" s="114"/>
      <c r="E664" s="115"/>
      <c r="F664" s="115"/>
      <c r="G664" s="115"/>
      <c r="H664" s="115"/>
      <c r="I664" s="115"/>
      <c r="J664" s="115"/>
      <c r="K664" s="115"/>
    </row>
    <row r="665" spans="2:11">
      <c r="B665" s="114"/>
      <c r="C665" s="114"/>
      <c r="D665" s="114"/>
      <c r="E665" s="115"/>
      <c r="F665" s="115"/>
      <c r="G665" s="115"/>
      <c r="H665" s="115"/>
      <c r="I665" s="115"/>
      <c r="J665" s="115"/>
      <c r="K665" s="115"/>
    </row>
    <row r="666" spans="2:11">
      <c r="B666" s="114"/>
      <c r="C666" s="114"/>
      <c r="D666" s="114"/>
      <c r="E666" s="115"/>
      <c r="F666" s="115"/>
      <c r="G666" s="115"/>
      <c r="H666" s="115"/>
      <c r="I666" s="115"/>
      <c r="J666" s="115"/>
      <c r="K666" s="115"/>
    </row>
    <row r="667" spans="2:11">
      <c r="B667" s="114"/>
      <c r="C667" s="114"/>
      <c r="D667" s="114"/>
      <c r="E667" s="115"/>
      <c r="F667" s="115"/>
      <c r="G667" s="115"/>
      <c r="H667" s="115"/>
      <c r="I667" s="115"/>
      <c r="J667" s="115"/>
      <c r="K667" s="115"/>
    </row>
    <row r="668" spans="2:11">
      <c r="B668" s="114"/>
      <c r="C668" s="114"/>
      <c r="D668" s="114"/>
      <c r="E668" s="115"/>
      <c r="F668" s="115"/>
      <c r="G668" s="115"/>
      <c r="H668" s="115"/>
      <c r="I668" s="115"/>
      <c r="J668" s="115"/>
      <c r="K668" s="115"/>
    </row>
    <row r="669" spans="2:11">
      <c r="B669" s="114"/>
      <c r="C669" s="114"/>
      <c r="D669" s="114"/>
      <c r="E669" s="115"/>
      <c r="F669" s="115"/>
      <c r="G669" s="115"/>
      <c r="H669" s="115"/>
      <c r="I669" s="115"/>
      <c r="J669" s="115"/>
      <c r="K669" s="115"/>
    </row>
    <row r="670" spans="2:11">
      <c r="B670" s="114"/>
      <c r="C670" s="114"/>
      <c r="D670" s="114"/>
      <c r="E670" s="115"/>
      <c r="F670" s="115"/>
      <c r="G670" s="115"/>
      <c r="H670" s="115"/>
      <c r="I670" s="115"/>
      <c r="J670" s="115"/>
      <c r="K670" s="115"/>
    </row>
    <row r="671" spans="2:11">
      <c r="B671" s="114"/>
      <c r="C671" s="114"/>
      <c r="D671" s="114"/>
      <c r="E671" s="115"/>
      <c r="F671" s="115"/>
      <c r="G671" s="115"/>
      <c r="H671" s="115"/>
      <c r="I671" s="115"/>
      <c r="J671" s="115"/>
      <c r="K671" s="115"/>
    </row>
    <row r="672" spans="2:11">
      <c r="B672" s="114"/>
      <c r="C672" s="114"/>
      <c r="D672" s="114"/>
      <c r="E672" s="115"/>
      <c r="F672" s="115"/>
      <c r="G672" s="115"/>
      <c r="H672" s="115"/>
      <c r="I672" s="115"/>
      <c r="J672" s="115"/>
      <c r="K672" s="115"/>
    </row>
    <row r="673" spans="2:11">
      <c r="B673" s="114"/>
      <c r="C673" s="114"/>
      <c r="D673" s="114"/>
      <c r="E673" s="115"/>
      <c r="F673" s="115"/>
      <c r="G673" s="115"/>
      <c r="H673" s="115"/>
      <c r="I673" s="115"/>
      <c r="J673" s="115"/>
      <c r="K673" s="115"/>
    </row>
    <row r="674" spans="2:11">
      <c r="B674" s="114"/>
      <c r="C674" s="114"/>
      <c r="D674" s="114"/>
      <c r="E674" s="115"/>
      <c r="F674" s="115"/>
      <c r="G674" s="115"/>
      <c r="H674" s="115"/>
      <c r="I674" s="115"/>
      <c r="J674" s="115"/>
      <c r="K674" s="115"/>
    </row>
    <row r="675" spans="2:11">
      <c r="B675" s="114"/>
      <c r="C675" s="114"/>
      <c r="D675" s="114"/>
      <c r="E675" s="115"/>
      <c r="F675" s="115"/>
      <c r="G675" s="115"/>
      <c r="H675" s="115"/>
      <c r="I675" s="115"/>
      <c r="J675" s="115"/>
      <c r="K675" s="115"/>
    </row>
    <row r="676" spans="2:11">
      <c r="B676" s="114"/>
      <c r="C676" s="114"/>
      <c r="D676" s="114"/>
      <c r="E676" s="115"/>
      <c r="F676" s="115"/>
      <c r="G676" s="115"/>
      <c r="H676" s="115"/>
      <c r="I676" s="115"/>
      <c r="J676" s="115"/>
      <c r="K676" s="115"/>
    </row>
    <row r="677" spans="2:11">
      <c r="B677" s="114"/>
      <c r="C677" s="114"/>
      <c r="D677" s="114"/>
      <c r="E677" s="115"/>
      <c r="F677" s="115"/>
      <c r="G677" s="115"/>
      <c r="H677" s="115"/>
      <c r="I677" s="115"/>
      <c r="J677" s="115"/>
      <c r="K677" s="115"/>
    </row>
    <row r="678" spans="2:11">
      <c r="B678" s="114"/>
      <c r="C678" s="114"/>
      <c r="D678" s="114"/>
      <c r="E678" s="115"/>
      <c r="F678" s="115"/>
      <c r="G678" s="115"/>
      <c r="H678" s="115"/>
      <c r="I678" s="115"/>
      <c r="J678" s="115"/>
      <c r="K678" s="115"/>
    </row>
    <row r="679" spans="2:11">
      <c r="B679" s="114"/>
      <c r="C679" s="114"/>
      <c r="D679" s="114"/>
      <c r="E679" s="115"/>
      <c r="F679" s="115"/>
      <c r="G679" s="115"/>
      <c r="H679" s="115"/>
      <c r="I679" s="115"/>
      <c r="J679" s="115"/>
      <c r="K679" s="115"/>
    </row>
    <row r="680" spans="2:11">
      <c r="B680" s="114"/>
      <c r="C680" s="114"/>
      <c r="D680" s="114"/>
      <c r="E680" s="115"/>
      <c r="F680" s="115"/>
      <c r="G680" s="115"/>
      <c r="H680" s="115"/>
      <c r="I680" s="115"/>
      <c r="J680" s="115"/>
      <c r="K680" s="115"/>
    </row>
    <row r="681" spans="2:11">
      <c r="B681" s="114"/>
      <c r="C681" s="114"/>
      <c r="D681" s="114"/>
      <c r="E681" s="115"/>
      <c r="F681" s="115"/>
      <c r="G681" s="115"/>
      <c r="H681" s="115"/>
      <c r="I681" s="115"/>
      <c r="J681" s="115"/>
      <c r="K681" s="115"/>
    </row>
    <row r="682" spans="2:11">
      <c r="B682" s="114"/>
      <c r="C682" s="114"/>
      <c r="D682" s="114"/>
      <c r="E682" s="115"/>
      <c r="F682" s="115"/>
      <c r="G682" s="115"/>
      <c r="H682" s="115"/>
      <c r="I682" s="115"/>
      <c r="J682" s="115"/>
      <c r="K682" s="115"/>
    </row>
    <row r="683" spans="2:11">
      <c r="B683" s="114"/>
      <c r="C683" s="114"/>
      <c r="D683" s="114"/>
      <c r="E683" s="115"/>
      <c r="F683" s="115"/>
      <c r="G683" s="115"/>
      <c r="H683" s="115"/>
      <c r="I683" s="115"/>
      <c r="J683" s="115"/>
      <c r="K683" s="115"/>
    </row>
    <row r="684" spans="2:11">
      <c r="B684" s="114"/>
      <c r="C684" s="114"/>
      <c r="D684" s="114"/>
      <c r="E684" s="115"/>
      <c r="F684" s="115"/>
      <c r="G684" s="115"/>
      <c r="H684" s="115"/>
      <c r="I684" s="115"/>
      <c r="J684" s="115"/>
      <c r="K684" s="115"/>
    </row>
    <row r="685" spans="2:11">
      <c r="B685" s="114"/>
      <c r="C685" s="114"/>
      <c r="D685" s="114"/>
      <c r="E685" s="115"/>
      <c r="F685" s="115"/>
      <c r="G685" s="115"/>
      <c r="H685" s="115"/>
      <c r="I685" s="115"/>
      <c r="J685" s="115"/>
      <c r="K685" s="115"/>
    </row>
    <row r="686" spans="2:11">
      <c r="B686" s="114"/>
      <c r="C686" s="114"/>
      <c r="D686" s="114"/>
      <c r="E686" s="115"/>
      <c r="F686" s="115"/>
      <c r="G686" s="115"/>
      <c r="H686" s="115"/>
      <c r="I686" s="115"/>
      <c r="J686" s="115"/>
      <c r="K686" s="115"/>
    </row>
    <row r="687" spans="2:11">
      <c r="B687" s="114"/>
      <c r="C687" s="114"/>
      <c r="D687" s="114"/>
      <c r="E687" s="115"/>
      <c r="F687" s="115"/>
      <c r="G687" s="115"/>
      <c r="H687" s="115"/>
      <c r="I687" s="115"/>
      <c r="J687" s="115"/>
      <c r="K687" s="115"/>
    </row>
    <row r="688" spans="2:11">
      <c r="B688" s="114"/>
      <c r="C688" s="114"/>
      <c r="D688" s="114"/>
      <c r="E688" s="115"/>
      <c r="F688" s="115"/>
      <c r="G688" s="115"/>
      <c r="H688" s="115"/>
      <c r="I688" s="115"/>
      <c r="J688" s="115"/>
      <c r="K688" s="115"/>
    </row>
    <row r="689" spans="2:11">
      <c r="B689" s="114"/>
      <c r="C689" s="114"/>
      <c r="D689" s="114"/>
      <c r="E689" s="115"/>
      <c r="F689" s="115"/>
      <c r="G689" s="115"/>
      <c r="H689" s="115"/>
      <c r="I689" s="115"/>
      <c r="J689" s="115"/>
      <c r="K689" s="115"/>
    </row>
    <row r="690" spans="2:11">
      <c r="B690" s="114"/>
      <c r="C690" s="114"/>
      <c r="D690" s="114"/>
      <c r="E690" s="115"/>
      <c r="F690" s="115"/>
      <c r="G690" s="115"/>
      <c r="H690" s="115"/>
      <c r="I690" s="115"/>
      <c r="J690" s="115"/>
      <c r="K690" s="115"/>
    </row>
    <row r="691" spans="2:11">
      <c r="B691" s="114"/>
      <c r="C691" s="114"/>
      <c r="D691" s="114"/>
      <c r="E691" s="115"/>
      <c r="F691" s="115"/>
      <c r="G691" s="115"/>
      <c r="H691" s="115"/>
      <c r="I691" s="115"/>
      <c r="J691" s="115"/>
      <c r="K691" s="115"/>
    </row>
    <row r="692" spans="2:11">
      <c r="B692" s="114"/>
      <c r="C692" s="114"/>
      <c r="D692" s="114"/>
      <c r="E692" s="115"/>
      <c r="F692" s="115"/>
      <c r="G692" s="115"/>
      <c r="H692" s="115"/>
      <c r="I692" s="115"/>
      <c r="J692" s="115"/>
      <c r="K692" s="115"/>
    </row>
    <row r="693" spans="2:11">
      <c r="B693" s="114"/>
      <c r="C693" s="114"/>
      <c r="D693" s="114"/>
      <c r="E693" s="115"/>
      <c r="F693" s="115"/>
      <c r="G693" s="115"/>
      <c r="H693" s="115"/>
      <c r="I693" s="115"/>
      <c r="J693" s="115"/>
      <c r="K693" s="115"/>
    </row>
    <row r="694" spans="2:11">
      <c r="B694" s="114"/>
      <c r="C694" s="114"/>
      <c r="D694" s="114"/>
      <c r="E694" s="115"/>
      <c r="F694" s="115"/>
      <c r="G694" s="115"/>
      <c r="H694" s="115"/>
      <c r="I694" s="115"/>
      <c r="J694" s="115"/>
      <c r="K694" s="115"/>
    </row>
    <row r="695" spans="2:11">
      <c r="B695" s="114"/>
      <c r="C695" s="114"/>
      <c r="D695" s="114"/>
      <c r="E695" s="115"/>
      <c r="F695" s="115"/>
      <c r="G695" s="115"/>
      <c r="H695" s="115"/>
      <c r="I695" s="115"/>
      <c r="J695" s="115"/>
      <c r="K695" s="115"/>
    </row>
    <row r="696" spans="2:11">
      <c r="B696" s="114"/>
      <c r="C696" s="114"/>
      <c r="D696" s="114"/>
      <c r="E696" s="115"/>
      <c r="F696" s="115"/>
      <c r="G696" s="115"/>
      <c r="H696" s="115"/>
      <c r="I696" s="115"/>
      <c r="J696" s="115"/>
      <c r="K696" s="115"/>
    </row>
    <row r="697" spans="2:11">
      <c r="B697" s="114"/>
      <c r="C697" s="114"/>
      <c r="D697" s="114"/>
      <c r="E697" s="115"/>
      <c r="F697" s="115"/>
      <c r="G697" s="115"/>
      <c r="H697" s="115"/>
      <c r="I697" s="115"/>
      <c r="J697" s="115"/>
      <c r="K697" s="115"/>
    </row>
    <row r="698" spans="2:11">
      <c r="B698" s="114"/>
      <c r="C698" s="114"/>
      <c r="D698" s="114"/>
      <c r="E698" s="115"/>
      <c r="F698" s="115"/>
      <c r="G698" s="115"/>
      <c r="H698" s="115"/>
      <c r="I698" s="115"/>
      <c r="J698" s="115"/>
      <c r="K698" s="115"/>
    </row>
    <row r="699" spans="2:11">
      <c r="B699" s="114"/>
      <c r="C699" s="114"/>
      <c r="D699" s="114"/>
      <c r="E699" s="115"/>
      <c r="F699" s="115"/>
      <c r="G699" s="115"/>
      <c r="H699" s="115"/>
      <c r="I699" s="115"/>
      <c r="J699" s="115"/>
      <c r="K699" s="115"/>
    </row>
    <row r="700" spans="2:11">
      <c r="B700" s="114"/>
      <c r="C700" s="114"/>
      <c r="D700" s="114"/>
      <c r="E700" s="115"/>
      <c r="F700" s="115"/>
      <c r="G700" s="115"/>
      <c r="H700" s="115"/>
      <c r="I700" s="115"/>
      <c r="J700" s="115"/>
      <c r="K700" s="115"/>
    </row>
    <row r="701" spans="2:11">
      <c r="B701" s="114"/>
      <c r="C701" s="114"/>
      <c r="D701" s="114"/>
      <c r="E701" s="115"/>
      <c r="F701" s="115"/>
      <c r="G701" s="115"/>
      <c r="H701" s="115"/>
      <c r="I701" s="115"/>
      <c r="J701" s="115"/>
      <c r="K701" s="115"/>
    </row>
    <row r="702" spans="2:11">
      <c r="B702" s="114"/>
      <c r="C702" s="114"/>
      <c r="D702" s="114"/>
      <c r="E702" s="115"/>
      <c r="F702" s="115"/>
      <c r="G702" s="115"/>
      <c r="H702" s="115"/>
      <c r="I702" s="115"/>
      <c r="J702" s="115"/>
      <c r="K702" s="115"/>
    </row>
    <row r="703" spans="2:11">
      <c r="B703" s="114"/>
      <c r="C703" s="114"/>
      <c r="D703" s="114"/>
      <c r="E703" s="115"/>
      <c r="F703" s="115"/>
      <c r="G703" s="115"/>
      <c r="H703" s="115"/>
      <c r="I703" s="115"/>
      <c r="J703" s="115"/>
      <c r="K703" s="115"/>
    </row>
    <row r="704" spans="2:11">
      <c r="B704" s="114"/>
      <c r="C704" s="114"/>
      <c r="D704" s="114"/>
      <c r="E704" s="115"/>
      <c r="F704" s="115"/>
      <c r="G704" s="115"/>
      <c r="H704" s="115"/>
      <c r="I704" s="115"/>
      <c r="J704" s="115"/>
      <c r="K704" s="115"/>
    </row>
    <row r="705" spans="2:11">
      <c r="B705" s="114"/>
      <c r="C705" s="114"/>
      <c r="D705" s="114"/>
      <c r="E705" s="115"/>
      <c r="F705" s="115"/>
      <c r="G705" s="115"/>
      <c r="H705" s="115"/>
      <c r="I705" s="115"/>
      <c r="J705" s="115"/>
      <c r="K705" s="115"/>
    </row>
    <row r="706" spans="2:11">
      <c r="B706" s="114"/>
      <c r="C706" s="114"/>
      <c r="D706" s="114"/>
      <c r="E706" s="115"/>
      <c r="F706" s="115"/>
      <c r="G706" s="115"/>
      <c r="H706" s="115"/>
      <c r="I706" s="115"/>
      <c r="J706" s="115"/>
      <c r="K706" s="115"/>
    </row>
    <row r="707" spans="2:11">
      <c r="B707" s="114"/>
      <c r="C707" s="114"/>
      <c r="D707" s="114"/>
      <c r="E707" s="115"/>
      <c r="F707" s="115"/>
      <c r="G707" s="115"/>
      <c r="H707" s="115"/>
      <c r="I707" s="115"/>
      <c r="J707" s="115"/>
      <c r="K707" s="115"/>
    </row>
    <row r="708" spans="2:11">
      <c r="B708" s="114"/>
      <c r="C708" s="114"/>
      <c r="D708" s="114"/>
      <c r="E708" s="115"/>
      <c r="F708" s="115"/>
      <c r="G708" s="115"/>
      <c r="H708" s="115"/>
      <c r="I708" s="115"/>
      <c r="J708" s="115"/>
      <c r="K708" s="115"/>
    </row>
    <row r="709" spans="2:11">
      <c r="B709" s="114"/>
      <c r="C709" s="114"/>
      <c r="D709" s="114"/>
      <c r="E709" s="115"/>
      <c r="F709" s="115"/>
      <c r="G709" s="115"/>
      <c r="H709" s="115"/>
      <c r="I709" s="115"/>
      <c r="J709" s="115"/>
      <c r="K709" s="115"/>
    </row>
    <row r="710" spans="2:11">
      <c r="B710" s="114"/>
      <c r="C710" s="114"/>
      <c r="D710" s="114"/>
      <c r="E710" s="115"/>
      <c r="F710" s="115"/>
      <c r="G710" s="115"/>
      <c r="H710" s="115"/>
      <c r="I710" s="115"/>
      <c r="J710" s="115"/>
      <c r="K710" s="115"/>
    </row>
    <row r="711" spans="2:11">
      <c r="B711" s="114"/>
      <c r="C711" s="114"/>
      <c r="D711" s="114"/>
      <c r="E711" s="115"/>
      <c r="F711" s="115"/>
      <c r="G711" s="115"/>
      <c r="H711" s="115"/>
      <c r="I711" s="115"/>
      <c r="J711" s="115"/>
      <c r="K711" s="115"/>
    </row>
    <row r="712" spans="2:11">
      <c r="B712" s="114"/>
      <c r="C712" s="114"/>
      <c r="D712" s="114"/>
      <c r="E712" s="115"/>
      <c r="F712" s="115"/>
      <c r="G712" s="115"/>
      <c r="H712" s="115"/>
      <c r="I712" s="115"/>
      <c r="J712" s="115"/>
      <c r="K712" s="115"/>
    </row>
    <row r="713" spans="2:11">
      <c r="B713" s="114"/>
      <c r="C713" s="114"/>
      <c r="D713" s="114"/>
      <c r="E713" s="115"/>
      <c r="F713" s="115"/>
      <c r="G713" s="115"/>
      <c r="H713" s="115"/>
      <c r="I713" s="115"/>
      <c r="J713" s="115"/>
      <c r="K713" s="115"/>
    </row>
    <row r="714" spans="2:11">
      <c r="B714" s="114"/>
      <c r="C714" s="114"/>
      <c r="D714" s="114"/>
      <c r="E714" s="115"/>
      <c r="F714" s="115"/>
      <c r="G714" s="115"/>
      <c r="H714" s="115"/>
      <c r="I714" s="115"/>
      <c r="J714" s="115"/>
      <c r="K714" s="115"/>
    </row>
    <row r="715" spans="2:11">
      <c r="B715" s="114"/>
      <c r="C715" s="114"/>
      <c r="D715" s="114"/>
      <c r="E715" s="115"/>
      <c r="F715" s="115"/>
      <c r="G715" s="115"/>
      <c r="H715" s="115"/>
      <c r="I715" s="115"/>
      <c r="J715" s="115"/>
      <c r="K715" s="115"/>
    </row>
    <row r="716" spans="2:11">
      <c r="B716" s="114"/>
      <c r="C716" s="114"/>
      <c r="D716" s="114"/>
      <c r="E716" s="115"/>
      <c r="F716" s="115"/>
      <c r="G716" s="115"/>
      <c r="H716" s="115"/>
      <c r="I716" s="115"/>
      <c r="J716" s="115"/>
      <c r="K716" s="115"/>
    </row>
    <row r="717" spans="2:11">
      <c r="B717" s="114"/>
      <c r="C717" s="114"/>
      <c r="D717" s="114"/>
      <c r="E717" s="115"/>
      <c r="F717" s="115"/>
      <c r="G717" s="115"/>
      <c r="H717" s="115"/>
      <c r="I717" s="115"/>
      <c r="J717" s="115"/>
      <c r="K717" s="115"/>
    </row>
    <row r="718" spans="2:11">
      <c r="B718" s="114"/>
      <c r="C718" s="114"/>
      <c r="D718" s="114"/>
      <c r="E718" s="115"/>
      <c r="F718" s="115"/>
      <c r="G718" s="115"/>
      <c r="H718" s="115"/>
      <c r="I718" s="115"/>
      <c r="J718" s="115"/>
      <c r="K718" s="115"/>
    </row>
    <row r="719" spans="2:11">
      <c r="B719" s="114"/>
      <c r="C719" s="114"/>
      <c r="D719" s="114"/>
      <c r="E719" s="115"/>
      <c r="F719" s="115"/>
      <c r="G719" s="115"/>
      <c r="H719" s="115"/>
      <c r="I719" s="115"/>
      <c r="J719" s="115"/>
      <c r="K719" s="115"/>
    </row>
    <row r="720" spans="2:11">
      <c r="B720" s="114"/>
      <c r="C720" s="114"/>
      <c r="D720" s="114"/>
      <c r="E720" s="115"/>
      <c r="F720" s="115"/>
      <c r="G720" s="115"/>
      <c r="H720" s="115"/>
      <c r="I720" s="115"/>
      <c r="J720" s="115"/>
      <c r="K720" s="115"/>
    </row>
    <row r="721" spans="2:11">
      <c r="B721" s="114"/>
      <c r="C721" s="114"/>
      <c r="D721" s="114"/>
      <c r="E721" s="115"/>
      <c r="F721" s="115"/>
      <c r="G721" s="115"/>
      <c r="H721" s="115"/>
      <c r="I721" s="115"/>
      <c r="J721" s="115"/>
      <c r="K721" s="115"/>
    </row>
    <row r="722" spans="2:11">
      <c r="B722" s="114"/>
      <c r="C722" s="114"/>
      <c r="D722" s="114"/>
      <c r="E722" s="115"/>
      <c r="F722" s="115"/>
      <c r="G722" s="115"/>
      <c r="H722" s="115"/>
      <c r="I722" s="115"/>
      <c r="J722" s="115"/>
      <c r="K722" s="115"/>
    </row>
    <row r="723" spans="2:11">
      <c r="B723" s="114"/>
      <c r="C723" s="114"/>
      <c r="D723" s="114"/>
      <c r="E723" s="115"/>
      <c r="F723" s="115"/>
      <c r="G723" s="115"/>
      <c r="H723" s="115"/>
      <c r="I723" s="115"/>
      <c r="J723" s="115"/>
      <c r="K723" s="115"/>
    </row>
    <row r="724" spans="2:11">
      <c r="B724" s="114"/>
      <c r="C724" s="114"/>
      <c r="D724" s="114"/>
      <c r="E724" s="115"/>
      <c r="F724" s="115"/>
      <c r="G724" s="115"/>
      <c r="H724" s="115"/>
      <c r="I724" s="115"/>
      <c r="J724" s="115"/>
      <c r="K724" s="115"/>
    </row>
    <row r="725" spans="2:11">
      <c r="B725" s="114"/>
      <c r="C725" s="114"/>
      <c r="D725" s="114"/>
      <c r="E725" s="115"/>
      <c r="F725" s="115"/>
      <c r="G725" s="115"/>
      <c r="H725" s="115"/>
      <c r="I725" s="115"/>
      <c r="J725" s="115"/>
      <c r="K725" s="115"/>
    </row>
    <row r="726" spans="2:11">
      <c r="B726" s="114"/>
      <c r="C726" s="114"/>
      <c r="D726" s="114"/>
      <c r="E726" s="115"/>
      <c r="F726" s="115"/>
      <c r="G726" s="115"/>
      <c r="H726" s="115"/>
      <c r="I726" s="115"/>
      <c r="J726" s="115"/>
      <c r="K726" s="115"/>
    </row>
    <row r="727" spans="2:11">
      <c r="B727" s="114"/>
      <c r="C727" s="114"/>
      <c r="D727" s="114"/>
      <c r="E727" s="115"/>
      <c r="F727" s="115"/>
      <c r="G727" s="115"/>
      <c r="H727" s="115"/>
      <c r="I727" s="115"/>
      <c r="J727" s="115"/>
      <c r="K727" s="115"/>
    </row>
    <row r="728" spans="2:11">
      <c r="B728" s="114"/>
      <c r="C728" s="114"/>
      <c r="D728" s="114"/>
      <c r="E728" s="115"/>
      <c r="F728" s="115"/>
      <c r="G728" s="115"/>
      <c r="H728" s="115"/>
      <c r="I728" s="115"/>
      <c r="J728" s="115"/>
      <c r="K728" s="115"/>
    </row>
    <row r="729" spans="2:11">
      <c r="B729" s="114"/>
      <c r="C729" s="114"/>
      <c r="D729" s="114"/>
      <c r="E729" s="115"/>
      <c r="F729" s="115"/>
      <c r="G729" s="115"/>
      <c r="H729" s="115"/>
      <c r="I729" s="115"/>
      <c r="J729" s="115"/>
      <c r="K729" s="115"/>
    </row>
    <row r="730" spans="2:11">
      <c r="B730" s="114"/>
      <c r="C730" s="114"/>
      <c r="D730" s="114"/>
      <c r="E730" s="115"/>
      <c r="F730" s="115"/>
      <c r="G730" s="115"/>
      <c r="H730" s="115"/>
      <c r="I730" s="115"/>
      <c r="J730" s="115"/>
      <c r="K730" s="115"/>
    </row>
    <row r="731" spans="2:11">
      <c r="B731" s="114"/>
      <c r="C731" s="114"/>
      <c r="D731" s="114"/>
      <c r="E731" s="115"/>
      <c r="F731" s="115"/>
      <c r="G731" s="115"/>
      <c r="H731" s="115"/>
      <c r="I731" s="115"/>
      <c r="J731" s="115"/>
      <c r="K731" s="115"/>
    </row>
    <row r="732" spans="2:11">
      <c r="B732" s="114"/>
      <c r="C732" s="114"/>
      <c r="D732" s="114"/>
      <c r="E732" s="115"/>
      <c r="F732" s="115"/>
      <c r="G732" s="115"/>
      <c r="H732" s="115"/>
      <c r="I732" s="115"/>
      <c r="J732" s="115"/>
      <c r="K732" s="115"/>
    </row>
    <row r="733" spans="2:11">
      <c r="B733" s="114"/>
      <c r="C733" s="114"/>
      <c r="D733" s="114"/>
      <c r="E733" s="115"/>
      <c r="F733" s="115"/>
      <c r="G733" s="115"/>
      <c r="H733" s="115"/>
      <c r="I733" s="115"/>
      <c r="J733" s="115"/>
      <c r="K733" s="115"/>
    </row>
    <row r="734" spans="2:11">
      <c r="B734" s="114"/>
      <c r="C734" s="114"/>
      <c r="D734" s="114"/>
      <c r="E734" s="115"/>
      <c r="F734" s="115"/>
      <c r="G734" s="115"/>
      <c r="H734" s="115"/>
      <c r="I734" s="115"/>
      <c r="J734" s="115"/>
      <c r="K734" s="115"/>
    </row>
    <row r="735" spans="2:11">
      <c r="B735" s="114"/>
      <c r="C735" s="114"/>
      <c r="D735" s="114"/>
      <c r="E735" s="115"/>
      <c r="F735" s="115"/>
      <c r="G735" s="115"/>
      <c r="H735" s="115"/>
      <c r="I735" s="115"/>
      <c r="J735" s="115"/>
      <c r="K735" s="115"/>
    </row>
    <row r="736" spans="2:11">
      <c r="B736" s="114"/>
      <c r="C736" s="114"/>
      <c r="D736" s="114"/>
      <c r="E736" s="115"/>
      <c r="F736" s="115"/>
      <c r="G736" s="115"/>
      <c r="H736" s="115"/>
      <c r="I736" s="115"/>
      <c r="J736" s="115"/>
      <c r="K736" s="115"/>
    </row>
    <row r="737" spans="2:11">
      <c r="B737" s="114"/>
      <c r="C737" s="114"/>
      <c r="D737" s="114"/>
      <c r="E737" s="115"/>
      <c r="F737" s="115"/>
      <c r="G737" s="115"/>
      <c r="H737" s="115"/>
      <c r="I737" s="115"/>
      <c r="J737" s="115"/>
      <c r="K737" s="115"/>
    </row>
    <row r="738" spans="2:11">
      <c r="B738" s="114"/>
      <c r="C738" s="114"/>
      <c r="D738" s="114"/>
      <c r="E738" s="115"/>
      <c r="F738" s="115"/>
      <c r="G738" s="115"/>
      <c r="H738" s="115"/>
      <c r="I738" s="115"/>
      <c r="J738" s="115"/>
      <c r="K738" s="115"/>
    </row>
    <row r="739" spans="2:11">
      <c r="B739" s="114"/>
      <c r="C739" s="114"/>
      <c r="D739" s="114"/>
      <c r="E739" s="115"/>
      <c r="F739" s="115"/>
      <c r="G739" s="115"/>
      <c r="H739" s="115"/>
      <c r="I739" s="115"/>
      <c r="J739" s="115"/>
      <c r="K739" s="115"/>
    </row>
    <row r="740" spans="2:11">
      <c r="B740" s="114"/>
      <c r="C740" s="114"/>
      <c r="D740" s="114"/>
      <c r="E740" s="115"/>
      <c r="F740" s="115"/>
      <c r="G740" s="115"/>
      <c r="H740" s="115"/>
      <c r="I740" s="115"/>
      <c r="J740" s="115"/>
      <c r="K740" s="115"/>
    </row>
    <row r="741" spans="2:11">
      <c r="B741" s="114"/>
      <c r="C741" s="114"/>
      <c r="D741" s="114"/>
      <c r="E741" s="115"/>
      <c r="F741" s="115"/>
      <c r="G741" s="115"/>
      <c r="H741" s="115"/>
      <c r="I741" s="115"/>
      <c r="J741" s="115"/>
      <c r="K741" s="115"/>
    </row>
    <row r="742" spans="2:11">
      <c r="B742" s="114"/>
      <c r="C742" s="114"/>
      <c r="D742" s="114"/>
      <c r="E742" s="115"/>
      <c r="F742" s="115"/>
      <c r="G742" s="115"/>
      <c r="H742" s="115"/>
      <c r="I742" s="115"/>
      <c r="J742" s="115"/>
      <c r="K742" s="115"/>
    </row>
    <row r="743" spans="2:11">
      <c r="B743" s="114"/>
      <c r="C743" s="114"/>
      <c r="D743" s="114"/>
      <c r="E743" s="115"/>
      <c r="F743" s="115"/>
      <c r="G743" s="115"/>
      <c r="H743" s="115"/>
      <c r="I743" s="115"/>
      <c r="J743" s="115"/>
      <c r="K743" s="115"/>
    </row>
    <row r="744" spans="2:11">
      <c r="B744" s="114"/>
      <c r="C744" s="114"/>
      <c r="D744" s="114"/>
      <c r="E744" s="115"/>
      <c r="F744" s="115"/>
      <c r="G744" s="115"/>
      <c r="H744" s="115"/>
      <c r="I744" s="115"/>
      <c r="J744" s="115"/>
      <c r="K744" s="115"/>
    </row>
    <row r="745" spans="2:11">
      <c r="B745" s="114"/>
      <c r="C745" s="114"/>
      <c r="D745" s="114"/>
      <c r="E745" s="115"/>
      <c r="F745" s="115"/>
      <c r="G745" s="115"/>
      <c r="H745" s="115"/>
      <c r="I745" s="115"/>
      <c r="J745" s="115"/>
      <c r="K745" s="115"/>
    </row>
    <row r="746" spans="2:11">
      <c r="B746" s="114"/>
      <c r="C746" s="114"/>
      <c r="D746" s="114"/>
      <c r="E746" s="115"/>
      <c r="F746" s="115"/>
      <c r="G746" s="115"/>
      <c r="H746" s="115"/>
      <c r="I746" s="115"/>
      <c r="J746" s="115"/>
      <c r="K746" s="115"/>
    </row>
    <row r="747" spans="2:11">
      <c r="B747" s="114"/>
      <c r="C747" s="114"/>
      <c r="D747" s="114"/>
      <c r="E747" s="115"/>
      <c r="F747" s="115"/>
      <c r="G747" s="115"/>
      <c r="H747" s="115"/>
      <c r="I747" s="115"/>
      <c r="J747" s="115"/>
      <c r="K747" s="115"/>
    </row>
    <row r="748" spans="2:11">
      <c r="B748" s="114"/>
      <c r="C748" s="114"/>
      <c r="D748" s="114"/>
      <c r="E748" s="115"/>
      <c r="F748" s="115"/>
      <c r="G748" s="115"/>
      <c r="H748" s="115"/>
      <c r="I748" s="115"/>
      <c r="J748" s="115"/>
      <c r="K748" s="115"/>
    </row>
    <row r="749" spans="2:11">
      <c r="B749" s="114"/>
      <c r="C749" s="114"/>
      <c r="D749" s="114"/>
      <c r="E749" s="115"/>
      <c r="F749" s="115"/>
      <c r="G749" s="115"/>
      <c r="H749" s="115"/>
      <c r="I749" s="115"/>
      <c r="J749" s="115"/>
      <c r="K749" s="115"/>
    </row>
    <row r="750" spans="2:11">
      <c r="B750" s="114"/>
      <c r="C750" s="114"/>
      <c r="D750" s="114"/>
      <c r="E750" s="115"/>
      <c r="F750" s="115"/>
      <c r="G750" s="115"/>
      <c r="H750" s="115"/>
      <c r="I750" s="115"/>
      <c r="J750" s="115"/>
      <c r="K750" s="115"/>
    </row>
    <row r="751" spans="2:11">
      <c r="B751" s="114"/>
      <c r="C751" s="114"/>
      <c r="D751" s="114"/>
      <c r="E751" s="115"/>
      <c r="F751" s="115"/>
      <c r="G751" s="115"/>
      <c r="H751" s="115"/>
      <c r="I751" s="115"/>
      <c r="J751" s="115"/>
      <c r="K751" s="115"/>
    </row>
    <row r="752" spans="2:11">
      <c r="B752" s="114"/>
      <c r="C752" s="114"/>
      <c r="D752" s="114"/>
      <c r="E752" s="115"/>
      <c r="F752" s="115"/>
      <c r="G752" s="115"/>
      <c r="H752" s="115"/>
      <c r="I752" s="115"/>
      <c r="J752" s="115"/>
      <c r="K752" s="115"/>
    </row>
    <row r="753" spans="2:11">
      <c r="B753" s="114"/>
      <c r="C753" s="114"/>
      <c r="D753" s="114"/>
      <c r="E753" s="115"/>
      <c r="F753" s="115"/>
      <c r="G753" s="115"/>
      <c r="H753" s="115"/>
      <c r="I753" s="115"/>
      <c r="J753" s="115"/>
      <c r="K753" s="115"/>
    </row>
    <row r="754" spans="2:11">
      <c r="B754" s="114"/>
      <c r="C754" s="114"/>
      <c r="D754" s="114"/>
      <c r="E754" s="115"/>
      <c r="F754" s="115"/>
      <c r="G754" s="115"/>
      <c r="H754" s="115"/>
      <c r="I754" s="115"/>
      <c r="J754" s="115"/>
      <c r="K754" s="115"/>
    </row>
    <row r="755" spans="2:11">
      <c r="B755" s="114"/>
      <c r="C755" s="114"/>
      <c r="D755" s="114"/>
      <c r="E755" s="115"/>
      <c r="F755" s="115"/>
      <c r="G755" s="115"/>
      <c r="H755" s="115"/>
      <c r="I755" s="115"/>
      <c r="J755" s="115"/>
      <c r="K755" s="115"/>
    </row>
    <row r="756" spans="2:11">
      <c r="B756" s="114"/>
      <c r="C756" s="114"/>
      <c r="D756" s="114"/>
      <c r="E756" s="115"/>
      <c r="F756" s="115"/>
      <c r="G756" s="115"/>
      <c r="H756" s="115"/>
      <c r="I756" s="115"/>
      <c r="J756" s="115"/>
      <c r="K756" s="115"/>
    </row>
    <row r="757" spans="2:11">
      <c r="B757" s="114"/>
      <c r="C757" s="114"/>
      <c r="D757" s="114"/>
      <c r="E757" s="115"/>
      <c r="F757" s="115"/>
      <c r="G757" s="115"/>
      <c r="H757" s="115"/>
      <c r="I757" s="115"/>
      <c r="J757" s="115"/>
      <c r="K757" s="115"/>
    </row>
    <row r="758" spans="2:11">
      <c r="B758" s="114"/>
      <c r="C758" s="114"/>
      <c r="D758" s="114"/>
      <c r="E758" s="115"/>
      <c r="F758" s="115"/>
      <c r="G758" s="115"/>
      <c r="H758" s="115"/>
      <c r="I758" s="115"/>
      <c r="J758" s="115"/>
      <c r="K758" s="115"/>
    </row>
    <row r="759" spans="2:11">
      <c r="B759" s="114"/>
      <c r="C759" s="114"/>
      <c r="D759" s="114"/>
      <c r="E759" s="115"/>
      <c r="F759" s="115"/>
      <c r="G759" s="115"/>
      <c r="H759" s="115"/>
      <c r="I759" s="115"/>
      <c r="J759" s="115"/>
      <c r="K759" s="115"/>
    </row>
    <row r="760" spans="2:11">
      <c r="B760" s="114"/>
      <c r="C760" s="114"/>
      <c r="D760" s="114"/>
      <c r="E760" s="115"/>
      <c r="F760" s="115"/>
      <c r="G760" s="115"/>
      <c r="H760" s="115"/>
      <c r="I760" s="115"/>
      <c r="J760" s="115"/>
      <c r="K760" s="115"/>
    </row>
    <row r="761" spans="2:11">
      <c r="B761" s="114"/>
      <c r="C761" s="114"/>
      <c r="D761" s="114"/>
      <c r="E761" s="115"/>
      <c r="F761" s="115"/>
      <c r="G761" s="115"/>
      <c r="H761" s="115"/>
      <c r="I761" s="115"/>
      <c r="J761" s="115"/>
      <c r="K761" s="115"/>
    </row>
    <row r="762" spans="2:11">
      <c r="B762" s="114"/>
      <c r="C762" s="114"/>
      <c r="D762" s="114"/>
      <c r="E762" s="115"/>
      <c r="F762" s="115"/>
      <c r="G762" s="115"/>
      <c r="H762" s="115"/>
      <c r="I762" s="115"/>
      <c r="J762" s="115"/>
      <c r="K762" s="115"/>
    </row>
    <row r="763" spans="2:11">
      <c r="B763" s="114"/>
      <c r="C763" s="114"/>
      <c r="D763" s="114"/>
      <c r="E763" s="115"/>
      <c r="F763" s="115"/>
      <c r="G763" s="115"/>
      <c r="H763" s="115"/>
      <c r="I763" s="115"/>
      <c r="J763" s="115"/>
      <c r="K763" s="115"/>
    </row>
    <row r="764" spans="2:11">
      <c r="B764" s="114"/>
      <c r="C764" s="114"/>
      <c r="D764" s="114"/>
      <c r="E764" s="115"/>
      <c r="F764" s="115"/>
      <c r="G764" s="115"/>
      <c r="H764" s="115"/>
      <c r="I764" s="115"/>
      <c r="J764" s="115"/>
      <c r="K764" s="115"/>
    </row>
    <row r="765" spans="2:11">
      <c r="B765" s="114"/>
      <c r="C765" s="114"/>
      <c r="D765" s="114"/>
      <c r="E765" s="115"/>
      <c r="F765" s="115"/>
      <c r="G765" s="115"/>
      <c r="H765" s="115"/>
      <c r="I765" s="115"/>
      <c r="J765" s="115"/>
      <c r="K765" s="115"/>
    </row>
    <row r="766" spans="2:11">
      <c r="B766" s="114"/>
      <c r="C766" s="114"/>
      <c r="D766" s="114"/>
      <c r="E766" s="115"/>
      <c r="F766" s="115"/>
      <c r="G766" s="115"/>
      <c r="H766" s="115"/>
      <c r="I766" s="115"/>
      <c r="J766" s="115"/>
      <c r="K766" s="115"/>
    </row>
    <row r="767" spans="2:11">
      <c r="B767" s="114"/>
      <c r="C767" s="114"/>
      <c r="D767" s="114"/>
      <c r="E767" s="115"/>
      <c r="F767" s="115"/>
      <c r="G767" s="115"/>
      <c r="H767" s="115"/>
      <c r="I767" s="115"/>
      <c r="J767" s="115"/>
      <c r="K767" s="115"/>
    </row>
    <row r="768" spans="2:11">
      <c r="B768" s="114"/>
      <c r="C768" s="114"/>
      <c r="D768" s="114"/>
      <c r="E768" s="115"/>
      <c r="F768" s="115"/>
      <c r="G768" s="115"/>
      <c r="H768" s="115"/>
      <c r="I768" s="115"/>
      <c r="J768" s="115"/>
      <c r="K768" s="115"/>
    </row>
    <row r="769" spans="2:11">
      <c r="B769" s="114"/>
      <c r="C769" s="114"/>
      <c r="D769" s="114"/>
      <c r="E769" s="115"/>
      <c r="F769" s="115"/>
      <c r="G769" s="115"/>
      <c r="H769" s="115"/>
      <c r="I769" s="115"/>
      <c r="J769" s="115"/>
      <c r="K769" s="115"/>
    </row>
    <row r="770" spans="2:11">
      <c r="B770" s="114"/>
      <c r="C770" s="114"/>
      <c r="D770" s="114"/>
      <c r="E770" s="115"/>
      <c r="F770" s="115"/>
      <c r="G770" s="115"/>
      <c r="H770" s="115"/>
      <c r="I770" s="115"/>
      <c r="J770" s="115"/>
      <c r="K770" s="115"/>
    </row>
    <row r="771" spans="2:11">
      <c r="B771" s="114"/>
      <c r="C771" s="114"/>
      <c r="D771" s="114"/>
      <c r="E771" s="115"/>
      <c r="F771" s="115"/>
      <c r="G771" s="115"/>
      <c r="H771" s="115"/>
      <c r="I771" s="115"/>
      <c r="J771" s="115"/>
      <c r="K771" s="115"/>
    </row>
    <row r="772" spans="2:11">
      <c r="B772" s="114"/>
      <c r="C772" s="114"/>
      <c r="D772" s="114"/>
      <c r="E772" s="115"/>
      <c r="F772" s="115"/>
      <c r="G772" s="115"/>
      <c r="H772" s="115"/>
      <c r="I772" s="115"/>
      <c r="J772" s="115"/>
      <c r="K772" s="115"/>
    </row>
    <row r="773" spans="2:11">
      <c r="B773" s="114"/>
      <c r="C773" s="114"/>
      <c r="D773" s="114"/>
      <c r="E773" s="115"/>
      <c r="F773" s="115"/>
      <c r="G773" s="115"/>
      <c r="H773" s="115"/>
      <c r="I773" s="115"/>
      <c r="J773" s="115"/>
      <c r="K773" s="115"/>
    </row>
    <row r="774" spans="2:11">
      <c r="B774" s="114"/>
      <c r="C774" s="114"/>
      <c r="D774" s="114"/>
      <c r="E774" s="115"/>
      <c r="F774" s="115"/>
      <c r="G774" s="115"/>
      <c r="H774" s="115"/>
      <c r="I774" s="115"/>
      <c r="J774" s="115"/>
      <c r="K774" s="115"/>
    </row>
    <row r="775" spans="2:11">
      <c r="B775" s="114"/>
      <c r="C775" s="114"/>
      <c r="D775" s="114"/>
      <c r="E775" s="115"/>
      <c r="F775" s="115"/>
      <c r="G775" s="115"/>
      <c r="H775" s="115"/>
      <c r="I775" s="115"/>
      <c r="J775" s="115"/>
      <c r="K775" s="115"/>
    </row>
    <row r="776" spans="2:11">
      <c r="B776" s="114"/>
      <c r="C776" s="114"/>
      <c r="D776" s="114"/>
      <c r="E776" s="115"/>
      <c r="F776" s="115"/>
      <c r="G776" s="115"/>
      <c r="H776" s="115"/>
      <c r="I776" s="115"/>
      <c r="J776" s="115"/>
      <c r="K776" s="115"/>
    </row>
    <row r="777" spans="2:11">
      <c r="B777" s="114"/>
      <c r="C777" s="114"/>
      <c r="D777" s="114"/>
      <c r="E777" s="115"/>
      <c r="F777" s="115"/>
      <c r="G777" s="115"/>
      <c r="H777" s="115"/>
      <c r="I777" s="115"/>
      <c r="J777" s="115"/>
      <c r="K777" s="115"/>
    </row>
    <row r="778" spans="2:11">
      <c r="B778" s="114"/>
      <c r="C778" s="114"/>
      <c r="D778" s="114"/>
      <c r="E778" s="115"/>
      <c r="F778" s="115"/>
      <c r="G778" s="115"/>
      <c r="H778" s="115"/>
      <c r="I778" s="115"/>
      <c r="J778" s="115"/>
      <c r="K778" s="115"/>
    </row>
    <row r="779" spans="2:11">
      <c r="B779" s="114"/>
      <c r="C779" s="114"/>
      <c r="D779" s="114"/>
      <c r="E779" s="115"/>
      <c r="F779" s="115"/>
      <c r="G779" s="115"/>
      <c r="H779" s="115"/>
      <c r="I779" s="115"/>
      <c r="J779" s="115"/>
      <c r="K779" s="115"/>
    </row>
    <row r="780" spans="2:11">
      <c r="B780" s="114"/>
      <c r="C780" s="114"/>
      <c r="D780" s="114"/>
      <c r="E780" s="115"/>
      <c r="F780" s="115"/>
      <c r="G780" s="115"/>
      <c r="H780" s="115"/>
      <c r="I780" s="115"/>
      <c r="J780" s="115"/>
      <c r="K780" s="115"/>
    </row>
    <row r="781" spans="2:11">
      <c r="B781" s="114"/>
      <c r="C781" s="114"/>
      <c r="D781" s="114"/>
      <c r="E781" s="115"/>
      <c r="F781" s="115"/>
      <c r="G781" s="115"/>
      <c r="H781" s="115"/>
      <c r="I781" s="115"/>
      <c r="J781" s="115"/>
      <c r="K781" s="115"/>
    </row>
    <row r="782" spans="2:11">
      <c r="B782" s="114"/>
      <c r="C782" s="114"/>
      <c r="D782" s="114"/>
      <c r="E782" s="115"/>
      <c r="F782" s="115"/>
      <c r="G782" s="115"/>
      <c r="H782" s="115"/>
      <c r="I782" s="115"/>
      <c r="J782" s="115"/>
      <c r="K782" s="115"/>
    </row>
    <row r="783" spans="2:11">
      <c r="B783" s="114"/>
      <c r="C783" s="114"/>
      <c r="D783" s="114"/>
      <c r="E783" s="115"/>
      <c r="F783" s="115"/>
      <c r="G783" s="115"/>
      <c r="H783" s="115"/>
      <c r="I783" s="115"/>
      <c r="J783" s="115"/>
      <c r="K783" s="115"/>
    </row>
    <row r="784" spans="2:11">
      <c r="B784" s="114"/>
      <c r="C784" s="114"/>
      <c r="D784" s="114"/>
      <c r="E784" s="115"/>
      <c r="F784" s="115"/>
      <c r="G784" s="115"/>
      <c r="H784" s="115"/>
      <c r="I784" s="115"/>
      <c r="J784" s="115"/>
      <c r="K784" s="115"/>
    </row>
    <row r="785" spans="2:11">
      <c r="B785" s="114"/>
      <c r="C785" s="114"/>
      <c r="D785" s="114"/>
      <c r="E785" s="115"/>
      <c r="F785" s="115"/>
      <c r="G785" s="115"/>
      <c r="H785" s="115"/>
      <c r="I785" s="115"/>
      <c r="J785" s="115"/>
      <c r="K785" s="115"/>
    </row>
    <row r="786" spans="2:11">
      <c r="B786" s="114"/>
      <c r="C786" s="114"/>
      <c r="D786" s="114"/>
      <c r="E786" s="115"/>
      <c r="F786" s="115"/>
      <c r="G786" s="115"/>
      <c r="H786" s="115"/>
      <c r="I786" s="115"/>
      <c r="J786" s="115"/>
      <c r="K786" s="115"/>
    </row>
    <row r="787" spans="2:11">
      <c r="B787" s="114"/>
      <c r="C787" s="114"/>
      <c r="D787" s="114"/>
      <c r="E787" s="115"/>
      <c r="F787" s="115"/>
      <c r="G787" s="115"/>
      <c r="H787" s="115"/>
      <c r="I787" s="115"/>
      <c r="J787" s="115"/>
      <c r="K787" s="115"/>
    </row>
    <row r="788" spans="2:11">
      <c r="B788" s="114"/>
      <c r="C788" s="114"/>
      <c r="D788" s="114"/>
      <c r="E788" s="115"/>
      <c r="F788" s="115"/>
      <c r="G788" s="115"/>
      <c r="H788" s="115"/>
      <c r="I788" s="115"/>
      <c r="J788" s="115"/>
      <c r="K788" s="115"/>
    </row>
    <row r="789" spans="2:11">
      <c r="B789" s="114"/>
      <c r="C789" s="114"/>
      <c r="D789" s="114"/>
      <c r="E789" s="115"/>
      <c r="F789" s="115"/>
      <c r="G789" s="115"/>
      <c r="H789" s="115"/>
      <c r="I789" s="115"/>
      <c r="J789" s="115"/>
      <c r="K789" s="115"/>
    </row>
    <row r="790" spans="2:11">
      <c r="B790" s="114"/>
      <c r="C790" s="114"/>
      <c r="D790" s="114"/>
      <c r="E790" s="115"/>
      <c r="F790" s="115"/>
      <c r="G790" s="115"/>
      <c r="H790" s="115"/>
      <c r="I790" s="115"/>
      <c r="J790" s="115"/>
      <c r="K790" s="115"/>
    </row>
    <row r="791" spans="2:11">
      <c r="B791" s="114"/>
      <c r="C791" s="114"/>
      <c r="D791" s="114"/>
      <c r="E791" s="115"/>
      <c r="F791" s="115"/>
      <c r="G791" s="115"/>
      <c r="H791" s="115"/>
      <c r="I791" s="115"/>
      <c r="J791" s="115"/>
      <c r="K791" s="115"/>
    </row>
    <row r="792" spans="2:11">
      <c r="B792" s="114"/>
      <c r="C792" s="114"/>
      <c r="D792" s="114"/>
      <c r="E792" s="115"/>
      <c r="F792" s="115"/>
      <c r="G792" s="115"/>
      <c r="H792" s="115"/>
      <c r="I792" s="115"/>
      <c r="J792" s="115"/>
      <c r="K792" s="115"/>
    </row>
    <row r="793" spans="2:11">
      <c r="B793" s="114"/>
      <c r="C793" s="114"/>
      <c r="D793" s="114"/>
      <c r="E793" s="115"/>
      <c r="F793" s="115"/>
      <c r="G793" s="115"/>
      <c r="H793" s="115"/>
      <c r="I793" s="115"/>
      <c r="J793" s="115"/>
      <c r="K793" s="115"/>
    </row>
    <row r="794" spans="2:11">
      <c r="B794" s="114"/>
      <c r="C794" s="114"/>
      <c r="D794" s="114"/>
      <c r="E794" s="115"/>
      <c r="F794" s="115"/>
      <c r="G794" s="115"/>
      <c r="H794" s="115"/>
      <c r="I794" s="115"/>
      <c r="J794" s="115"/>
      <c r="K794" s="115"/>
    </row>
    <row r="795" spans="2:11">
      <c r="B795" s="114"/>
      <c r="C795" s="114"/>
      <c r="D795" s="114"/>
      <c r="E795" s="115"/>
      <c r="F795" s="115"/>
      <c r="G795" s="115"/>
      <c r="H795" s="115"/>
      <c r="I795" s="115"/>
      <c r="J795" s="115"/>
      <c r="K795" s="115"/>
    </row>
    <row r="796" spans="2:11">
      <c r="B796" s="114"/>
      <c r="C796" s="114"/>
      <c r="D796" s="114"/>
      <c r="E796" s="115"/>
      <c r="F796" s="115"/>
      <c r="G796" s="115"/>
      <c r="H796" s="115"/>
      <c r="I796" s="115"/>
      <c r="J796" s="115"/>
      <c r="K796" s="115"/>
    </row>
    <row r="797" spans="2:11">
      <c r="B797" s="114"/>
      <c r="C797" s="114"/>
      <c r="D797" s="114"/>
      <c r="E797" s="115"/>
      <c r="F797" s="115"/>
      <c r="G797" s="115"/>
      <c r="H797" s="115"/>
      <c r="I797" s="115"/>
      <c r="J797" s="115"/>
      <c r="K797" s="115"/>
    </row>
    <row r="798" spans="2:11">
      <c r="B798" s="114"/>
      <c r="C798" s="114"/>
      <c r="D798" s="114"/>
      <c r="E798" s="115"/>
      <c r="F798" s="115"/>
      <c r="G798" s="115"/>
      <c r="H798" s="115"/>
      <c r="I798" s="115"/>
      <c r="J798" s="115"/>
      <c r="K798" s="115"/>
    </row>
    <row r="799" spans="2:11">
      <c r="B799" s="114"/>
      <c r="C799" s="114"/>
      <c r="D799" s="114"/>
      <c r="E799" s="115"/>
      <c r="F799" s="115"/>
      <c r="G799" s="115"/>
      <c r="H799" s="115"/>
      <c r="I799" s="115"/>
      <c r="J799" s="115"/>
      <c r="K799" s="115"/>
    </row>
    <row r="800" spans="2:11">
      <c r="B800" s="114"/>
      <c r="C800" s="114"/>
      <c r="D800" s="114"/>
      <c r="E800" s="115"/>
      <c r="F800" s="115"/>
      <c r="G800" s="115"/>
      <c r="H800" s="115"/>
      <c r="I800" s="115"/>
      <c r="J800" s="115"/>
      <c r="K800" s="115"/>
    </row>
    <row r="801" spans="2:11">
      <c r="B801" s="114"/>
      <c r="C801" s="114"/>
      <c r="D801" s="114"/>
      <c r="E801" s="115"/>
      <c r="F801" s="115"/>
      <c r="G801" s="115"/>
      <c r="H801" s="115"/>
      <c r="I801" s="115"/>
      <c r="J801" s="115"/>
      <c r="K801" s="115"/>
    </row>
    <row r="802" spans="2:11">
      <c r="B802" s="114"/>
      <c r="C802" s="114"/>
      <c r="D802" s="114"/>
      <c r="E802" s="115"/>
      <c r="F802" s="115"/>
      <c r="G802" s="115"/>
      <c r="H802" s="115"/>
      <c r="I802" s="115"/>
      <c r="J802" s="115"/>
      <c r="K802" s="115"/>
    </row>
    <row r="803" spans="2:11">
      <c r="B803" s="114"/>
      <c r="C803" s="114"/>
      <c r="D803" s="114"/>
      <c r="E803" s="115"/>
      <c r="F803" s="115"/>
      <c r="G803" s="115"/>
      <c r="H803" s="115"/>
      <c r="I803" s="115"/>
      <c r="J803" s="115"/>
      <c r="K803" s="115"/>
    </row>
    <row r="804" spans="2:11">
      <c r="B804" s="114"/>
      <c r="C804" s="114"/>
      <c r="D804" s="114"/>
      <c r="E804" s="115"/>
      <c r="F804" s="115"/>
      <c r="G804" s="115"/>
      <c r="H804" s="115"/>
      <c r="I804" s="115"/>
      <c r="J804" s="115"/>
      <c r="K804" s="115"/>
    </row>
    <row r="805" spans="2:11">
      <c r="B805" s="114"/>
      <c r="C805" s="114"/>
      <c r="D805" s="114"/>
      <c r="E805" s="115"/>
      <c r="F805" s="115"/>
      <c r="G805" s="115"/>
      <c r="H805" s="115"/>
      <c r="I805" s="115"/>
      <c r="J805" s="115"/>
      <c r="K805" s="115"/>
    </row>
    <row r="806" spans="2:11">
      <c r="B806" s="114"/>
      <c r="C806" s="114"/>
      <c r="D806" s="114"/>
      <c r="E806" s="115"/>
      <c r="F806" s="115"/>
      <c r="G806" s="115"/>
      <c r="H806" s="115"/>
      <c r="I806" s="115"/>
      <c r="J806" s="115"/>
      <c r="K806" s="115"/>
    </row>
    <row r="807" spans="2:11">
      <c r="B807" s="114"/>
      <c r="C807" s="114"/>
      <c r="D807" s="114"/>
      <c r="E807" s="115"/>
      <c r="F807" s="115"/>
      <c r="G807" s="115"/>
      <c r="H807" s="115"/>
      <c r="I807" s="115"/>
      <c r="J807" s="115"/>
      <c r="K807" s="115"/>
    </row>
    <row r="808" spans="2:11">
      <c r="B808" s="114"/>
      <c r="C808" s="114"/>
      <c r="D808" s="114"/>
      <c r="E808" s="115"/>
      <c r="F808" s="115"/>
      <c r="G808" s="115"/>
      <c r="H808" s="115"/>
      <c r="I808" s="115"/>
      <c r="J808" s="115"/>
      <c r="K808" s="115"/>
    </row>
    <row r="809" spans="2:11">
      <c r="B809" s="114"/>
      <c r="C809" s="114"/>
      <c r="D809" s="114"/>
      <c r="E809" s="115"/>
      <c r="F809" s="115"/>
      <c r="G809" s="115"/>
      <c r="H809" s="115"/>
      <c r="I809" s="115"/>
      <c r="J809" s="115"/>
      <c r="K809" s="115"/>
    </row>
    <row r="810" spans="2:11">
      <c r="B810" s="114"/>
      <c r="C810" s="114"/>
      <c r="D810" s="114"/>
      <c r="E810" s="115"/>
      <c r="F810" s="115"/>
      <c r="G810" s="115"/>
      <c r="H810" s="115"/>
      <c r="I810" s="115"/>
      <c r="J810" s="115"/>
      <c r="K810" s="115"/>
    </row>
    <row r="811" spans="2:11">
      <c r="B811" s="114"/>
      <c r="C811" s="114"/>
      <c r="D811" s="114"/>
      <c r="E811" s="115"/>
      <c r="F811" s="115"/>
      <c r="G811" s="115"/>
      <c r="H811" s="115"/>
      <c r="I811" s="115"/>
      <c r="J811" s="115"/>
      <c r="K811" s="115"/>
    </row>
    <row r="812" spans="2:11">
      <c r="B812" s="114"/>
      <c r="C812" s="114"/>
      <c r="D812" s="114"/>
      <c r="E812" s="115"/>
      <c r="F812" s="115"/>
      <c r="G812" s="115"/>
      <c r="H812" s="115"/>
      <c r="I812" s="115"/>
      <c r="J812" s="115"/>
      <c r="K812" s="115"/>
    </row>
    <row r="813" spans="2:11">
      <c r="B813" s="114"/>
      <c r="C813" s="114"/>
      <c r="D813" s="114"/>
      <c r="E813" s="115"/>
      <c r="F813" s="115"/>
      <c r="G813" s="115"/>
      <c r="H813" s="115"/>
      <c r="I813" s="115"/>
      <c r="J813" s="115"/>
      <c r="K813" s="115"/>
    </row>
    <row r="814" spans="2:11">
      <c r="B814" s="114"/>
      <c r="C814" s="114"/>
      <c r="D814" s="114"/>
      <c r="E814" s="115"/>
      <c r="F814" s="115"/>
      <c r="G814" s="115"/>
      <c r="H814" s="115"/>
      <c r="I814" s="115"/>
      <c r="J814" s="115"/>
      <c r="K814" s="115"/>
    </row>
    <row r="815" spans="2:11">
      <c r="B815" s="114"/>
      <c r="C815" s="114"/>
      <c r="D815" s="114"/>
      <c r="E815" s="115"/>
      <c r="F815" s="115"/>
      <c r="G815" s="115"/>
      <c r="H815" s="115"/>
      <c r="I815" s="115"/>
      <c r="J815" s="115"/>
      <c r="K815" s="115"/>
    </row>
    <row r="816" spans="2:11">
      <c r="B816" s="114"/>
      <c r="C816" s="114"/>
      <c r="D816" s="114"/>
      <c r="E816" s="115"/>
      <c r="F816" s="115"/>
      <c r="G816" s="115"/>
      <c r="H816" s="115"/>
      <c r="I816" s="115"/>
      <c r="J816" s="115"/>
      <c r="K816" s="115"/>
    </row>
    <row r="817" spans="2:11">
      <c r="B817" s="114"/>
      <c r="C817" s="114"/>
      <c r="D817" s="114"/>
      <c r="E817" s="115"/>
      <c r="F817" s="115"/>
      <c r="G817" s="115"/>
      <c r="H817" s="115"/>
      <c r="I817" s="115"/>
      <c r="J817" s="115"/>
      <c r="K817" s="115"/>
    </row>
    <row r="818" spans="2:11">
      <c r="B818" s="114"/>
      <c r="C818" s="114"/>
      <c r="D818" s="114"/>
      <c r="E818" s="115"/>
      <c r="F818" s="115"/>
      <c r="G818" s="115"/>
      <c r="H818" s="115"/>
      <c r="I818" s="115"/>
      <c r="J818" s="115"/>
      <c r="K818" s="115"/>
    </row>
    <row r="819" spans="2:11">
      <c r="B819" s="114"/>
      <c r="C819" s="114"/>
      <c r="D819" s="114"/>
      <c r="E819" s="115"/>
      <c r="F819" s="115"/>
      <c r="G819" s="115"/>
      <c r="H819" s="115"/>
      <c r="I819" s="115"/>
      <c r="J819" s="115"/>
      <c r="K819" s="115"/>
    </row>
    <row r="820" spans="2:11">
      <c r="B820" s="114"/>
      <c r="C820" s="114"/>
      <c r="D820" s="114"/>
      <c r="E820" s="115"/>
      <c r="F820" s="115"/>
      <c r="G820" s="115"/>
      <c r="H820" s="115"/>
      <c r="I820" s="115"/>
      <c r="J820" s="115"/>
      <c r="K820" s="115"/>
    </row>
    <row r="821" spans="2:11">
      <c r="B821" s="114"/>
      <c r="C821" s="114"/>
      <c r="D821" s="114"/>
      <c r="E821" s="115"/>
      <c r="F821" s="115"/>
      <c r="G821" s="115"/>
      <c r="H821" s="115"/>
      <c r="I821" s="115"/>
      <c r="J821" s="115"/>
      <c r="K821" s="115"/>
    </row>
    <row r="822" spans="2:11">
      <c r="B822" s="114"/>
      <c r="C822" s="114"/>
      <c r="D822" s="114"/>
      <c r="E822" s="115"/>
      <c r="F822" s="115"/>
      <c r="G822" s="115"/>
      <c r="H822" s="115"/>
      <c r="I822" s="115"/>
      <c r="J822" s="115"/>
      <c r="K822" s="115"/>
    </row>
    <row r="823" spans="2:11">
      <c r="B823" s="114"/>
      <c r="C823" s="114"/>
      <c r="D823" s="114"/>
      <c r="E823" s="115"/>
      <c r="F823" s="115"/>
      <c r="G823" s="115"/>
      <c r="H823" s="115"/>
      <c r="I823" s="115"/>
      <c r="J823" s="115"/>
      <c r="K823" s="115"/>
    </row>
    <row r="824" spans="2:11">
      <c r="B824" s="114"/>
      <c r="C824" s="114"/>
      <c r="D824" s="114"/>
      <c r="E824" s="115"/>
      <c r="F824" s="115"/>
      <c r="G824" s="115"/>
      <c r="H824" s="115"/>
      <c r="I824" s="115"/>
      <c r="J824" s="115"/>
      <c r="K824" s="115"/>
    </row>
    <row r="825" spans="2:11">
      <c r="B825" s="114"/>
      <c r="C825" s="114"/>
      <c r="D825" s="114"/>
      <c r="E825" s="115"/>
      <c r="F825" s="115"/>
      <c r="G825" s="115"/>
      <c r="H825" s="115"/>
      <c r="I825" s="115"/>
      <c r="J825" s="115"/>
      <c r="K825" s="115"/>
    </row>
    <row r="826" spans="2:11">
      <c r="B826" s="114"/>
      <c r="C826" s="114"/>
      <c r="D826" s="114"/>
      <c r="E826" s="115"/>
      <c r="F826" s="115"/>
      <c r="G826" s="115"/>
      <c r="H826" s="115"/>
      <c r="I826" s="115"/>
      <c r="J826" s="115"/>
      <c r="K826" s="115"/>
    </row>
    <row r="827" spans="2:11">
      <c r="B827" s="114"/>
      <c r="C827" s="114"/>
      <c r="D827" s="114"/>
      <c r="E827" s="115"/>
      <c r="F827" s="115"/>
      <c r="G827" s="115"/>
      <c r="H827" s="115"/>
      <c r="I827" s="115"/>
      <c r="J827" s="115"/>
      <c r="K827" s="115"/>
    </row>
    <row r="828" spans="2:11">
      <c r="B828" s="114"/>
      <c r="C828" s="114"/>
      <c r="D828" s="114"/>
      <c r="E828" s="115"/>
      <c r="F828" s="115"/>
      <c r="G828" s="115"/>
      <c r="H828" s="115"/>
      <c r="I828" s="115"/>
      <c r="J828" s="115"/>
      <c r="K828" s="115"/>
    </row>
    <row r="829" spans="2:11">
      <c r="B829" s="114"/>
      <c r="C829" s="114"/>
      <c r="D829" s="114"/>
      <c r="E829" s="115"/>
      <c r="F829" s="115"/>
      <c r="G829" s="115"/>
      <c r="H829" s="115"/>
      <c r="I829" s="115"/>
      <c r="J829" s="115"/>
      <c r="K829" s="115"/>
    </row>
    <row r="830" spans="2:11">
      <c r="B830" s="114"/>
      <c r="C830" s="114"/>
      <c r="D830" s="114"/>
      <c r="E830" s="115"/>
      <c r="F830" s="115"/>
      <c r="G830" s="115"/>
      <c r="H830" s="115"/>
      <c r="I830" s="115"/>
      <c r="J830" s="115"/>
      <c r="K830" s="115"/>
    </row>
    <row r="831" spans="2:11">
      <c r="B831" s="114"/>
      <c r="C831" s="114"/>
      <c r="D831" s="114"/>
      <c r="E831" s="115"/>
      <c r="F831" s="115"/>
      <c r="G831" s="115"/>
      <c r="H831" s="115"/>
      <c r="I831" s="115"/>
      <c r="J831" s="115"/>
      <c r="K831" s="115"/>
    </row>
    <row r="832" spans="2:11">
      <c r="B832" s="114"/>
      <c r="C832" s="114"/>
      <c r="D832" s="114"/>
      <c r="E832" s="115"/>
      <c r="F832" s="115"/>
      <c r="G832" s="115"/>
      <c r="H832" s="115"/>
      <c r="I832" s="115"/>
      <c r="J832" s="115"/>
      <c r="K832" s="115"/>
    </row>
    <row r="833" spans="2:11">
      <c r="B833" s="114"/>
      <c r="C833" s="114"/>
      <c r="D833" s="114"/>
      <c r="E833" s="115"/>
      <c r="F833" s="115"/>
      <c r="G833" s="115"/>
      <c r="H833" s="115"/>
      <c r="I833" s="115"/>
      <c r="J833" s="115"/>
      <c r="K833" s="115"/>
    </row>
    <row r="834" spans="2:11">
      <c r="B834" s="114"/>
      <c r="C834" s="114"/>
      <c r="D834" s="114"/>
      <c r="E834" s="115"/>
      <c r="F834" s="115"/>
      <c r="G834" s="115"/>
      <c r="H834" s="115"/>
      <c r="I834" s="115"/>
      <c r="J834" s="115"/>
      <c r="K834" s="115"/>
    </row>
    <row r="835" spans="2:11">
      <c r="B835" s="114"/>
      <c r="C835" s="114"/>
      <c r="D835" s="114"/>
      <c r="E835" s="115"/>
      <c r="F835" s="115"/>
      <c r="G835" s="115"/>
      <c r="H835" s="115"/>
      <c r="I835" s="115"/>
      <c r="J835" s="115"/>
      <c r="K835" s="115"/>
    </row>
    <row r="836" spans="2:11">
      <c r="B836" s="114"/>
      <c r="C836" s="114"/>
      <c r="D836" s="114"/>
      <c r="E836" s="115"/>
      <c r="F836" s="115"/>
      <c r="G836" s="115"/>
      <c r="H836" s="115"/>
      <c r="I836" s="115"/>
      <c r="J836" s="115"/>
      <c r="K836" s="115"/>
    </row>
    <row r="837" spans="2:11">
      <c r="B837" s="114"/>
      <c r="C837" s="114"/>
      <c r="D837" s="114"/>
      <c r="E837" s="115"/>
      <c r="F837" s="115"/>
      <c r="G837" s="115"/>
      <c r="H837" s="115"/>
      <c r="I837" s="115"/>
      <c r="J837" s="115"/>
      <c r="K837" s="115"/>
    </row>
    <row r="838" spans="2:11">
      <c r="B838" s="114"/>
      <c r="C838" s="114"/>
      <c r="D838" s="114"/>
      <c r="E838" s="115"/>
      <c r="F838" s="115"/>
      <c r="G838" s="115"/>
      <c r="H838" s="115"/>
      <c r="I838" s="115"/>
      <c r="J838" s="115"/>
      <c r="K838" s="115"/>
    </row>
    <row r="839" spans="2:11">
      <c r="B839" s="114"/>
      <c r="C839" s="114"/>
      <c r="D839" s="114"/>
      <c r="E839" s="115"/>
      <c r="F839" s="115"/>
      <c r="G839" s="115"/>
      <c r="H839" s="115"/>
      <c r="I839" s="115"/>
      <c r="J839" s="115"/>
      <c r="K839" s="115"/>
    </row>
    <row r="840" spans="2:11">
      <c r="B840" s="114"/>
      <c r="C840" s="114"/>
      <c r="D840" s="114"/>
      <c r="E840" s="115"/>
      <c r="F840" s="115"/>
      <c r="G840" s="115"/>
      <c r="H840" s="115"/>
      <c r="I840" s="115"/>
      <c r="J840" s="115"/>
      <c r="K840" s="115"/>
    </row>
    <row r="841" spans="2:11">
      <c r="B841" s="114"/>
      <c r="C841" s="114"/>
      <c r="D841" s="114"/>
      <c r="E841" s="115"/>
      <c r="F841" s="115"/>
      <c r="G841" s="115"/>
      <c r="H841" s="115"/>
      <c r="I841" s="115"/>
      <c r="J841" s="115"/>
      <c r="K841" s="115"/>
    </row>
    <row r="842" spans="2:11">
      <c r="B842" s="114"/>
      <c r="C842" s="114"/>
      <c r="D842" s="114"/>
      <c r="E842" s="115"/>
      <c r="F842" s="115"/>
      <c r="G842" s="115"/>
      <c r="H842" s="115"/>
      <c r="I842" s="115"/>
      <c r="J842" s="115"/>
      <c r="K842" s="115"/>
    </row>
    <row r="843" spans="2:11">
      <c r="B843" s="114"/>
      <c r="C843" s="114"/>
      <c r="D843" s="114"/>
      <c r="E843" s="115"/>
      <c r="F843" s="115"/>
      <c r="G843" s="115"/>
      <c r="H843" s="115"/>
      <c r="I843" s="115"/>
      <c r="J843" s="115"/>
      <c r="K843" s="115"/>
    </row>
    <row r="844" spans="2:11">
      <c r="B844" s="114"/>
      <c r="C844" s="114"/>
      <c r="D844" s="114"/>
      <c r="E844" s="115"/>
      <c r="F844" s="115"/>
      <c r="G844" s="115"/>
      <c r="H844" s="115"/>
      <c r="I844" s="115"/>
      <c r="J844" s="115"/>
      <c r="K844" s="115"/>
    </row>
    <row r="845" spans="2:11">
      <c r="B845" s="114"/>
      <c r="C845" s="114"/>
      <c r="D845" s="114"/>
      <c r="E845" s="115"/>
      <c r="F845" s="115"/>
      <c r="G845" s="115"/>
      <c r="H845" s="115"/>
      <c r="I845" s="115"/>
      <c r="J845" s="115"/>
      <c r="K845" s="115"/>
    </row>
    <row r="846" spans="2:11">
      <c r="B846" s="114"/>
      <c r="C846" s="114"/>
      <c r="D846" s="114"/>
      <c r="E846" s="115"/>
      <c r="F846" s="115"/>
      <c r="G846" s="115"/>
      <c r="H846" s="115"/>
      <c r="I846" s="115"/>
      <c r="J846" s="115"/>
      <c r="K846" s="115"/>
    </row>
    <row r="847" spans="2:11">
      <c r="B847" s="114"/>
      <c r="C847" s="114"/>
      <c r="D847" s="114"/>
      <c r="E847" s="115"/>
      <c r="F847" s="115"/>
      <c r="G847" s="115"/>
      <c r="H847" s="115"/>
      <c r="I847" s="115"/>
      <c r="J847" s="115"/>
      <c r="K847" s="115"/>
    </row>
    <row r="848" spans="2:11">
      <c r="B848" s="114"/>
      <c r="C848" s="114"/>
      <c r="D848" s="114"/>
      <c r="E848" s="115"/>
      <c r="F848" s="115"/>
      <c r="G848" s="115"/>
      <c r="H848" s="115"/>
      <c r="I848" s="115"/>
      <c r="J848" s="115"/>
      <c r="K848" s="115"/>
    </row>
    <row r="849" spans="2:11">
      <c r="B849" s="114"/>
      <c r="C849" s="114"/>
      <c r="D849" s="114"/>
      <c r="E849" s="115"/>
      <c r="F849" s="115"/>
      <c r="G849" s="115"/>
      <c r="H849" s="115"/>
      <c r="I849" s="115"/>
      <c r="J849" s="115"/>
      <c r="K849" s="115"/>
    </row>
    <row r="850" spans="2:11">
      <c r="B850" s="114"/>
      <c r="C850" s="114"/>
      <c r="D850" s="114"/>
      <c r="E850" s="115"/>
      <c r="F850" s="115"/>
      <c r="G850" s="115"/>
      <c r="H850" s="115"/>
      <c r="I850" s="115"/>
      <c r="J850" s="115"/>
      <c r="K850" s="115"/>
    </row>
    <row r="851" spans="2:11">
      <c r="B851" s="114"/>
      <c r="C851" s="114"/>
      <c r="D851" s="114"/>
      <c r="E851" s="115"/>
      <c r="F851" s="115"/>
      <c r="G851" s="115"/>
      <c r="H851" s="115"/>
      <c r="I851" s="115"/>
      <c r="J851" s="115"/>
      <c r="K851" s="115"/>
    </row>
    <row r="852" spans="2:11">
      <c r="B852" s="114"/>
      <c r="C852" s="114"/>
      <c r="D852" s="114"/>
      <c r="E852" s="115"/>
      <c r="F852" s="115"/>
      <c r="G852" s="115"/>
      <c r="H852" s="115"/>
      <c r="I852" s="115"/>
      <c r="J852" s="115"/>
      <c r="K852" s="115"/>
    </row>
    <row r="853" spans="2:11">
      <c r="B853" s="114"/>
      <c r="C853" s="114"/>
      <c r="D853" s="114"/>
      <c r="E853" s="115"/>
      <c r="F853" s="115"/>
      <c r="G853" s="115"/>
      <c r="H853" s="115"/>
      <c r="I853" s="115"/>
      <c r="J853" s="115"/>
      <c r="K853" s="115"/>
    </row>
    <row r="854" spans="2:11">
      <c r="B854" s="114"/>
      <c r="C854" s="114"/>
      <c r="D854" s="114"/>
      <c r="E854" s="115"/>
      <c r="F854" s="115"/>
      <c r="G854" s="115"/>
      <c r="H854" s="115"/>
      <c r="I854" s="115"/>
      <c r="J854" s="115"/>
      <c r="K854" s="115"/>
    </row>
    <row r="855" spans="2:11">
      <c r="B855" s="114"/>
      <c r="C855" s="114"/>
      <c r="D855" s="114"/>
      <c r="E855" s="115"/>
      <c r="F855" s="115"/>
      <c r="G855" s="115"/>
      <c r="H855" s="115"/>
      <c r="I855" s="115"/>
      <c r="J855" s="115"/>
      <c r="K855" s="115"/>
    </row>
    <row r="856" spans="2:11">
      <c r="B856" s="114"/>
      <c r="C856" s="114"/>
      <c r="D856" s="114"/>
      <c r="E856" s="115"/>
      <c r="F856" s="115"/>
      <c r="G856" s="115"/>
      <c r="H856" s="115"/>
      <c r="I856" s="115"/>
      <c r="J856" s="115"/>
      <c r="K856" s="115"/>
    </row>
    <row r="857" spans="2:11">
      <c r="B857" s="114"/>
      <c r="C857" s="114"/>
      <c r="D857" s="114"/>
      <c r="E857" s="115"/>
      <c r="F857" s="115"/>
      <c r="G857" s="115"/>
      <c r="H857" s="115"/>
      <c r="I857" s="115"/>
      <c r="J857" s="115"/>
      <c r="K857" s="115"/>
    </row>
    <row r="858" spans="2:11">
      <c r="B858" s="114"/>
      <c r="C858" s="114"/>
      <c r="D858" s="114"/>
      <c r="E858" s="115"/>
      <c r="F858" s="115"/>
      <c r="G858" s="115"/>
      <c r="H858" s="115"/>
      <c r="I858" s="115"/>
      <c r="J858" s="115"/>
      <c r="K858" s="115"/>
    </row>
    <row r="859" spans="2:11">
      <c r="B859" s="114"/>
      <c r="C859" s="114"/>
      <c r="D859" s="114"/>
      <c r="E859" s="115"/>
      <c r="F859" s="115"/>
      <c r="G859" s="115"/>
      <c r="H859" s="115"/>
      <c r="I859" s="115"/>
      <c r="J859" s="115"/>
      <c r="K859" s="115"/>
    </row>
    <row r="860" spans="2:11">
      <c r="B860" s="114"/>
      <c r="C860" s="114"/>
      <c r="D860" s="114"/>
      <c r="E860" s="115"/>
      <c r="F860" s="115"/>
      <c r="G860" s="115"/>
      <c r="H860" s="115"/>
      <c r="I860" s="115"/>
      <c r="J860" s="115"/>
      <c r="K860" s="115"/>
    </row>
    <row r="861" spans="2:11">
      <c r="B861" s="114"/>
      <c r="C861" s="114"/>
      <c r="D861" s="114"/>
      <c r="E861" s="115"/>
      <c r="F861" s="115"/>
      <c r="G861" s="115"/>
      <c r="H861" s="115"/>
      <c r="I861" s="115"/>
      <c r="J861" s="115"/>
      <c r="K861" s="115"/>
    </row>
    <row r="862" spans="2:11">
      <c r="B862" s="114"/>
      <c r="C862" s="114"/>
      <c r="D862" s="114"/>
      <c r="E862" s="115"/>
      <c r="F862" s="115"/>
      <c r="G862" s="115"/>
      <c r="H862" s="115"/>
      <c r="I862" s="115"/>
      <c r="J862" s="115"/>
      <c r="K862" s="115"/>
    </row>
    <row r="863" spans="2:11">
      <c r="B863" s="114"/>
      <c r="C863" s="114"/>
      <c r="D863" s="114"/>
      <c r="E863" s="115"/>
      <c r="F863" s="115"/>
      <c r="G863" s="115"/>
      <c r="H863" s="115"/>
      <c r="I863" s="115"/>
      <c r="J863" s="115"/>
      <c r="K863" s="115"/>
    </row>
    <row r="864" spans="2:11">
      <c r="B864" s="114"/>
      <c r="C864" s="114"/>
      <c r="D864" s="114"/>
      <c r="E864" s="115"/>
      <c r="F864" s="115"/>
      <c r="G864" s="115"/>
      <c r="H864" s="115"/>
      <c r="I864" s="115"/>
      <c r="J864" s="115"/>
      <c r="K864" s="115"/>
    </row>
    <row r="865" spans="2:11">
      <c r="B865" s="114"/>
      <c r="C865" s="114"/>
      <c r="D865" s="114"/>
      <c r="E865" s="115"/>
      <c r="F865" s="115"/>
      <c r="G865" s="115"/>
      <c r="H865" s="115"/>
      <c r="I865" s="115"/>
      <c r="J865" s="115"/>
      <c r="K865" s="115"/>
    </row>
    <row r="866" spans="2:11">
      <c r="B866" s="114"/>
      <c r="C866" s="114"/>
      <c r="D866" s="114"/>
      <c r="E866" s="115"/>
      <c r="F866" s="115"/>
      <c r="G866" s="115"/>
      <c r="H866" s="115"/>
      <c r="I866" s="115"/>
      <c r="J866" s="115"/>
      <c r="K866" s="115"/>
    </row>
    <row r="867" spans="2:11">
      <c r="B867" s="114"/>
      <c r="C867" s="114"/>
      <c r="D867" s="114"/>
      <c r="E867" s="115"/>
      <c r="F867" s="115"/>
      <c r="G867" s="115"/>
      <c r="H867" s="115"/>
      <c r="I867" s="115"/>
      <c r="J867" s="115"/>
      <c r="K867" s="115"/>
    </row>
    <row r="868" spans="2:11">
      <c r="B868" s="114"/>
      <c r="C868" s="114"/>
      <c r="D868" s="114"/>
      <c r="E868" s="115"/>
      <c r="F868" s="115"/>
      <c r="G868" s="115"/>
      <c r="H868" s="115"/>
      <c r="I868" s="115"/>
      <c r="J868" s="115"/>
      <c r="K868" s="115"/>
    </row>
    <row r="869" spans="2:11">
      <c r="B869" s="114"/>
      <c r="C869" s="114"/>
      <c r="D869" s="114"/>
      <c r="E869" s="115"/>
      <c r="F869" s="115"/>
      <c r="G869" s="115"/>
      <c r="H869" s="115"/>
      <c r="I869" s="115"/>
      <c r="J869" s="115"/>
      <c r="K869" s="115"/>
    </row>
    <row r="870" spans="2:11">
      <c r="B870" s="114"/>
      <c r="C870" s="114"/>
      <c r="D870" s="114"/>
      <c r="E870" s="115"/>
      <c r="F870" s="115"/>
      <c r="G870" s="115"/>
      <c r="H870" s="115"/>
      <c r="I870" s="115"/>
      <c r="J870" s="115"/>
      <c r="K870" s="115"/>
    </row>
    <row r="871" spans="2:11">
      <c r="B871" s="114"/>
      <c r="C871" s="114"/>
      <c r="D871" s="114"/>
      <c r="E871" s="115"/>
      <c r="F871" s="115"/>
      <c r="G871" s="115"/>
      <c r="H871" s="115"/>
      <c r="I871" s="115"/>
      <c r="J871" s="115"/>
      <c r="K871" s="115"/>
    </row>
    <row r="872" spans="2:11">
      <c r="B872" s="114"/>
      <c r="C872" s="114"/>
      <c r="D872" s="114"/>
      <c r="E872" s="115"/>
      <c r="F872" s="115"/>
      <c r="G872" s="115"/>
      <c r="H872" s="115"/>
      <c r="I872" s="115"/>
      <c r="J872" s="115"/>
      <c r="K872" s="115"/>
    </row>
    <row r="873" spans="2:11">
      <c r="B873" s="114"/>
      <c r="C873" s="114"/>
      <c r="D873" s="114"/>
      <c r="E873" s="115"/>
      <c r="F873" s="115"/>
      <c r="G873" s="115"/>
      <c r="H873" s="115"/>
      <c r="I873" s="115"/>
      <c r="J873" s="115"/>
      <c r="K873" s="115"/>
    </row>
    <row r="874" spans="2:11">
      <c r="B874" s="114"/>
      <c r="C874" s="114"/>
      <c r="D874" s="114"/>
      <c r="E874" s="115"/>
      <c r="F874" s="115"/>
      <c r="G874" s="115"/>
      <c r="H874" s="115"/>
      <c r="I874" s="115"/>
      <c r="J874" s="115"/>
      <c r="K874" s="115"/>
    </row>
    <row r="875" spans="2:11">
      <c r="B875" s="114"/>
      <c r="C875" s="114"/>
      <c r="D875" s="114"/>
      <c r="E875" s="115"/>
      <c r="F875" s="115"/>
      <c r="G875" s="115"/>
      <c r="H875" s="115"/>
      <c r="I875" s="115"/>
      <c r="J875" s="115"/>
      <c r="K875" s="115"/>
    </row>
    <row r="876" spans="2:11">
      <c r="B876" s="114"/>
      <c r="C876" s="114"/>
      <c r="D876" s="114"/>
      <c r="E876" s="115"/>
      <c r="F876" s="115"/>
      <c r="G876" s="115"/>
      <c r="H876" s="115"/>
      <c r="I876" s="115"/>
      <c r="J876" s="115"/>
      <c r="K876" s="115"/>
    </row>
    <row r="877" spans="2:11">
      <c r="B877" s="114"/>
      <c r="C877" s="114"/>
      <c r="D877" s="114"/>
      <c r="E877" s="115"/>
      <c r="F877" s="115"/>
      <c r="G877" s="115"/>
      <c r="H877" s="115"/>
      <c r="I877" s="115"/>
      <c r="J877" s="115"/>
      <c r="K877" s="115"/>
    </row>
    <row r="878" spans="2:11">
      <c r="B878" s="114"/>
      <c r="C878" s="114"/>
      <c r="D878" s="114"/>
      <c r="E878" s="115"/>
      <c r="F878" s="115"/>
      <c r="G878" s="115"/>
      <c r="H878" s="115"/>
      <c r="I878" s="115"/>
      <c r="J878" s="115"/>
      <c r="K878" s="115"/>
    </row>
    <row r="879" spans="2:11">
      <c r="B879" s="114"/>
      <c r="C879" s="114"/>
      <c r="D879" s="114"/>
      <c r="E879" s="115"/>
      <c r="F879" s="115"/>
      <c r="G879" s="115"/>
      <c r="H879" s="115"/>
      <c r="I879" s="115"/>
      <c r="J879" s="115"/>
      <c r="K879" s="115"/>
    </row>
    <row r="880" spans="2:11">
      <c r="B880" s="114"/>
      <c r="C880" s="114"/>
      <c r="D880" s="114"/>
      <c r="E880" s="115"/>
      <c r="F880" s="115"/>
      <c r="G880" s="115"/>
      <c r="H880" s="115"/>
      <c r="I880" s="115"/>
      <c r="J880" s="115"/>
      <c r="K880" s="115"/>
    </row>
    <row r="881" spans="2:11">
      <c r="B881" s="114"/>
      <c r="C881" s="114"/>
      <c r="D881" s="114"/>
      <c r="E881" s="115"/>
      <c r="F881" s="115"/>
      <c r="G881" s="115"/>
      <c r="H881" s="115"/>
      <c r="I881" s="115"/>
      <c r="J881" s="115"/>
      <c r="K881" s="115"/>
    </row>
    <row r="882" spans="2:11">
      <c r="B882" s="114"/>
      <c r="C882" s="114"/>
      <c r="D882" s="114"/>
      <c r="E882" s="115"/>
      <c r="F882" s="115"/>
      <c r="G882" s="115"/>
      <c r="H882" s="115"/>
      <c r="I882" s="115"/>
      <c r="J882" s="115"/>
      <c r="K882" s="115"/>
    </row>
    <row r="883" spans="2:11">
      <c r="B883" s="114"/>
      <c r="C883" s="114"/>
      <c r="D883" s="114"/>
      <c r="E883" s="115"/>
      <c r="F883" s="115"/>
      <c r="G883" s="115"/>
      <c r="H883" s="115"/>
      <c r="I883" s="115"/>
      <c r="J883" s="115"/>
      <c r="K883" s="115"/>
    </row>
    <row r="884" spans="2:11">
      <c r="B884" s="114"/>
      <c r="C884" s="114"/>
      <c r="D884" s="114"/>
      <c r="E884" s="115"/>
      <c r="F884" s="115"/>
      <c r="G884" s="115"/>
      <c r="H884" s="115"/>
      <c r="I884" s="115"/>
      <c r="J884" s="115"/>
      <c r="K884" s="115"/>
    </row>
    <row r="885" spans="2:11">
      <c r="B885" s="114"/>
      <c r="C885" s="114"/>
      <c r="D885" s="114"/>
      <c r="E885" s="115"/>
      <c r="F885" s="115"/>
      <c r="G885" s="115"/>
      <c r="H885" s="115"/>
      <c r="I885" s="115"/>
      <c r="J885" s="115"/>
      <c r="K885" s="115"/>
    </row>
    <row r="886" spans="2:11">
      <c r="B886" s="114"/>
      <c r="C886" s="114"/>
      <c r="D886" s="114"/>
      <c r="E886" s="115"/>
      <c r="F886" s="115"/>
      <c r="G886" s="115"/>
      <c r="H886" s="115"/>
      <c r="I886" s="115"/>
      <c r="J886" s="115"/>
      <c r="K886" s="115"/>
    </row>
    <row r="887" spans="2:11">
      <c r="B887" s="114"/>
      <c r="C887" s="114"/>
      <c r="D887" s="114"/>
      <c r="E887" s="115"/>
      <c r="F887" s="115"/>
      <c r="G887" s="115"/>
      <c r="H887" s="115"/>
      <c r="I887" s="115"/>
      <c r="J887" s="115"/>
      <c r="K887" s="115"/>
    </row>
    <row r="888" spans="2:11">
      <c r="B888" s="114"/>
      <c r="C888" s="114"/>
      <c r="D888" s="114"/>
      <c r="E888" s="115"/>
      <c r="F888" s="115"/>
      <c r="G888" s="115"/>
      <c r="H888" s="115"/>
      <c r="I888" s="115"/>
      <c r="J888" s="115"/>
      <c r="K888" s="115"/>
    </row>
    <row r="889" spans="2:11">
      <c r="B889" s="114"/>
      <c r="C889" s="114"/>
      <c r="D889" s="114"/>
      <c r="E889" s="115"/>
      <c r="F889" s="115"/>
      <c r="G889" s="115"/>
      <c r="H889" s="115"/>
      <c r="I889" s="115"/>
      <c r="J889" s="115"/>
      <c r="K889" s="115"/>
    </row>
    <row r="890" spans="2:11">
      <c r="B890" s="114"/>
      <c r="C890" s="114"/>
      <c r="D890" s="114"/>
      <c r="E890" s="115"/>
      <c r="F890" s="115"/>
      <c r="G890" s="115"/>
      <c r="H890" s="115"/>
      <c r="I890" s="115"/>
      <c r="J890" s="115"/>
      <c r="K890" s="115"/>
    </row>
    <row r="891" spans="2:11">
      <c r="B891" s="114"/>
      <c r="C891" s="114"/>
      <c r="D891" s="114"/>
      <c r="E891" s="115"/>
      <c r="F891" s="115"/>
      <c r="G891" s="115"/>
      <c r="H891" s="115"/>
      <c r="I891" s="115"/>
      <c r="J891" s="115"/>
      <c r="K891" s="115"/>
    </row>
    <row r="892" spans="2:11">
      <c r="B892" s="114"/>
      <c r="C892" s="114"/>
      <c r="D892" s="114"/>
      <c r="E892" s="115"/>
      <c r="F892" s="115"/>
      <c r="G892" s="115"/>
      <c r="H892" s="115"/>
      <c r="I892" s="115"/>
      <c r="J892" s="115"/>
      <c r="K892" s="115"/>
    </row>
    <row r="893" spans="2:11">
      <c r="B893" s="114"/>
      <c r="C893" s="114"/>
      <c r="D893" s="114"/>
      <c r="E893" s="115"/>
      <c r="F893" s="115"/>
      <c r="G893" s="115"/>
      <c r="H893" s="115"/>
      <c r="I893" s="115"/>
      <c r="J893" s="115"/>
      <c r="K893" s="115"/>
    </row>
    <row r="894" spans="2:11">
      <c r="B894" s="114"/>
      <c r="C894" s="114"/>
      <c r="D894" s="114"/>
      <c r="E894" s="115"/>
      <c r="F894" s="115"/>
      <c r="G894" s="115"/>
      <c r="H894" s="115"/>
      <c r="I894" s="115"/>
      <c r="J894" s="115"/>
      <c r="K894" s="115"/>
    </row>
    <row r="895" spans="2:11">
      <c r="B895" s="114"/>
      <c r="C895" s="114"/>
      <c r="D895" s="114"/>
      <c r="E895" s="115"/>
      <c r="F895" s="115"/>
      <c r="G895" s="115"/>
      <c r="H895" s="115"/>
      <c r="I895" s="115"/>
      <c r="J895" s="115"/>
      <c r="K895" s="115"/>
    </row>
    <row r="896" spans="2:11">
      <c r="B896" s="114"/>
      <c r="C896" s="114"/>
      <c r="D896" s="114"/>
      <c r="E896" s="115"/>
      <c r="F896" s="115"/>
      <c r="G896" s="115"/>
      <c r="H896" s="115"/>
      <c r="I896" s="115"/>
      <c r="J896" s="115"/>
      <c r="K896" s="115"/>
    </row>
    <row r="897" spans="2:11">
      <c r="B897" s="114"/>
      <c r="C897" s="114"/>
      <c r="D897" s="114"/>
      <c r="E897" s="115"/>
      <c r="F897" s="115"/>
      <c r="G897" s="115"/>
      <c r="H897" s="115"/>
      <c r="I897" s="115"/>
      <c r="J897" s="115"/>
      <c r="K897" s="115"/>
    </row>
    <row r="898" spans="2:11">
      <c r="B898" s="114"/>
      <c r="C898" s="114"/>
      <c r="D898" s="114"/>
      <c r="E898" s="115"/>
      <c r="F898" s="115"/>
      <c r="G898" s="115"/>
      <c r="H898" s="115"/>
      <c r="I898" s="115"/>
      <c r="J898" s="115"/>
      <c r="K898" s="115"/>
    </row>
    <row r="899" spans="2:11">
      <c r="B899" s="114"/>
      <c r="C899" s="114"/>
      <c r="D899" s="114"/>
      <c r="E899" s="115"/>
      <c r="F899" s="115"/>
      <c r="G899" s="115"/>
      <c r="H899" s="115"/>
      <c r="I899" s="115"/>
      <c r="J899" s="115"/>
      <c r="K899" s="115"/>
    </row>
    <row r="900" spans="2:11">
      <c r="B900" s="114"/>
      <c r="C900" s="114"/>
      <c r="D900" s="114"/>
      <c r="E900" s="115"/>
      <c r="F900" s="115"/>
      <c r="G900" s="115"/>
      <c r="H900" s="115"/>
      <c r="I900" s="115"/>
      <c r="J900" s="115"/>
      <c r="K900" s="115"/>
    </row>
    <row r="901" spans="2:11">
      <c r="B901" s="114"/>
      <c r="C901" s="114"/>
      <c r="D901" s="114"/>
      <c r="E901" s="115"/>
      <c r="F901" s="115"/>
      <c r="G901" s="115"/>
      <c r="H901" s="115"/>
      <c r="I901" s="115"/>
      <c r="J901" s="115"/>
      <c r="K901" s="115"/>
    </row>
    <row r="902" spans="2:11">
      <c r="B902" s="114"/>
      <c r="C902" s="114"/>
      <c r="D902" s="114"/>
      <c r="E902" s="115"/>
      <c r="F902" s="115"/>
      <c r="G902" s="115"/>
      <c r="H902" s="115"/>
      <c r="I902" s="115"/>
      <c r="J902" s="115"/>
      <c r="K902" s="115"/>
    </row>
    <row r="903" spans="2:11">
      <c r="B903" s="114"/>
      <c r="C903" s="114"/>
      <c r="D903" s="114"/>
      <c r="E903" s="115"/>
      <c r="F903" s="115"/>
      <c r="G903" s="115"/>
      <c r="H903" s="115"/>
      <c r="I903" s="115"/>
      <c r="J903" s="115"/>
      <c r="K903" s="115"/>
    </row>
    <row r="904" spans="2:11">
      <c r="B904" s="114"/>
      <c r="C904" s="114"/>
      <c r="D904" s="114"/>
      <c r="E904" s="115"/>
      <c r="F904" s="115"/>
      <c r="G904" s="115"/>
      <c r="H904" s="115"/>
      <c r="I904" s="115"/>
      <c r="J904" s="115"/>
      <c r="K904" s="115"/>
    </row>
    <row r="905" spans="2:11">
      <c r="B905" s="114"/>
      <c r="C905" s="114"/>
      <c r="D905" s="114"/>
      <c r="E905" s="115"/>
      <c r="F905" s="115"/>
      <c r="G905" s="115"/>
      <c r="H905" s="115"/>
      <c r="I905" s="115"/>
      <c r="J905" s="115"/>
      <c r="K905" s="115"/>
    </row>
    <row r="906" spans="2:11">
      <c r="B906" s="114"/>
      <c r="C906" s="114"/>
      <c r="D906" s="114"/>
      <c r="E906" s="115"/>
      <c r="F906" s="115"/>
      <c r="G906" s="115"/>
      <c r="H906" s="115"/>
      <c r="I906" s="115"/>
      <c r="J906" s="115"/>
      <c r="K906" s="115"/>
    </row>
    <row r="907" spans="2:11">
      <c r="B907" s="114"/>
      <c r="C907" s="114"/>
      <c r="D907" s="114"/>
      <c r="E907" s="115"/>
      <c r="F907" s="115"/>
      <c r="G907" s="115"/>
      <c r="H907" s="115"/>
      <c r="I907" s="115"/>
      <c r="J907" s="115"/>
      <c r="K907" s="115"/>
    </row>
    <row r="908" spans="2:11">
      <c r="B908" s="114"/>
      <c r="C908" s="114"/>
      <c r="D908" s="114"/>
      <c r="E908" s="115"/>
      <c r="F908" s="115"/>
      <c r="G908" s="115"/>
      <c r="H908" s="115"/>
      <c r="I908" s="115"/>
      <c r="J908" s="115"/>
      <c r="K908" s="115"/>
    </row>
    <row r="909" spans="2:11">
      <c r="B909" s="114"/>
      <c r="C909" s="114"/>
      <c r="D909" s="114"/>
      <c r="E909" s="115"/>
      <c r="F909" s="115"/>
      <c r="G909" s="115"/>
      <c r="H909" s="115"/>
      <c r="I909" s="115"/>
      <c r="J909" s="115"/>
      <c r="K909" s="115"/>
    </row>
    <row r="910" spans="2:11">
      <c r="B910" s="114"/>
      <c r="C910" s="114"/>
      <c r="D910" s="114"/>
      <c r="E910" s="115"/>
      <c r="F910" s="115"/>
      <c r="G910" s="115"/>
      <c r="H910" s="115"/>
      <c r="I910" s="115"/>
      <c r="J910" s="115"/>
      <c r="K910" s="115"/>
    </row>
    <row r="911" spans="2:11">
      <c r="B911" s="114"/>
      <c r="C911" s="114"/>
      <c r="D911" s="114"/>
      <c r="E911" s="115"/>
      <c r="F911" s="115"/>
      <c r="G911" s="115"/>
      <c r="H911" s="115"/>
      <c r="I911" s="115"/>
      <c r="J911" s="115"/>
      <c r="K911" s="115"/>
    </row>
    <row r="912" spans="2:11">
      <c r="B912" s="114"/>
      <c r="C912" s="114"/>
      <c r="D912" s="114"/>
      <c r="E912" s="115"/>
      <c r="F912" s="115"/>
      <c r="G912" s="115"/>
      <c r="H912" s="115"/>
      <c r="I912" s="115"/>
      <c r="J912" s="115"/>
      <c r="K912" s="115"/>
    </row>
    <row r="913" spans="2:11">
      <c r="B913" s="114"/>
      <c r="C913" s="114"/>
      <c r="D913" s="114"/>
      <c r="E913" s="115"/>
      <c r="F913" s="115"/>
      <c r="G913" s="115"/>
      <c r="H913" s="115"/>
      <c r="I913" s="115"/>
      <c r="J913" s="115"/>
      <c r="K913" s="115"/>
    </row>
    <row r="914" spans="2:11">
      <c r="B914" s="114"/>
      <c r="C914" s="114"/>
      <c r="D914" s="114"/>
      <c r="E914" s="115"/>
      <c r="F914" s="115"/>
      <c r="G914" s="115"/>
      <c r="H914" s="115"/>
      <c r="I914" s="115"/>
      <c r="J914" s="115"/>
      <c r="K914" s="115"/>
    </row>
    <row r="915" spans="2:11">
      <c r="B915" s="114"/>
      <c r="C915" s="114"/>
      <c r="D915" s="114"/>
      <c r="E915" s="115"/>
      <c r="F915" s="115"/>
      <c r="G915" s="115"/>
      <c r="H915" s="115"/>
      <c r="I915" s="115"/>
      <c r="J915" s="115"/>
      <c r="K915" s="115"/>
    </row>
    <row r="916" spans="2:11">
      <c r="B916" s="114"/>
      <c r="C916" s="114"/>
      <c r="D916" s="114"/>
      <c r="E916" s="115"/>
      <c r="F916" s="115"/>
      <c r="G916" s="115"/>
      <c r="H916" s="115"/>
      <c r="I916" s="115"/>
      <c r="J916" s="115"/>
      <c r="K916" s="115"/>
    </row>
    <row r="917" spans="2:11">
      <c r="B917" s="114"/>
      <c r="C917" s="114"/>
      <c r="D917" s="114"/>
      <c r="E917" s="115"/>
      <c r="F917" s="115"/>
      <c r="G917" s="115"/>
      <c r="H917" s="115"/>
      <c r="I917" s="115"/>
      <c r="J917" s="115"/>
      <c r="K917" s="115"/>
    </row>
    <row r="918" spans="2:11">
      <c r="B918" s="114"/>
      <c r="C918" s="114"/>
      <c r="D918" s="114"/>
      <c r="E918" s="115"/>
      <c r="F918" s="115"/>
      <c r="G918" s="115"/>
      <c r="H918" s="115"/>
      <c r="I918" s="115"/>
      <c r="J918" s="115"/>
      <c r="K918" s="115"/>
    </row>
    <row r="919" spans="2:11">
      <c r="B919" s="114"/>
      <c r="C919" s="114"/>
      <c r="D919" s="114"/>
      <c r="E919" s="115"/>
      <c r="F919" s="115"/>
      <c r="G919" s="115"/>
      <c r="H919" s="115"/>
      <c r="I919" s="115"/>
      <c r="J919" s="115"/>
      <c r="K919" s="115"/>
    </row>
    <row r="920" spans="2:11">
      <c r="B920" s="114"/>
      <c r="C920" s="114"/>
      <c r="D920" s="114"/>
      <c r="E920" s="115"/>
      <c r="F920" s="115"/>
      <c r="G920" s="115"/>
      <c r="H920" s="115"/>
      <c r="I920" s="115"/>
      <c r="J920" s="115"/>
      <c r="K920" s="115"/>
    </row>
    <row r="921" spans="2:11">
      <c r="B921" s="114"/>
      <c r="C921" s="114"/>
      <c r="D921" s="114"/>
      <c r="E921" s="115"/>
      <c r="F921" s="115"/>
      <c r="G921" s="115"/>
      <c r="H921" s="115"/>
      <c r="I921" s="115"/>
      <c r="J921" s="115"/>
      <c r="K921" s="115"/>
    </row>
    <row r="922" spans="2:11">
      <c r="B922" s="114"/>
      <c r="C922" s="114"/>
      <c r="D922" s="114"/>
      <c r="E922" s="115"/>
      <c r="F922" s="115"/>
      <c r="G922" s="115"/>
      <c r="H922" s="115"/>
      <c r="I922" s="115"/>
      <c r="J922" s="115"/>
      <c r="K922" s="115"/>
    </row>
    <row r="923" spans="2:11">
      <c r="B923" s="114"/>
      <c r="C923" s="114"/>
      <c r="D923" s="114"/>
      <c r="E923" s="115"/>
      <c r="F923" s="115"/>
      <c r="G923" s="115"/>
      <c r="H923" s="115"/>
      <c r="I923" s="115"/>
      <c r="J923" s="115"/>
      <c r="K923" s="115"/>
    </row>
    <row r="924" spans="2:11">
      <c r="B924" s="114"/>
      <c r="C924" s="114"/>
      <c r="D924" s="114"/>
      <c r="E924" s="115"/>
      <c r="F924" s="115"/>
      <c r="G924" s="115"/>
      <c r="H924" s="115"/>
      <c r="I924" s="115"/>
      <c r="J924" s="115"/>
      <c r="K924" s="115"/>
    </row>
    <row r="925" spans="2:11">
      <c r="B925" s="114"/>
      <c r="C925" s="114"/>
      <c r="D925" s="114"/>
      <c r="E925" s="115"/>
      <c r="F925" s="115"/>
      <c r="G925" s="115"/>
      <c r="H925" s="115"/>
      <c r="I925" s="115"/>
      <c r="J925" s="115"/>
      <c r="K925" s="115"/>
    </row>
    <row r="926" spans="2:11">
      <c r="B926" s="114"/>
      <c r="C926" s="114"/>
      <c r="D926" s="114"/>
      <c r="E926" s="115"/>
      <c r="F926" s="115"/>
      <c r="G926" s="115"/>
      <c r="H926" s="115"/>
      <c r="I926" s="115"/>
      <c r="J926" s="115"/>
      <c r="K926" s="115"/>
    </row>
    <row r="927" spans="2:11">
      <c r="B927" s="114"/>
      <c r="C927" s="114"/>
      <c r="D927" s="114"/>
      <c r="E927" s="115"/>
      <c r="F927" s="115"/>
      <c r="G927" s="115"/>
      <c r="H927" s="115"/>
      <c r="I927" s="115"/>
      <c r="J927" s="115"/>
      <c r="K927" s="115"/>
    </row>
    <row r="928" spans="2:11">
      <c r="B928" s="114"/>
      <c r="C928" s="114"/>
      <c r="D928" s="114"/>
      <c r="E928" s="115"/>
      <c r="F928" s="115"/>
      <c r="G928" s="115"/>
      <c r="H928" s="115"/>
      <c r="I928" s="115"/>
      <c r="J928" s="115"/>
      <c r="K928" s="115"/>
    </row>
    <row r="929" spans="2:11">
      <c r="B929" s="114"/>
      <c r="C929" s="114"/>
      <c r="D929" s="114"/>
      <c r="E929" s="115"/>
      <c r="F929" s="115"/>
      <c r="G929" s="115"/>
      <c r="H929" s="115"/>
      <c r="I929" s="115"/>
      <c r="J929" s="115"/>
      <c r="K929" s="115"/>
    </row>
    <row r="930" spans="2:11">
      <c r="B930" s="114"/>
      <c r="C930" s="114"/>
      <c r="D930" s="114"/>
      <c r="E930" s="115"/>
      <c r="F930" s="115"/>
      <c r="G930" s="115"/>
      <c r="H930" s="115"/>
      <c r="I930" s="115"/>
      <c r="J930" s="115"/>
      <c r="K930" s="115"/>
    </row>
    <row r="931" spans="2:11">
      <c r="B931" s="114"/>
      <c r="C931" s="114"/>
      <c r="D931" s="114"/>
      <c r="E931" s="115"/>
      <c r="F931" s="115"/>
      <c r="G931" s="115"/>
      <c r="H931" s="115"/>
      <c r="I931" s="115"/>
      <c r="J931" s="115"/>
      <c r="K931" s="115"/>
    </row>
    <row r="932" spans="2:11">
      <c r="B932" s="114"/>
      <c r="C932" s="114"/>
      <c r="D932" s="114"/>
      <c r="E932" s="115"/>
      <c r="F932" s="115"/>
      <c r="G932" s="115"/>
      <c r="H932" s="115"/>
      <c r="I932" s="115"/>
      <c r="J932" s="115"/>
      <c r="K932" s="115"/>
    </row>
    <row r="933" spans="2:11">
      <c r="B933" s="114"/>
      <c r="C933" s="114"/>
      <c r="D933" s="114"/>
      <c r="E933" s="115"/>
      <c r="F933" s="115"/>
      <c r="G933" s="115"/>
      <c r="H933" s="115"/>
      <c r="I933" s="115"/>
      <c r="J933" s="115"/>
      <c r="K933" s="115"/>
    </row>
    <row r="934" spans="2:11">
      <c r="B934" s="114"/>
      <c r="C934" s="114"/>
      <c r="D934" s="114"/>
      <c r="E934" s="115"/>
      <c r="F934" s="115"/>
      <c r="G934" s="115"/>
      <c r="H934" s="115"/>
      <c r="I934" s="115"/>
      <c r="J934" s="115"/>
      <c r="K934" s="115"/>
    </row>
    <row r="935" spans="2:11">
      <c r="B935" s="114"/>
      <c r="C935" s="114"/>
      <c r="D935" s="114"/>
      <c r="E935" s="115"/>
      <c r="F935" s="115"/>
      <c r="G935" s="115"/>
      <c r="H935" s="115"/>
      <c r="I935" s="115"/>
      <c r="J935" s="115"/>
      <c r="K935" s="115"/>
    </row>
    <row r="936" spans="2:11">
      <c r="B936" s="114"/>
      <c r="C936" s="114"/>
      <c r="D936" s="114"/>
      <c r="E936" s="115"/>
      <c r="F936" s="115"/>
      <c r="G936" s="115"/>
      <c r="H936" s="115"/>
      <c r="I936" s="115"/>
      <c r="J936" s="115"/>
      <c r="K936" s="115"/>
    </row>
    <row r="937" spans="2:11">
      <c r="B937" s="114"/>
      <c r="C937" s="114"/>
      <c r="D937" s="114"/>
      <c r="E937" s="115"/>
      <c r="F937" s="115"/>
      <c r="G937" s="115"/>
      <c r="H937" s="115"/>
      <c r="I937" s="115"/>
      <c r="J937" s="115"/>
      <c r="K937" s="115"/>
    </row>
    <row r="938" spans="2:11">
      <c r="B938" s="114"/>
      <c r="C938" s="114"/>
      <c r="D938" s="114"/>
      <c r="E938" s="115"/>
      <c r="F938" s="115"/>
      <c r="G938" s="115"/>
      <c r="H938" s="115"/>
      <c r="I938" s="115"/>
      <c r="J938" s="115"/>
      <c r="K938" s="115"/>
    </row>
    <row r="939" spans="2:11">
      <c r="B939" s="114"/>
      <c r="C939" s="114"/>
      <c r="D939" s="114"/>
      <c r="E939" s="115"/>
      <c r="F939" s="115"/>
      <c r="G939" s="115"/>
      <c r="H939" s="115"/>
      <c r="I939" s="115"/>
      <c r="J939" s="115"/>
      <c r="K939" s="115"/>
    </row>
    <row r="940" spans="2:11">
      <c r="B940" s="114"/>
      <c r="C940" s="114"/>
      <c r="D940" s="114"/>
      <c r="E940" s="115"/>
      <c r="F940" s="115"/>
      <c r="G940" s="115"/>
      <c r="H940" s="115"/>
      <c r="I940" s="115"/>
      <c r="J940" s="115"/>
      <c r="K940" s="115"/>
    </row>
    <row r="941" spans="2:11">
      <c r="B941" s="114"/>
      <c r="C941" s="114"/>
      <c r="D941" s="114"/>
      <c r="E941" s="115"/>
      <c r="F941" s="115"/>
      <c r="G941" s="115"/>
      <c r="H941" s="115"/>
      <c r="I941" s="115"/>
      <c r="J941" s="115"/>
      <c r="K941" s="115"/>
    </row>
    <row r="942" spans="2:11">
      <c r="B942" s="114"/>
      <c r="C942" s="114"/>
      <c r="D942" s="114"/>
      <c r="E942" s="115"/>
      <c r="F942" s="115"/>
      <c r="G942" s="115"/>
      <c r="H942" s="115"/>
      <c r="I942" s="115"/>
      <c r="J942" s="115"/>
      <c r="K942" s="115"/>
    </row>
    <row r="943" spans="2:11">
      <c r="B943" s="114"/>
      <c r="C943" s="114"/>
      <c r="D943" s="114"/>
      <c r="E943" s="115"/>
      <c r="F943" s="115"/>
      <c r="G943" s="115"/>
      <c r="H943" s="115"/>
      <c r="I943" s="115"/>
      <c r="J943" s="115"/>
      <c r="K943" s="115"/>
    </row>
    <row r="944" spans="2:11">
      <c r="B944" s="114"/>
      <c r="C944" s="114"/>
      <c r="D944" s="114"/>
      <c r="E944" s="115"/>
      <c r="F944" s="115"/>
      <c r="G944" s="115"/>
      <c r="H944" s="115"/>
      <c r="I944" s="115"/>
      <c r="J944" s="115"/>
      <c r="K944" s="115"/>
    </row>
    <row r="945" spans="2:11">
      <c r="B945" s="114"/>
      <c r="C945" s="114"/>
      <c r="D945" s="114"/>
      <c r="E945" s="115"/>
      <c r="F945" s="115"/>
      <c r="G945" s="115"/>
      <c r="H945" s="115"/>
      <c r="I945" s="115"/>
      <c r="J945" s="115"/>
      <c r="K945" s="115"/>
    </row>
    <row r="946" spans="2:11">
      <c r="B946" s="114"/>
      <c r="C946" s="114"/>
      <c r="D946" s="114"/>
      <c r="E946" s="115"/>
      <c r="F946" s="115"/>
      <c r="G946" s="115"/>
      <c r="H946" s="115"/>
      <c r="I946" s="115"/>
      <c r="J946" s="115"/>
      <c r="K946" s="115"/>
    </row>
    <row r="947" spans="2:11">
      <c r="B947" s="114"/>
      <c r="C947" s="114"/>
      <c r="D947" s="114"/>
      <c r="E947" s="115"/>
      <c r="F947" s="115"/>
      <c r="G947" s="115"/>
      <c r="H947" s="115"/>
      <c r="I947" s="115"/>
      <c r="J947" s="115"/>
      <c r="K947" s="115"/>
    </row>
    <row r="948" spans="2:11">
      <c r="B948" s="114"/>
      <c r="C948" s="114"/>
      <c r="D948" s="114"/>
      <c r="E948" s="115"/>
      <c r="F948" s="115"/>
      <c r="G948" s="115"/>
      <c r="H948" s="115"/>
      <c r="I948" s="115"/>
      <c r="J948" s="115"/>
      <c r="K948" s="115"/>
    </row>
    <row r="949" spans="2:11">
      <c r="B949" s="114"/>
      <c r="C949" s="114"/>
      <c r="D949" s="114"/>
      <c r="E949" s="115"/>
      <c r="F949" s="115"/>
      <c r="G949" s="115"/>
      <c r="H949" s="115"/>
      <c r="I949" s="115"/>
      <c r="J949" s="115"/>
      <c r="K949" s="115"/>
    </row>
    <row r="950" spans="2:11">
      <c r="B950" s="114"/>
      <c r="C950" s="114"/>
      <c r="D950" s="114"/>
      <c r="E950" s="115"/>
      <c r="F950" s="115"/>
      <c r="G950" s="115"/>
      <c r="H950" s="115"/>
      <c r="I950" s="115"/>
      <c r="J950" s="115"/>
      <c r="K950" s="115"/>
    </row>
    <row r="951" spans="2:11">
      <c r="B951" s="114"/>
      <c r="C951" s="114"/>
      <c r="D951" s="114"/>
      <c r="E951" s="115"/>
      <c r="F951" s="115"/>
      <c r="G951" s="115"/>
      <c r="H951" s="115"/>
      <c r="I951" s="115"/>
      <c r="J951" s="115"/>
      <c r="K951" s="115"/>
    </row>
    <row r="952" spans="2:11">
      <c r="B952" s="114"/>
      <c r="C952" s="114"/>
      <c r="D952" s="114"/>
      <c r="E952" s="115"/>
      <c r="F952" s="115"/>
      <c r="G952" s="115"/>
      <c r="H952" s="115"/>
      <c r="I952" s="115"/>
      <c r="J952" s="115"/>
      <c r="K952" s="115"/>
    </row>
    <row r="953" spans="2:11">
      <c r="B953" s="114"/>
      <c r="C953" s="114"/>
      <c r="D953" s="114"/>
      <c r="E953" s="115"/>
      <c r="F953" s="115"/>
      <c r="G953" s="115"/>
      <c r="H953" s="115"/>
      <c r="I953" s="115"/>
      <c r="J953" s="115"/>
      <c r="K953" s="115"/>
    </row>
    <row r="954" spans="2:11">
      <c r="B954" s="114"/>
      <c r="C954" s="114"/>
      <c r="D954" s="114"/>
      <c r="E954" s="115"/>
      <c r="F954" s="115"/>
      <c r="G954" s="115"/>
      <c r="H954" s="115"/>
      <c r="I954" s="115"/>
      <c r="J954" s="115"/>
      <c r="K954" s="115"/>
    </row>
    <row r="955" spans="2:11">
      <c r="B955" s="114"/>
      <c r="C955" s="114"/>
      <c r="D955" s="114"/>
      <c r="E955" s="115"/>
      <c r="F955" s="115"/>
      <c r="G955" s="115"/>
      <c r="H955" s="115"/>
      <c r="I955" s="115"/>
      <c r="J955" s="115"/>
      <c r="K955" s="115"/>
    </row>
    <row r="956" spans="2:11">
      <c r="B956" s="114"/>
      <c r="C956" s="114"/>
      <c r="D956" s="114"/>
      <c r="E956" s="115"/>
      <c r="F956" s="115"/>
      <c r="G956" s="115"/>
      <c r="H956" s="115"/>
      <c r="I956" s="115"/>
      <c r="J956" s="115"/>
      <c r="K956" s="115"/>
    </row>
    <row r="957" spans="2:11">
      <c r="B957" s="114"/>
      <c r="C957" s="114"/>
      <c r="D957" s="114"/>
      <c r="E957" s="115"/>
      <c r="F957" s="115"/>
      <c r="G957" s="115"/>
      <c r="H957" s="115"/>
      <c r="I957" s="115"/>
      <c r="J957" s="115"/>
      <c r="K957" s="115"/>
    </row>
    <row r="958" spans="2:11">
      <c r="B958" s="114"/>
      <c r="C958" s="114"/>
      <c r="D958" s="114"/>
      <c r="E958" s="115"/>
      <c r="F958" s="115"/>
      <c r="G958" s="115"/>
      <c r="H958" s="115"/>
      <c r="I958" s="115"/>
      <c r="J958" s="115"/>
      <c r="K958" s="115"/>
    </row>
    <row r="959" spans="2:11">
      <c r="B959" s="114"/>
      <c r="C959" s="114"/>
      <c r="D959" s="114"/>
      <c r="E959" s="115"/>
      <c r="F959" s="115"/>
      <c r="G959" s="115"/>
      <c r="H959" s="115"/>
      <c r="I959" s="115"/>
      <c r="J959" s="115"/>
      <c r="K959" s="115"/>
    </row>
    <row r="960" spans="2:11">
      <c r="B960" s="114"/>
      <c r="C960" s="114"/>
      <c r="D960" s="114"/>
      <c r="E960" s="115"/>
      <c r="F960" s="115"/>
      <c r="G960" s="115"/>
      <c r="H960" s="115"/>
      <c r="I960" s="115"/>
      <c r="J960" s="115"/>
      <c r="K960" s="115"/>
    </row>
    <row r="961" spans="2:11">
      <c r="B961" s="114"/>
      <c r="C961" s="114"/>
      <c r="D961" s="114"/>
      <c r="E961" s="115"/>
      <c r="F961" s="115"/>
      <c r="G961" s="115"/>
      <c r="H961" s="115"/>
      <c r="I961" s="115"/>
      <c r="J961" s="115"/>
      <c r="K961" s="115"/>
    </row>
    <row r="962" spans="2:11">
      <c r="B962" s="114"/>
      <c r="C962" s="114"/>
      <c r="D962" s="114"/>
      <c r="E962" s="115"/>
      <c r="F962" s="115"/>
      <c r="G962" s="115"/>
      <c r="H962" s="115"/>
      <c r="I962" s="115"/>
      <c r="J962" s="115"/>
      <c r="K962" s="115"/>
    </row>
    <row r="963" spans="2:11">
      <c r="B963" s="114"/>
      <c r="C963" s="114"/>
      <c r="D963" s="114"/>
      <c r="E963" s="115"/>
      <c r="F963" s="115"/>
      <c r="G963" s="115"/>
      <c r="H963" s="115"/>
      <c r="I963" s="115"/>
      <c r="J963" s="115"/>
      <c r="K963" s="115"/>
    </row>
    <row r="964" spans="2:11">
      <c r="B964" s="114"/>
      <c r="C964" s="114"/>
      <c r="D964" s="114"/>
      <c r="E964" s="115"/>
      <c r="F964" s="115"/>
      <c r="G964" s="115"/>
      <c r="H964" s="115"/>
      <c r="I964" s="115"/>
      <c r="J964" s="115"/>
      <c r="K964" s="115"/>
    </row>
    <row r="965" spans="2:11">
      <c r="B965" s="114"/>
      <c r="C965" s="114"/>
      <c r="D965" s="114"/>
      <c r="E965" s="115"/>
      <c r="F965" s="115"/>
      <c r="G965" s="115"/>
      <c r="H965" s="115"/>
      <c r="I965" s="115"/>
      <c r="J965" s="115"/>
      <c r="K965" s="115"/>
    </row>
    <row r="966" spans="2:11">
      <c r="B966" s="114"/>
      <c r="C966" s="114"/>
      <c r="D966" s="114"/>
      <c r="E966" s="115"/>
      <c r="F966" s="115"/>
      <c r="G966" s="115"/>
      <c r="H966" s="115"/>
      <c r="I966" s="115"/>
      <c r="J966" s="115"/>
      <c r="K966" s="115"/>
    </row>
    <row r="967" spans="2:11">
      <c r="B967" s="114"/>
      <c r="C967" s="114"/>
      <c r="D967" s="114"/>
      <c r="E967" s="115"/>
      <c r="F967" s="115"/>
      <c r="G967" s="115"/>
      <c r="H967" s="115"/>
      <c r="I967" s="115"/>
      <c r="J967" s="115"/>
      <c r="K967" s="115"/>
    </row>
    <row r="968" spans="2:11">
      <c r="B968" s="114"/>
      <c r="C968" s="114"/>
      <c r="D968" s="114"/>
      <c r="E968" s="115"/>
      <c r="F968" s="115"/>
      <c r="G968" s="115"/>
      <c r="H968" s="115"/>
      <c r="I968" s="115"/>
      <c r="J968" s="115"/>
      <c r="K968" s="115"/>
    </row>
    <row r="969" spans="2:11">
      <c r="B969" s="114"/>
      <c r="C969" s="114"/>
      <c r="D969" s="114"/>
      <c r="E969" s="115"/>
      <c r="F969" s="115"/>
      <c r="G969" s="115"/>
      <c r="H969" s="115"/>
      <c r="I969" s="115"/>
      <c r="J969" s="115"/>
      <c r="K969" s="115"/>
    </row>
    <row r="970" spans="2:11">
      <c r="B970" s="114"/>
      <c r="C970" s="114"/>
      <c r="D970" s="114"/>
      <c r="E970" s="115"/>
      <c r="F970" s="115"/>
      <c r="G970" s="115"/>
      <c r="H970" s="115"/>
      <c r="I970" s="115"/>
      <c r="J970" s="115"/>
      <c r="K970" s="115"/>
    </row>
    <row r="971" spans="2:11">
      <c r="B971" s="114"/>
      <c r="C971" s="114"/>
      <c r="D971" s="114"/>
      <c r="E971" s="115"/>
      <c r="F971" s="115"/>
      <c r="G971" s="115"/>
      <c r="H971" s="115"/>
      <c r="I971" s="115"/>
      <c r="J971" s="115"/>
      <c r="K971" s="115"/>
    </row>
    <row r="972" spans="2:11">
      <c r="B972" s="114"/>
      <c r="C972" s="114"/>
      <c r="D972" s="114"/>
      <c r="E972" s="115"/>
      <c r="F972" s="115"/>
      <c r="G972" s="115"/>
      <c r="H972" s="115"/>
      <c r="I972" s="115"/>
      <c r="J972" s="115"/>
      <c r="K972" s="115"/>
    </row>
    <row r="973" spans="2:11">
      <c r="B973" s="114"/>
      <c r="C973" s="114"/>
      <c r="D973" s="114"/>
      <c r="E973" s="115"/>
      <c r="F973" s="115"/>
      <c r="G973" s="115"/>
      <c r="H973" s="115"/>
      <c r="I973" s="115"/>
      <c r="J973" s="115"/>
      <c r="K973" s="115"/>
    </row>
    <row r="974" spans="2:11">
      <c r="B974" s="114"/>
      <c r="C974" s="114"/>
      <c r="D974" s="114"/>
      <c r="E974" s="115"/>
      <c r="F974" s="115"/>
      <c r="G974" s="115"/>
      <c r="H974" s="115"/>
      <c r="I974" s="115"/>
      <c r="J974" s="115"/>
      <c r="K974" s="115"/>
    </row>
    <row r="975" spans="2:11">
      <c r="B975" s="114"/>
      <c r="C975" s="114"/>
      <c r="D975" s="114"/>
      <c r="E975" s="115"/>
      <c r="F975" s="115"/>
      <c r="G975" s="115"/>
      <c r="H975" s="115"/>
      <c r="I975" s="115"/>
      <c r="J975" s="115"/>
      <c r="K975" s="115"/>
    </row>
    <row r="976" spans="2:11">
      <c r="B976" s="114"/>
      <c r="C976" s="114"/>
      <c r="D976" s="114"/>
      <c r="E976" s="115"/>
      <c r="F976" s="115"/>
      <c r="G976" s="115"/>
      <c r="H976" s="115"/>
      <c r="I976" s="115"/>
      <c r="J976" s="115"/>
      <c r="K976" s="115"/>
    </row>
    <row r="977" spans="2:11">
      <c r="B977" s="114"/>
      <c r="C977" s="114"/>
      <c r="D977" s="114"/>
      <c r="E977" s="115"/>
      <c r="F977" s="115"/>
      <c r="G977" s="115"/>
      <c r="H977" s="115"/>
      <c r="I977" s="115"/>
      <c r="J977" s="115"/>
      <c r="K977" s="115"/>
    </row>
    <row r="978" spans="2:11">
      <c r="B978" s="114"/>
      <c r="C978" s="114"/>
      <c r="D978" s="114"/>
      <c r="E978" s="115"/>
      <c r="F978" s="115"/>
      <c r="G978" s="115"/>
      <c r="H978" s="115"/>
      <c r="I978" s="115"/>
      <c r="J978" s="115"/>
      <c r="K978" s="115"/>
    </row>
    <row r="979" spans="2:11">
      <c r="B979" s="114"/>
      <c r="C979" s="114"/>
      <c r="D979" s="114"/>
      <c r="E979" s="115"/>
      <c r="F979" s="115"/>
      <c r="G979" s="115"/>
      <c r="H979" s="115"/>
      <c r="I979" s="115"/>
      <c r="J979" s="115"/>
      <c r="K979" s="115"/>
    </row>
    <row r="980" spans="2:11">
      <c r="B980" s="114"/>
      <c r="C980" s="114"/>
      <c r="D980" s="114"/>
      <c r="E980" s="115"/>
      <c r="F980" s="115"/>
      <c r="G980" s="115"/>
      <c r="H980" s="115"/>
      <c r="I980" s="115"/>
      <c r="J980" s="115"/>
      <c r="K980" s="115"/>
    </row>
    <row r="981" spans="2:11">
      <c r="B981" s="114"/>
      <c r="C981" s="114"/>
      <c r="D981" s="114"/>
      <c r="E981" s="115"/>
      <c r="F981" s="115"/>
      <c r="G981" s="115"/>
      <c r="H981" s="115"/>
      <c r="I981" s="115"/>
      <c r="J981" s="115"/>
      <c r="K981" s="115"/>
    </row>
    <row r="982" spans="2:11">
      <c r="B982" s="114"/>
      <c r="C982" s="114"/>
      <c r="D982" s="114"/>
      <c r="E982" s="115"/>
      <c r="F982" s="115"/>
      <c r="G982" s="115"/>
      <c r="H982" s="115"/>
      <c r="I982" s="115"/>
      <c r="J982" s="115"/>
      <c r="K982" s="115"/>
    </row>
    <row r="983" spans="2:11">
      <c r="B983" s="114"/>
      <c r="C983" s="114"/>
      <c r="D983" s="114"/>
      <c r="E983" s="115"/>
      <c r="F983" s="115"/>
      <c r="G983" s="115"/>
      <c r="H983" s="115"/>
      <c r="I983" s="115"/>
      <c r="J983" s="115"/>
      <c r="K983" s="115"/>
    </row>
    <row r="984" spans="2:11">
      <c r="B984" s="114"/>
      <c r="C984" s="114"/>
      <c r="D984" s="114"/>
      <c r="E984" s="115"/>
      <c r="F984" s="115"/>
      <c r="G984" s="115"/>
      <c r="H984" s="115"/>
      <c r="I984" s="115"/>
      <c r="J984" s="115"/>
      <c r="K984" s="115"/>
    </row>
    <row r="985" spans="2:11">
      <c r="B985" s="114"/>
      <c r="C985" s="114"/>
      <c r="D985" s="114"/>
      <c r="E985" s="115"/>
      <c r="F985" s="115"/>
      <c r="G985" s="115"/>
      <c r="H985" s="115"/>
      <c r="I985" s="115"/>
      <c r="J985" s="115"/>
      <c r="K985" s="115"/>
    </row>
    <row r="986" spans="2:11">
      <c r="B986" s="114"/>
      <c r="C986" s="114"/>
      <c r="D986" s="114"/>
      <c r="E986" s="115"/>
      <c r="F986" s="115"/>
      <c r="G986" s="115"/>
      <c r="H986" s="115"/>
      <c r="I986" s="115"/>
      <c r="J986" s="115"/>
      <c r="K986" s="115"/>
    </row>
    <row r="987" spans="2:11">
      <c r="B987" s="114"/>
      <c r="C987" s="114"/>
      <c r="D987" s="114"/>
      <c r="E987" s="115"/>
      <c r="F987" s="115"/>
      <c r="G987" s="115"/>
      <c r="H987" s="115"/>
      <c r="I987" s="115"/>
      <c r="J987" s="115"/>
      <c r="K987" s="115"/>
    </row>
    <row r="988" spans="2:11">
      <c r="B988" s="114"/>
      <c r="C988" s="114"/>
      <c r="D988" s="114"/>
      <c r="E988" s="115"/>
      <c r="F988" s="115"/>
      <c r="G988" s="115"/>
      <c r="H988" s="115"/>
      <c r="I988" s="115"/>
      <c r="J988" s="115"/>
      <c r="K988" s="115"/>
    </row>
    <row r="989" spans="2:11">
      <c r="B989" s="114"/>
      <c r="C989" s="114"/>
      <c r="D989" s="114"/>
      <c r="E989" s="115"/>
      <c r="F989" s="115"/>
      <c r="G989" s="115"/>
      <c r="H989" s="115"/>
      <c r="I989" s="115"/>
      <c r="J989" s="115"/>
      <c r="K989" s="115"/>
    </row>
    <row r="990" spans="2:11">
      <c r="B990" s="114"/>
      <c r="C990" s="114"/>
      <c r="D990" s="114"/>
      <c r="E990" s="115"/>
      <c r="F990" s="115"/>
      <c r="G990" s="115"/>
      <c r="H990" s="115"/>
      <c r="I990" s="115"/>
      <c r="J990" s="115"/>
      <c r="K990" s="115"/>
    </row>
    <row r="991" spans="2:11">
      <c r="B991" s="114"/>
      <c r="C991" s="114"/>
      <c r="D991" s="114"/>
      <c r="E991" s="115"/>
      <c r="F991" s="115"/>
      <c r="G991" s="115"/>
      <c r="H991" s="115"/>
      <c r="I991" s="115"/>
      <c r="J991" s="115"/>
      <c r="K991" s="115"/>
    </row>
    <row r="992" spans="2:11">
      <c r="B992" s="114"/>
      <c r="C992" s="114"/>
      <c r="D992" s="114"/>
      <c r="E992" s="115"/>
      <c r="F992" s="115"/>
      <c r="G992" s="115"/>
      <c r="H992" s="115"/>
      <c r="I992" s="115"/>
      <c r="J992" s="115"/>
      <c r="K992" s="115"/>
    </row>
    <row r="993" spans="2:11">
      <c r="B993" s="114"/>
      <c r="C993" s="114"/>
      <c r="D993" s="114"/>
      <c r="E993" s="115"/>
      <c r="F993" s="115"/>
      <c r="G993" s="115"/>
      <c r="H993" s="115"/>
      <c r="I993" s="115"/>
      <c r="J993" s="115"/>
      <c r="K993" s="115"/>
    </row>
    <row r="994" spans="2:11">
      <c r="B994" s="114"/>
      <c r="C994" s="114"/>
      <c r="D994" s="114"/>
      <c r="E994" s="115"/>
      <c r="F994" s="115"/>
      <c r="G994" s="115"/>
      <c r="H994" s="115"/>
      <c r="I994" s="115"/>
      <c r="J994" s="115"/>
      <c r="K994" s="115"/>
    </row>
    <row r="995" spans="2:11">
      <c r="B995" s="114"/>
      <c r="C995" s="114"/>
      <c r="D995" s="114"/>
      <c r="E995" s="115"/>
      <c r="F995" s="115"/>
      <c r="G995" s="115"/>
      <c r="H995" s="115"/>
      <c r="I995" s="115"/>
      <c r="J995" s="115"/>
      <c r="K995" s="115"/>
    </row>
    <row r="996" spans="2:11">
      <c r="B996" s="114"/>
      <c r="C996" s="114"/>
      <c r="D996" s="114"/>
      <c r="E996" s="115"/>
      <c r="F996" s="115"/>
      <c r="G996" s="115"/>
      <c r="H996" s="115"/>
      <c r="I996" s="115"/>
      <c r="J996" s="115"/>
      <c r="K996" s="115"/>
    </row>
    <row r="997" spans="2:11">
      <c r="B997" s="114"/>
      <c r="C997" s="114"/>
      <c r="D997" s="114"/>
      <c r="E997" s="115"/>
      <c r="F997" s="115"/>
      <c r="G997" s="115"/>
      <c r="H997" s="115"/>
      <c r="I997" s="115"/>
      <c r="J997" s="115"/>
      <c r="K997" s="115"/>
    </row>
    <row r="998" spans="2:11">
      <c r="B998" s="114"/>
      <c r="C998" s="114"/>
      <c r="D998" s="114"/>
      <c r="E998" s="115"/>
      <c r="F998" s="115"/>
      <c r="G998" s="115"/>
      <c r="H998" s="115"/>
      <c r="I998" s="115"/>
      <c r="J998" s="115"/>
      <c r="K998" s="115"/>
    </row>
    <row r="999" spans="2:11">
      <c r="B999" s="114"/>
      <c r="C999" s="114"/>
      <c r="D999" s="114"/>
      <c r="E999" s="115"/>
      <c r="F999" s="115"/>
      <c r="G999" s="115"/>
      <c r="H999" s="115"/>
      <c r="I999" s="115"/>
      <c r="J999" s="115"/>
      <c r="K999" s="115"/>
    </row>
    <row r="1000" spans="2:11">
      <c r="B1000" s="114"/>
      <c r="C1000" s="114"/>
      <c r="D1000" s="114"/>
      <c r="E1000" s="115"/>
      <c r="F1000" s="115"/>
      <c r="G1000" s="115"/>
      <c r="H1000" s="115"/>
      <c r="I1000" s="115"/>
      <c r="J1000" s="115"/>
      <c r="K1000" s="115"/>
    </row>
    <row r="1001" spans="2:11">
      <c r="B1001" s="114"/>
      <c r="C1001" s="114"/>
      <c r="D1001" s="114"/>
      <c r="E1001" s="115"/>
      <c r="F1001" s="115"/>
      <c r="G1001" s="115"/>
      <c r="H1001" s="115"/>
      <c r="I1001" s="115"/>
      <c r="J1001" s="115"/>
      <c r="K1001" s="115"/>
    </row>
    <row r="1002" spans="2:11">
      <c r="B1002" s="114"/>
      <c r="C1002" s="114"/>
      <c r="D1002" s="114"/>
      <c r="E1002" s="115"/>
      <c r="F1002" s="115"/>
      <c r="G1002" s="115"/>
      <c r="H1002" s="115"/>
      <c r="I1002" s="115"/>
      <c r="J1002" s="115"/>
      <c r="K1002" s="115"/>
    </row>
    <row r="1003" spans="2:11">
      <c r="B1003" s="114"/>
      <c r="C1003" s="114"/>
      <c r="D1003" s="114"/>
      <c r="E1003" s="115"/>
      <c r="F1003" s="115"/>
      <c r="G1003" s="115"/>
      <c r="H1003" s="115"/>
      <c r="I1003" s="115"/>
      <c r="J1003" s="115"/>
      <c r="K1003" s="115"/>
    </row>
    <row r="1004" spans="2:11">
      <c r="B1004" s="114"/>
      <c r="C1004" s="114"/>
      <c r="D1004" s="114"/>
      <c r="E1004" s="115"/>
      <c r="F1004" s="115"/>
      <c r="G1004" s="115"/>
      <c r="H1004" s="115"/>
      <c r="I1004" s="115"/>
      <c r="J1004" s="115"/>
      <c r="K1004" s="115"/>
    </row>
    <row r="1005" spans="2:11">
      <c r="B1005" s="114"/>
      <c r="C1005" s="114"/>
      <c r="D1005" s="114"/>
      <c r="E1005" s="115"/>
      <c r="F1005" s="115"/>
      <c r="G1005" s="115"/>
      <c r="H1005" s="115"/>
      <c r="I1005" s="115"/>
      <c r="J1005" s="115"/>
      <c r="K1005" s="115"/>
    </row>
    <row r="1006" spans="2:11">
      <c r="B1006" s="114"/>
      <c r="C1006" s="114"/>
      <c r="D1006" s="114"/>
      <c r="E1006" s="115"/>
      <c r="F1006" s="115"/>
      <c r="G1006" s="115"/>
      <c r="H1006" s="115"/>
      <c r="I1006" s="115"/>
      <c r="J1006" s="115"/>
      <c r="K1006" s="115"/>
    </row>
    <row r="1007" spans="2:11">
      <c r="B1007" s="114"/>
      <c r="C1007" s="114"/>
      <c r="D1007" s="114"/>
      <c r="E1007" s="115"/>
      <c r="F1007" s="115"/>
      <c r="G1007" s="115"/>
      <c r="H1007" s="115"/>
      <c r="I1007" s="115"/>
      <c r="J1007" s="115"/>
      <c r="K1007" s="115"/>
    </row>
    <row r="1008" spans="2:11">
      <c r="B1008" s="114"/>
      <c r="C1008" s="114"/>
      <c r="D1008" s="114"/>
      <c r="E1008" s="115"/>
      <c r="F1008" s="115"/>
      <c r="G1008" s="115"/>
      <c r="H1008" s="115"/>
      <c r="I1008" s="115"/>
      <c r="J1008" s="115"/>
      <c r="K1008" s="115"/>
    </row>
    <row r="1009" spans="2:11">
      <c r="B1009" s="114"/>
      <c r="C1009" s="114"/>
      <c r="D1009" s="114"/>
      <c r="E1009" s="115"/>
      <c r="F1009" s="115"/>
      <c r="G1009" s="115"/>
      <c r="H1009" s="115"/>
      <c r="I1009" s="115"/>
      <c r="J1009" s="115"/>
      <c r="K1009" s="115"/>
    </row>
    <row r="1010" spans="2:11">
      <c r="B1010" s="114"/>
      <c r="C1010" s="114"/>
      <c r="D1010" s="114"/>
      <c r="E1010" s="115"/>
      <c r="F1010" s="115"/>
      <c r="G1010" s="115"/>
      <c r="H1010" s="115"/>
      <c r="I1010" s="115"/>
      <c r="J1010" s="115"/>
      <c r="K1010" s="115"/>
    </row>
    <row r="1011" spans="2:11">
      <c r="B1011" s="114"/>
      <c r="C1011" s="114"/>
      <c r="D1011" s="114"/>
      <c r="E1011" s="115"/>
      <c r="F1011" s="115"/>
      <c r="G1011" s="115"/>
      <c r="H1011" s="115"/>
      <c r="I1011" s="115"/>
      <c r="J1011" s="115"/>
      <c r="K1011" s="115"/>
    </row>
    <row r="1012" spans="2:11">
      <c r="B1012" s="114"/>
      <c r="C1012" s="114"/>
      <c r="D1012" s="114"/>
      <c r="E1012" s="115"/>
      <c r="F1012" s="115"/>
      <c r="G1012" s="115"/>
      <c r="H1012" s="115"/>
      <c r="I1012" s="115"/>
      <c r="J1012" s="115"/>
      <c r="K1012" s="115"/>
    </row>
    <row r="1013" spans="2:11">
      <c r="B1013" s="114"/>
      <c r="C1013" s="114"/>
      <c r="D1013" s="114"/>
      <c r="E1013" s="115"/>
      <c r="F1013" s="115"/>
      <c r="G1013" s="115"/>
      <c r="H1013" s="115"/>
      <c r="I1013" s="115"/>
      <c r="J1013" s="115"/>
      <c r="K1013" s="115"/>
    </row>
    <row r="1014" spans="2:11">
      <c r="B1014" s="114"/>
      <c r="C1014" s="114"/>
      <c r="D1014" s="114"/>
      <c r="E1014" s="115"/>
      <c r="F1014" s="115"/>
      <c r="G1014" s="115"/>
      <c r="H1014" s="115"/>
      <c r="I1014" s="115"/>
      <c r="J1014" s="115"/>
      <c r="K1014" s="115"/>
    </row>
    <row r="1015" spans="2:11">
      <c r="B1015" s="114"/>
      <c r="C1015" s="114"/>
      <c r="D1015" s="114"/>
      <c r="E1015" s="115"/>
      <c r="F1015" s="115"/>
      <c r="G1015" s="115"/>
      <c r="H1015" s="115"/>
      <c r="I1015" s="115"/>
      <c r="J1015" s="115"/>
      <c r="K1015" s="115"/>
    </row>
    <row r="1016" spans="2:11">
      <c r="B1016" s="114"/>
      <c r="C1016" s="114"/>
      <c r="D1016" s="114"/>
      <c r="E1016" s="115"/>
      <c r="F1016" s="115"/>
      <c r="G1016" s="115"/>
      <c r="H1016" s="115"/>
      <c r="I1016" s="115"/>
      <c r="J1016" s="115"/>
      <c r="K1016" s="115"/>
    </row>
    <row r="1017" spans="2:11">
      <c r="B1017" s="114"/>
      <c r="C1017" s="114"/>
      <c r="D1017" s="114"/>
      <c r="E1017" s="115"/>
      <c r="F1017" s="115"/>
      <c r="G1017" s="115"/>
      <c r="H1017" s="115"/>
      <c r="I1017" s="115"/>
      <c r="J1017" s="115"/>
      <c r="K1017" s="115"/>
    </row>
    <row r="1018" spans="2:11">
      <c r="B1018" s="114"/>
      <c r="C1018" s="114"/>
      <c r="D1018" s="114"/>
      <c r="E1018" s="115"/>
      <c r="F1018" s="115"/>
      <c r="G1018" s="115"/>
      <c r="H1018" s="115"/>
      <c r="I1018" s="115"/>
      <c r="J1018" s="115"/>
      <c r="K1018" s="115"/>
    </row>
    <row r="1019" spans="2:11">
      <c r="B1019" s="114"/>
      <c r="C1019" s="114"/>
      <c r="D1019" s="114"/>
      <c r="E1019" s="115"/>
      <c r="F1019" s="115"/>
      <c r="G1019" s="115"/>
      <c r="H1019" s="115"/>
      <c r="I1019" s="115"/>
      <c r="J1019" s="115"/>
      <c r="K1019" s="115"/>
    </row>
    <row r="1020" spans="2:11">
      <c r="B1020" s="114"/>
      <c r="C1020" s="114"/>
      <c r="D1020" s="114"/>
      <c r="E1020" s="115"/>
      <c r="F1020" s="115"/>
      <c r="G1020" s="115"/>
      <c r="H1020" s="115"/>
      <c r="I1020" s="115"/>
      <c r="J1020" s="115"/>
      <c r="K1020" s="115"/>
    </row>
    <row r="1021" spans="2:11">
      <c r="B1021" s="114"/>
      <c r="C1021" s="114"/>
      <c r="D1021" s="114"/>
      <c r="E1021" s="115"/>
      <c r="F1021" s="115"/>
      <c r="G1021" s="115"/>
      <c r="H1021" s="115"/>
      <c r="I1021" s="115"/>
      <c r="J1021" s="115"/>
      <c r="K1021" s="115"/>
    </row>
    <row r="1022" spans="2:11">
      <c r="B1022" s="114"/>
      <c r="C1022" s="114"/>
      <c r="D1022" s="114"/>
      <c r="E1022" s="115"/>
      <c r="F1022" s="115"/>
      <c r="G1022" s="115"/>
      <c r="H1022" s="115"/>
      <c r="I1022" s="115"/>
      <c r="J1022" s="115"/>
      <c r="K1022" s="115"/>
    </row>
    <row r="1023" spans="2:11">
      <c r="B1023" s="114"/>
      <c r="C1023" s="114"/>
      <c r="D1023" s="114"/>
      <c r="E1023" s="115"/>
      <c r="F1023" s="115"/>
      <c r="G1023" s="115"/>
      <c r="H1023" s="115"/>
      <c r="I1023" s="115"/>
      <c r="J1023" s="115"/>
      <c r="K1023" s="115"/>
    </row>
    <row r="1024" spans="2:11">
      <c r="B1024" s="114"/>
      <c r="C1024" s="114"/>
      <c r="D1024" s="114"/>
      <c r="E1024" s="115"/>
      <c r="F1024" s="115"/>
      <c r="G1024" s="115"/>
      <c r="H1024" s="115"/>
      <c r="I1024" s="115"/>
      <c r="J1024" s="115"/>
      <c r="K1024" s="115"/>
    </row>
    <row r="1025" spans="2:11">
      <c r="B1025" s="114"/>
      <c r="C1025" s="114"/>
      <c r="D1025" s="114"/>
      <c r="E1025" s="115"/>
      <c r="F1025" s="115"/>
      <c r="G1025" s="115"/>
      <c r="H1025" s="115"/>
      <c r="I1025" s="115"/>
      <c r="J1025" s="115"/>
      <c r="K1025" s="115"/>
    </row>
    <row r="1026" spans="2:11">
      <c r="B1026" s="114"/>
      <c r="C1026" s="114"/>
      <c r="D1026" s="114"/>
      <c r="E1026" s="115"/>
      <c r="F1026" s="115"/>
      <c r="G1026" s="115"/>
      <c r="H1026" s="115"/>
      <c r="I1026" s="115"/>
      <c r="J1026" s="115"/>
      <c r="K1026" s="115"/>
    </row>
    <row r="1027" spans="2:11">
      <c r="B1027" s="114"/>
      <c r="C1027" s="114"/>
      <c r="D1027" s="114"/>
      <c r="E1027" s="115"/>
      <c r="F1027" s="115"/>
      <c r="G1027" s="115"/>
      <c r="H1027" s="115"/>
      <c r="I1027" s="115"/>
      <c r="J1027" s="115"/>
      <c r="K1027" s="115"/>
    </row>
    <row r="1028" spans="2:11">
      <c r="B1028" s="114"/>
      <c r="C1028" s="114"/>
      <c r="D1028" s="114"/>
      <c r="E1028" s="115"/>
      <c r="F1028" s="115"/>
      <c r="G1028" s="115"/>
      <c r="H1028" s="115"/>
      <c r="I1028" s="115"/>
      <c r="J1028" s="115"/>
      <c r="K1028" s="115"/>
    </row>
    <row r="1029" spans="2:11">
      <c r="B1029" s="114"/>
      <c r="C1029" s="114"/>
      <c r="D1029" s="114"/>
      <c r="E1029" s="115"/>
      <c r="F1029" s="115"/>
      <c r="G1029" s="115"/>
      <c r="H1029" s="115"/>
      <c r="I1029" s="115"/>
      <c r="J1029" s="115"/>
      <c r="K1029" s="115"/>
    </row>
    <row r="1030" spans="2:11">
      <c r="B1030" s="114"/>
      <c r="C1030" s="114"/>
      <c r="D1030" s="114"/>
      <c r="E1030" s="115"/>
      <c r="F1030" s="115"/>
      <c r="G1030" s="115"/>
      <c r="H1030" s="115"/>
      <c r="I1030" s="115"/>
      <c r="J1030" s="115"/>
      <c r="K1030" s="115"/>
    </row>
    <row r="1031" spans="2:11">
      <c r="B1031" s="114"/>
      <c r="C1031" s="114"/>
      <c r="D1031" s="114"/>
      <c r="E1031" s="115"/>
      <c r="F1031" s="115"/>
      <c r="G1031" s="115"/>
      <c r="H1031" s="115"/>
      <c r="I1031" s="115"/>
      <c r="J1031" s="115"/>
      <c r="K1031" s="115"/>
    </row>
    <row r="1032" spans="2:11">
      <c r="B1032" s="114"/>
      <c r="C1032" s="114"/>
      <c r="D1032" s="114"/>
      <c r="E1032" s="115"/>
      <c r="F1032" s="115"/>
      <c r="G1032" s="115"/>
      <c r="H1032" s="115"/>
      <c r="I1032" s="115"/>
      <c r="J1032" s="115"/>
      <c r="K1032" s="115"/>
    </row>
    <row r="1033" spans="2:11">
      <c r="B1033" s="114"/>
      <c r="C1033" s="114"/>
      <c r="D1033" s="114"/>
      <c r="E1033" s="115"/>
      <c r="F1033" s="115"/>
      <c r="G1033" s="115"/>
      <c r="H1033" s="115"/>
      <c r="I1033" s="115"/>
      <c r="J1033" s="115"/>
      <c r="K1033" s="115"/>
    </row>
    <row r="1034" spans="2:11">
      <c r="B1034" s="114"/>
      <c r="C1034" s="114"/>
      <c r="D1034" s="114"/>
      <c r="E1034" s="115"/>
      <c r="F1034" s="115"/>
      <c r="G1034" s="115"/>
      <c r="H1034" s="115"/>
      <c r="I1034" s="115"/>
      <c r="J1034" s="115"/>
      <c r="K1034" s="115"/>
    </row>
    <row r="1035" spans="2:11">
      <c r="B1035" s="114"/>
      <c r="C1035" s="114"/>
      <c r="D1035" s="114"/>
      <c r="E1035" s="115"/>
      <c r="F1035" s="115"/>
      <c r="G1035" s="115"/>
      <c r="H1035" s="115"/>
      <c r="I1035" s="115"/>
      <c r="J1035" s="115"/>
      <c r="K1035" s="115"/>
    </row>
    <row r="1036" spans="2:11">
      <c r="B1036" s="114"/>
      <c r="C1036" s="114"/>
      <c r="D1036" s="114"/>
      <c r="E1036" s="115"/>
      <c r="F1036" s="115"/>
      <c r="G1036" s="115"/>
      <c r="H1036" s="115"/>
      <c r="I1036" s="115"/>
      <c r="J1036" s="115"/>
      <c r="K1036" s="115"/>
    </row>
    <row r="1037" spans="2:11">
      <c r="B1037" s="114"/>
      <c r="C1037" s="114"/>
      <c r="D1037" s="114"/>
      <c r="E1037" s="115"/>
      <c r="F1037" s="115"/>
      <c r="G1037" s="115"/>
      <c r="H1037" s="115"/>
      <c r="I1037" s="115"/>
      <c r="J1037" s="115"/>
      <c r="K1037" s="115"/>
    </row>
    <row r="1038" spans="2:11">
      <c r="B1038" s="114"/>
      <c r="C1038" s="114"/>
      <c r="D1038" s="114"/>
      <c r="E1038" s="115"/>
      <c r="F1038" s="115"/>
      <c r="G1038" s="115"/>
      <c r="H1038" s="115"/>
      <c r="I1038" s="115"/>
      <c r="J1038" s="115"/>
      <c r="K1038" s="115"/>
    </row>
    <row r="1039" spans="2:11">
      <c r="B1039" s="114"/>
      <c r="C1039" s="114"/>
      <c r="D1039" s="114"/>
      <c r="E1039" s="115"/>
      <c r="F1039" s="115"/>
      <c r="G1039" s="115"/>
      <c r="H1039" s="115"/>
      <c r="I1039" s="115"/>
      <c r="J1039" s="115"/>
      <c r="K1039" s="115"/>
    </row>
    <row r="1040" spans="2:11">
      <c r="B1040" s="114"/>
      <c r="C1040" s="114"/>
      <c r="D1040" s="114"/>
      <c r="E1040" s="115"/>
      <c r="F1040" s="115"/>
      <c r="G1040" s="115"/>
      <c r="H1040" s="115"/>
      <c r="I1040" s="115"/>
      <c r="J1040" s="115"/>
      <c r="K1040" s="115"/>
    </row>
    <row r="1041" spans="2:11">
      <c r="B1041" s="114"/>
      <c r="C1041" s="114"/>
      <c r="D1041" s="114"/>
      <c r="E1041" s="115"/>
      <c r="F1041" s="115"/>
      <c r="G1041" s="115"/>
      <c r="H1041" s="115"/>
      <c r="I1041" s="115"/>
      <c r="J1041" s="115"/>
      <c r="K1041" s="115"/>
    </row>
    <row r="1042" spans="2:11">
      <c r="B1042" s="114"/>
      <c r="C1042" s="114"/>
      <c r="D1042" s="114"/>
      <c r="E1042" s="115"/>
      <c r="F1042" s="115"/>
      <c r="G1042" s="115"/>
      <c r="H1042" s="115"/>
      <c r="I1042" s="115"/>
      <c r="J1042" s="115"/>
      <c r="K1042" s="115"/>
    </row>
    <row r="1043" spans="2:11">
      <c r="B1043" s="114"/>
      <c r="C1043" s="114"/>
      <c r="D1043" s="114"/>
      <c r="E1043" s="115"/>
      <c r="F1043" s="115"/>
      <c r="G1043" s="115"/>
      <c r="H1043" s="115"/>
      <c r="I1043" s="115"/>
      <c r="J1043" s="115"/>
      <c r="K1043" s="115"/>
    </row>
    <row r="1044" spans="2:11">
      <c r="B1044" s="114"/>
      <c r="C1044" s="114"/>
      <c r="D1044" s="114"/>
      <c r="E1044" s="115"/>
      <c r="F1044" s="115"/>
      <c r="G1044" s="115"/>
      <c r="H1044" s="115"/>
      <c r="I1044" s="115"/>
      <c r="J1044" s="115"/>
      <c r="K1044" s="115"/>
    </row>
    <row r="1045" spans="2:11">
      <c r="B1045" s="114"/>
      <c r="C1045" s="114"/>
      <c r="D1045" s="114"/>
      <c r="E1045" s="115"/>
      <c r="F1045" s="115"/>
      <c r="G1045" s="115"/>
      <c r="H1045" s="115"/>
      <c r="I1045" s="115"/>
      <c r="J1045" s="115"/>
      <c r="K1045" s="115"/>
    </row>
    <row r="1046" spans="2:11">
      <c r="B1046" s="114"/>
      <c r="C1046" s="114"/>
      <c r="D1046" s="114"/>
      <c r="E1046" s="115"/>
      <c r="F1046" s="115"/>
      <c r="G1046" s="115"/>
      <c r="H1046" s="115"/>
      <c r="I1046" s="115"/>
      <c r="J1046" s="115"/>
      <c r="K1046" s="115"/>
    </row>
    <row r="1047" spans="2:11">
      <c r="B1047" s="114"/>
      <c r="C1047" s="114"/>
      <c r="D1047" s="114"/>
      <c r="E1047" s="115"/>
      <c r="F1047" s="115"/>
      <c r="G1047" s="115"/>
      <c r="H1047" s="115"/>
      <c r="I1047" s="115"/>
      <c r="J1047" s="115"/>
      <c r="K1047" s="115"/>
    </row>
    <row r="1048" spans="2:11">
      <c r="B1048" s="114"/>
      <c r="C1048" s="114"/>
      <c r="D1048" s="114"/>
      <c r="E1048" s="115"/>
      <c r="F1048" s="115"/>
      <c r="G1048" s="115"/>
      <c r="H1048" s="115"/>
      <c r="I1048" s="115"/>
      <c r="J1048" s="115"/>
      <c r="K1048" s="115"/>
    </row>
    <row r="1049" spans="2:11">
      <c r="B1049" s="114"/>
      <c r="C1049" s="114"/>
      <c r="D1049" s="114"/>
      <c r="E1049" s="115"/>
      <c r="F1049" s="115"/>
      <c r="G1049" s="115"/>
      <c r="H1049" s="115"/>
      <c r="I1049" s="115"/>
      <c r="J1049" s="115"/>
      <c r="K1049" s="115"/>
    </row>
    <row r="1050" spans="2:11">
      <c r="B1050" s="114"/>
      <c r="C1050" s="114"/>
      <c r="D1050" s="114"/>
      <c r="E1050" s="115"/>
      <c r="F1050" s="115"/>
      <c r="G1050" s="115"/>
      <c r="H1050" s="115"/>
      <c r="I1050" s="115"/>
      <c r="J1050" s="115"/>
      <c r="K1050" s="115"/>
    </row>
    <row r="1051" spans="2:11">
      <c r="B1051" s="114"/>
      <c r="C1051" s="114"/>
      <c r="D1051" s="114"/>
      <c r="E1051" s="115"/>
      <c r="F1051" s="115"/>
      <c r="G1051" s="115"/>
      <c r="H1051" s="115"/>
      <c r="I1051" s="115"/>
      <c r="J1051" s="115"/>
      <c r="K1051" s="115"/>
    </row>
    <row r="1052" spans="2:11">
      <c r="B1052" s="114"/>
      <c r="C1052" s="114"/>
      <c r="D1052" s="114"/>
      <c r="E1052" s="115"/>
      <c r="F1052" s="115"/>
      <c r="G1052" s="115"/>
      <c r="H1052" s="115"/>
      <c r="I1052" s="115"/>
      <c r="J1052" s="115"/>
      <c r="K1052" s="115"/>
    </row>
    <row r="1053" spans="2:11">
      <c r="B1053" s="114"/>
      <c r="C1053" s="114"/>
      <c r="D1053" s="114"/>
      <c r="E1053" s="115"/>
      <c r="F1053" s="115"/>
      <c r="G1053" s="115"/>
      <c r="H1053" s="115"/>
      <c r="I1053" s="115"/>
      <c r="J1053" s="115"/>
      <c r="K1053" s="115"/>
    </row>
    <row r="1054" spans="2:11">
      <c r="B1054" s="114"/>
      <c r="C1054" s="114"/>
      <c r="D1054" s="114"/>
      <c r="E1054" s="115"/>
      <c r="F1054" s="115"/>
      <c r="G1054" s="115"/>
      <c r="H1054" s="115"/>
      <c r="I1054" s="115"/>
      <c r="J1054" s="115"/>
      <c r="K1054" s="115"/>
    </row>
    <row r="1055" spans="2:11">
      <c r="B1055" s="114"/>
      <c r="C1055" s="114"/>
      <c r="D1055" s="114"/>
      <c r="E1055" s="115"/>
      <c r="F1055" s="115"/>
      <c r="G1055" s="115"/>
      <c r="H1055" s="115"/>
      <c r="I1055" s="115"/>
      <c r="J1055" s="115"/>
      <c r="K1055" s="115"/>
    </row>
    <row r="1056" spans="2:11">
      <c r="B1056" s="114"/>
      <c r="C1056" s="114"/>
      <c r="D1056" s="114"/>
      <c r="E1056" s="115"/>
      <c r="F1056" s="115"/>
      <c r="G1056" s="115"/>
      <c r="H1056" s="115"/>
      <c r="I1056" s="115"/>
      <c r="J1056" s="115"/>
      <c r="K1056" s="115"/>
    </row>
    <row r="1057" spans="2:11">
      <c r="B1057" s="114"/>
      <c r="C1057" s="114"/>
      <c r="D1057" s="114"/>
      <c r="E1057" s="115"/>
      <c r="F1057" s="115"/>
      <c r="G1057" s="115"/>
      <c r="H1057" s="115"/>
      <c r="I1057" s="115"/>
      <c r="J1057" s="115"/>
      <c r="K1057" s="115"/>
    </row>
    <row r="1058" spans="2:11">
      <c r="B1058" s="114"/>
      <c r="C1058" s="114"/>
      <c r="D1058" s="114"/>
      <c r="E1058" s="115"/>
      <c r="F1058" s="115"/>
      <c r="G1058" s="115"/>
      <c r="H1058" s="115"/>
      <c r="I1058" s="115"/>
      <c r="J1058" s="115"/>
      <c r="K1058" s="115"/>
    </row>
    <row r="1059" spans="2:11">
      <c r="B1059" s="114"/>
      <c r="C1059" s="114"/>
      <c r="D1059" s="114"/>
      <c r="E1059" s="115"/>
      <c r="F1059" s="115"/>
      <c r="G1059" s="115"/>
      <c r="H1059" s="115"/>
      <c r="I1059" s="115"/>
      <c r="J1059" s="115"/>
      <c r="K1059" s="115"/>
    </row>
    <row r="1060" spans="2:11">
      <c r="B1060" s="114"/>
      <c r="C1060" s="114"/>
      <c r="D1060" s="114"/>
      <c r="E1060" s="115"/>
      <c r="F1060" s="115"/>
      <c r="G1060" s="115"/>
      <c r="H1060" s="115"/>
      <c r="I1060" s="115"/>
      <c r="J1060" s="115"/>
      <c r="K1060" s="115"/>
    </row>
    <row r="1061" spans="2:11">
      <c r="B1061" s="114"/>
      <c r="C1061" s="114"/>
      <c r="D1061" s="114"/>
      <c r="E1061" s="115"/>
      <c r="F1061" s="115"/>
      <c r="G1061" s="115"/>
      <c r="H1061" s="115"/>
      <c r="I1061" s="115"/>
      <c r="J1061" s="115"/>
      <c r="K1061" s="115"/>
    </row>
    <row r="1062" spans="2:11">
      <c r="B1062" s="114"/>
      <c r="C1062" s="114"/>
      <c r="D1062" s="114"/>
      <c r="E1062" s="115"/>
      <c r="F1062" s="115"/>
      <c r="G1062" s="115"/>
      <c r="H1062" s="115"/>
      <c r="I1062" s="115"/>
      <c r="J1062" s="115"/>
      <c r="K1062" s="115"/>
    </row>
    <row r="1063" spans="2:11">
      <c r="B1063" s="114"/>
      <c r="C1063" s="114"/>
      <c r="D1063" s="114"/>
      <c r="E1063" s="115"/>
      <c r="F1063" s="115"/>
      <c r="G1063" s="115"/>
      <c r="H1063" s="115"/>
      <c r="I1063" s="115"/>
      <c r="J1063" s="115"/>
      <c r="K1063" s="115"/>
    </row>
    <row r="1064" spans="2:11">
      <c r="B1064" s="114"/>
      <c r="C1064" s="114"/>
      <c r="D1064" s="114"/>
      <c r="E1064" s="115"/>
      <c r="F1064" s="115"/>
      <c r="G1064" s="115"/>
      <c r="H1064" s="115"/>
      <c r="I1064" s="115"/>
      <c r="J1064" s="115"/>
      <c r="K1064" s="115"/>
    </row>
    <row r="1065" spans="2:11">
      <c r="B1065" s="114"/>
      <c r="C1065" s="114"/>
      <c r="D1065" s="114"/>
      <c r="E1065" s="115"/>
      <c r="F1065" s="115"/>
      <c r="G1065" s="115"/>
      <c r="H1065" s="115"/>
      <c r="I1065" s="115"/>
      <c r="J1065" s="115"/>
      <c r="K1065" s="115"/>
    </row>
    <row r="1066" spans="2:11">
      <c r="B1066" s="114"/>
      <c r="C1066" s="114"/>
      <c r="D1066" s="114"/>
      <c r="E1066" s="115"/>
      <c r="F1066" s="115"/>
      <c r="G1066" s="115"/>
      <c r="H1066" s="115"/>
      <c r="I1066" s="115"/>
      <c r="J1066" s="115"/>
      <c r="K1066" s="115"/>
    </row>
    <row r="1067" spans="2:11">
      <c r="B1067" s="114"/>
      <c r="C1067" s="114"/>
      <c r="D1067" s="114"/>
      <c r="E1067" s="115"/>
      <c r="F1067" s="115"/>
      <c r="G1067" s="115"/>
      <c r="H1067" s="115"/>
      <c r="I1067" s="115"/>
      <c r="J1067" s="115"/>
      <c r="K1067" s="115"/>
    </row>
    <row r="1068" spans="2:11">
      <c r="B1068" s="114"/>
      <c r="C1068" s="114"/>
      <c r="D1068" s="114"/>
      <c r="E1068" s="115"/>
      <c r="F1068" s="115"/>
      <c r="G1068" s="115"/>
      <c r="H1068" s="115"/>
      <c r="I1068" s="115"/>
      <c r="J1068" s="115"/>
      <c r="K1068" s="115"/>
    </row>
    <row r="1069" spans="2:11">
      <c r="B1069" s="114"/>
      <c r="C1069" s="114"/>
      <c r="D1069" s="114"/>
      <c r="E1069" s="115"/>
      <c r="F1069" s="115"/>
      <c r="G1069" s="115"/>
      <c r="H1069" s="115"/>
      <c r="I1069" s="115"/>
      <c r="J1069" s="115"/>
      <c r="K1069" s="115"/>
    </row>
    <row r="1070" spans="2:11">
      <c r="B1070" s="114"/>
      <c r="C1070" s="114"/>
      <c r="D1070" s="114"/>
      <c r="E1070" s="115"/>
      <c r="F1070" s="115"/>
      <c r="G1070" s="115"/>
      <c r="H1070" s="115"/>
      <c r="I1070" s="115"/>
      <c r="J1070" s="115"/>
      <c r="K1070" s="115"/>
    </row>
    <row r="1071" spans="2:11">
      <c r="B1071" s="114"/>
      <c r="C1071" s="114"/>
      <c r="D1071" s="114"/>
      <c r="E1071" s="115"/>
      <c r="F1071" s="115"/>
      <c r="G1071" s="115"/>
      <c r="H1071" s="115"/>
      <c r="I1071" s="115"/>
      <c r="J1071" s="115"/>
      <c r="K1071" s="115"/>
    </row>
    <row r="1072" spans="2:11">
      <c r="B1072" s="114"/>
      <c r="C1072" s="114"/>
      <c r="D1072" s="114"/>
      <c r="E1072" s="115"/>
      <c r="F1072" s="115"/>
      <c r="G1072" s="115"/>
      <c r="H1072" s="115"/>
      <c r="I1072" s="115"/>
      <c r="J1072" s="115"/>
      <c r="K1072" s="115"/>
    </row>
    <row r="1073" spans="2:11">
      <c r="B1073" s="114"/>
      <c r="C1073" s="114"/>
      <c r="D1073" s="114"/>
      <c r="E1073" s="115"/>
      <c r="F1073" s="115"/>
      <c r="G1073" s="115"/>
      <c r="H1073" s="115"/>
      <c r="I1073" s="115"/>
      <c r="J1073" s="115"/>
      <c r="K1073" s="115"/>
    </row>
    <row r="1074" spans="2:11">
      <c r="B1074" s="114"/>
      <c r="C1074" s="114"/>
      <c r="D1074" s="114"/>
      <c r="E1074" s="115"/>
      <c r="F1074" s="115"/>
      <c r="G1074" s="115"/>
      <c r="H1074" s="115"/>
      <c r="I1074" s="115"/>
      <c r="J1074" s="115"/>
      <c r="K1074" s="115"/>
    </row>
    <row r="1075" spans="2:11">
      <c r="B1075" s="114"/>
      <c r="C1075" s="114"/>
      <c r="D1075" s="114"/>
      <c r="E1075" s="115"/>
      <c r="F1075" s="115"/>
      <c r="G1075" s="115"/>
      <c r="H1075" s="115"/>
      <c r="I1075" s="115"/>
      <c r="J1075" s="115"/>
      <c r="K1075" s="115"/>
    </row>
    <row r="1076" spans="2:11">
      <c r="B1076" s="114"/>
      <c r="C1076" s="114"/>
      <c r="D1076" s="114"/>
      <c r="E1076" s="115"/>
      <c r="F1076" s="115"/>
      <c r="G1076" s="115"/>
      <c r="H1076" s="115"/>
      <c r="I1076" s="115"/>
      <c r="J1076" s="115"/>
      <c r="K1076" s="115"/>
    </row>
    <row r="1077" spans="2:11">
      <c r="B1077" s="114"/>
      <c r="C1077" s="114"/>
      <c r="D1077" s="114"/>
      <c r="E1077" s="115"/>
      <c r="F1077" s="115"/>
      <c r="G1077" s="115"/>
      <c r="H1077" s="115"/>
      <c r="I1077" s="115"/>
      <c r="J1077" s="115"/>
      <c r="K1077" s="115"/>
    </row>
    <row r="1078" spans="2:11">
      <c r="B1078" s="114"/>
      <c r="C1078" s="114"/>
      <c r="D1078" s="114"/>
      <c r="E1078" s="115"/>
      <c r="F1078" s="115"/>
      <c r="G1078" s="115"/>
      <c r="H1078" s="115"/>
      <c r="I1078" s="115"/>
      <c r="J1078" s="115"/>
      <c r="K1078" s="115"/>
    </row>
    <row r="1079" spans="2:11">
      <c r="B1079" s="114"/>
      <c r="C1079" s="114"/>
      <c r="D1079" s="114"/>
      <c r="E1079" s="115"/>
      <c r="F1079" s="115"/>
      <c r="G1079" s="115"/>
      <c r="H1079" s="115"/>
      <c r="I1079" s="115"/>
      <c r="J1079" s="115"/>
      <c r="K1079" s="115"/>
    </row>
    <row r="1080" spans="2:11">
      <c r="B1080" s="114"/>
      <c r="C1080" s="114"/>
      <c r="D1080" s="114"/>
      <c r="E1080" s="115"/>
      <c r="F1080" s="115"/>
      <c r="G1080" s="115"/>
      <c r="H1080" s="115"/>
      <c r="I1080" s="115"/>
      <c r="J1080" s="115"/>
      <c r="K1080" s="115"/>
    </row>
    <row r="1081" spans="2:11">
      <c r="B1081" s="114"/>
      <c r="C1081" s="114"/>
      <c r="D1081" s="114"/>
      <c r="E1081" s="115"/>
      <c r="F1081" s="115"/>
      <c r="G1081" s="115"/>
      <c r="H1081" s="115"/>
      <c r="I1081" s="115"/>
      <c r="J1081" s="115"/>
      <c r="K1081" s="115"/>
    </row>
    <row r="1082" spans="2:11">
      <c r="B1082" s="114"/>
      <c r="C1082" s="114"/>
      <c r="D1082" s="114"/>
      <c r="E1082" s="115"/>
      <c r="F1082" s="115"/>
      <c r="G1082" s="115"/>
      <c r="H1082" s="115"/>
      <c r="I1082" s="115"/>
      <c r="J1082" s="115"/>
      <c r="K1082" s="115"/>
    </row>
    <row r="1083" spans="2:11">
      <c r="B1083" s="114"/>
      <c r="C1083" s="114"/>
      <c r="D1083" s="114"/>
      <c r="E1083" s="115"/>
      <c r="F1083" s="115"/>
      <c r="G1083" s="115"/>
      <c r="H1083" s="115"/>
      <c r="I1083" s="115"/>
      <c r="J1083" s="115"/>
      <c r="K1083" s="115"/>
    </row>
    <row r="1084" spans="2:11">
      <c r="B1084" s="114"/>
      <c r="C1084" s="114"/>
      <c r="D1084" s="114"/>
      <c r="E1084" s="115"/>
      <c r="F1084" s="115"/>
      <c r="G1084" s="115"/>
      <c r="H1084" s="115"/>
      <c r="I1084" s="115"/>
      <c r="J1084" s="115"/>
      <c r="K1084" s="115"/>
    </row>
    <row r="1085" spans="2:11">
      <c r="B1085" s="114"/>
      <c r="C1085" s="114"/>
      <c r="D1085" s="114"/>
      <c r="E1085" s="115"/>
      <c r="F1085" s="115"/>
      <c r="G1085" s="115"/>
      <c r="H1085" s="115"/>
      <c r="I1085" s="115"/>
      <c r="J1085" s="115"/>
      <c r="K1085" s="115"/>
    </row>
    <row r="1086" spans="2:11">
      <c r="B1086" s="114"/>
      <c r="C1086" s="114"/>
      <c r="D1086" s="114"/>
      <c r="E1086" s="115"/>
      <c r="F1086" s="115"/>
      <c r="G1086" s="115"/>
      <c r="H1086" s="115"/>
      <c r="I1086" s="115"/>
      <c r="J1086" s="115"/>
      <c r="K1086" s="115"/>
    </row>
    <row r="1087" spans="2:11">
      <c r="B1087" s="114"/>
      <c r="C1087" s="114"/>
      <c r="D1087" s="114"/>
      <c r="E1087" s="115"/>
      <c r="F1087" s="115"/>
      <c r="G1087" s="115"/>
      <c r="H1087" s="115"/>
      <c r="I1087" s="115"/>
      <c r="J1087" s="115"/>
      <c r="K1087" s="115"/>
    </row>
    <row r="1088" spans="2:11">
      <c r="B1088" s="114"/>
      <c r="C1088" s="114"/>
      <c r="D1088" s="114"/>
      <c r="E1088" s="115"/>
      <c r="F1088" s="115"/>
      <c r="G1088" s="115"/>
      <c r="H1088" s="115"/>
      <c r="I1088" s="115"/>
      <c r="J1088" s="115"/>
      <c r="K1088" s="115"/>
    </row>
    <row r="1089" spans="2:11">
      <c r="B1089" s="114"/>
      <c r="C1089" s="114"/>
      <c r="D1089" s="114"/>
      <c r="E1089" s="115"/>
      <c r="F1089" s="115"/>
      <c r="G1089" s="115"/>
      <c r="H1089" s="115"/>
      <c r="I1089" s="115"/>
      <c r="J1089" s="115"/>
      <c r="K1089" s="115"/>
    </row>
    <row r="1090" spans="2:11">
      <c r="B1090" s="114"/>
      <c r="C1090" s="114"/>
      <c r="D1090" s="114"/>
      <c r="E1090" s="115"/>
      <c r="F1090" s="115"/>
      <c r="G1090" s="115"/>
      <c r="H1090" s="115"/>
      <c r="I1090" s="115"/>
      <c r="J1090" s="115"/>
      <c r="K1090" s="115"/>
    </row>
    <row r="1091" spans="2:11">
      <c r="B1091" s="114"/>
      <c r="C1091" s="114"/>
      <c r="D1091" s="114"/>
      <c r="E1091" s="115"/>
      <c r="F1091" s="115"/>
      <c r="G1091" s="115"/>
      <c r="H1091" s="115"/>
      <c r="I1091" s="115"/>
      <c r="J1091" s="115"/>
      <c r="K1091" s="115"/>
    </row>
    <row r="1092" spans="2:11">
      <c r="B1092" s="114"/>
      <c r="C1092" s="114"/>
      <c r="D1092" s="114"/>
      <c r="E1092" s="115"/>
      <c r="F1092" s="115"/>
      <c r="G1092" s="115"/>
      <c r="H1092" s="115"/>
      <c r="I1092" s="115"/>
      <c r="J1092" s="115"/>
      <c r="K1092" s="115"/>
    </row>
    <row r="1093" spans="2:11">
      <c r="B1093" s="114"/>
      <c r="C1093" s="114"/>
      <c r="D1093" s="114"/>
      <c r="E1093" s="115"/>
      <c r="F1093" s="115"/>
      <c r="G1093" s="115"/>
      <c r="H1093" s="115"/>
      <c r="I1093" s="115"/>
      <c r="J1093" s="115"/>
      <c r="K1093" s="115"/>
    </row>
    <row r="1094" spans="2:11">
      <c r="B1094" s="114"/>
      <c r="C1094" s="114"/>
      <c r="D1094" s="114"/>
      <c r="E1094" s="115"/>
      <c r="F1094" s="115"/>
      <c r="G1094" s="115"/>
      <c r="H1094" s="115"/>
      <c r="I1094" s="115"/>
      <c r="J1094" s="115"/>
      <c r="K1094" s="115"/>
    </row>
    <row r="1095" spans="2:11">
      <c r="B1095" s="114"/>
      <c r="C1095" s="114"/>
      <c r="D1095" s="114"/>
      <c r="E1095" s="115"/>
      <c r="F1095" s="115"/>
      <c r="G1095" s="115"/>
      <c r="H1095" s="115"/>
      <c r="I1095" s="115"/>
      <c r="J1095" s="115"/>
      <c r="K1095" s="115"/>
    </row>
    <row r="1096" spans="2:11">
      <c r="B1096" s="114"/>
      <c r="C1096" s="114"/>
      <c r="D1096" s="114"/>
      <c r="E1096" s="115"/>
      <c r="F1096" s="115"/>
      <c r="G1096" s="115"/>
      <c r="H1096" s="115"/>
      <c r="I1096" s="115"/>
      <c r="J1096" s="115"/>
      <c r="K1096" s="115"/>
    </row>
    <row r="1097" spans="2:11">
      <c r="B1097" s="114"/>
      <c r="C1097" s="114"/>
      <c r="D1097" s="114"/>
      <c r="E1097" s="115"/>
      <c r="F1097" s="115"/>
      <c r="G1097" s="115"/>
      <c r="H1097" s="115"/>
      <c r="I1097" s="115"/>
      <c r="J1097" s="115"/>
      <c r="K1097" s="115"/>
    </row>
    <row r="1098" spans="2:11">
      <c r="B1098" s="114"/>
      <c r="C1098" s="114"/>
      <c r="D1098" s="114"/>
      <c r="E1098" s="115"/>
      <c r="F1098" s="115"/>
      <c r="G1098" s="115"/>
      <c r="H1098" s="115"/>
      <c r="I1098" s="115"/>
      <c r="J1098" s="115"/>
      <c r="K1098" s="115"/>
    </row>
    <row r="1099" spans="2:11">
      <c r="B1099" s="114"/>
      <c r="C1099" s="114"/>
      <c r="D1099" s="114"/>
      <c r="E1099" s="115"/>
      <c r="F1099" s="115"/>
      <c r="G1099" s="115"/>
      <c r="H1099" s="115"/>
      <c r="I1099" s="115"/>
      <c r="J1099" s="115"/>
      <c r="K1099" s="115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144</v>
      </c>
      <c r="C1" s="67" t="s" vm="1">
        <v>229</v>
      </c>
    </row>
    <row r="2" spans="2:17">
      <c r="B2" s="46" t="s">
        <v>143</v>
      </c>
      <c r="C2" s="67" t="s">
        <v>230</v>
      </c>
    </row>
    <row r="3" spans="2:17">
      <c r="B3" s="46" t="s">
        <v>145</v>
      </c>
      <c r="C3" s="67" t="s">
        <v>231</v>
      </c>
    </row>
    <row r="4" spans="2:17">
      <c r="B4" s="46" t="s">
        <v>146</v>
      </c>
      <c r="C4" s="67">
        <v>12145</v>
      </c>
    </row>
    <row r="6" spans="2:17" ht="26.25" customHeight="1">
      <c r="B6" s="152" t="s">
        <v>173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4"/>
    </row>
    <row r="7" spans="2:17" ht="26.25" customHeight="1">
      <c r="B7" s="152" t="s">
        <v>100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4"/>
    </row>
    <row r="8" spans="2:17" s="3" customFormat="1" ht="47.25">
      <c r="B8" s="21" t="s">
        <v>114</v>
      </c>
      <c r="C8" s="29" t="s">
        <v>44</v>
      </c>
      <c r="D8" s="29" t="s">
        <v>50</v>
      </c>
      <c r="E8" s="29" t="s">
        <v>14</v>
      </c>
      <c r="F8" s="29" t="s">
        <v>65</v>
      </c>
      <c r="G8" s="29" t="s">
        <v>102</v>
      </c>
      <c r="H8" s="29" t="s">
        <v>17</v>
      </c>
      <c r="I8" s="29" t="s">
        <v>101</v>
      </c>
      <c r="J8" s="29" t="s">
        <v>16</v>
      </c>
      <c r="K8" s="29" t="s">
        <v>18</v>
      </c>
      <c r="L8" s="29" t="s">
        <v>205</v>
      </c>
      <c r="M8" s="29" t="s">
        <v>204</v>
      </c>
      <c r="N8" s="29" t="s">
        <v>109</v>
      </c>
      <c r="O8" s="29" t="s">
        <v>57</v>
      </c>
      <c r="P8" s="29" t="s">
        <v>147</v>
      </c>
      <c r="Q8" s="30" t="s">
        <v>149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212</v>
      </c>
      <c r="M9" s="15"/>
      <c r="N9" s="15" t="s">
        <v>208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111</v>
      </c>
    </row>
    <row r="11" spans="2:17" s="4" customFormat="1" ht="18" customHeight="1">
      <c r="B11" s="126" t="s">
        <v>3176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27">
        <v>0</v>
      </c>
      <c r="O11" s="88"/>
      <c r="P11" s="128">
        <v>0</v>
      </c>
      <c r="Q11" s="128">
        <v>0</v>
      </c>
    </row>
    <row r="12" spans="2:17" ht="18" customHeight="1">
      <c r="B12" s="129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17">
      <c r="B13" s="129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17">
      <c r="B14" s="129" t="s">
        <v>203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>
      <c r="B15" s="129" t="s">
        <v>211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17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14"/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</row>
    <row r="112" spans="2:17">
      <c r="B112" s="114"/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</row>
    <row r="113" spans="2:17">
      <c r="B113" s="114"/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</row>
    <row r="114" spans="2:17">
      <c r="B114" s="114"/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</row>
    <row r="115" spans="2:17">
      <c r="B115" s="114"/>
      <c r="C115" s="114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</row>
    <row r="116" spans="2:17">
      <c r="B116" s="114"/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</row>
    <row r="117" spans="2:17">
      <c r="B117" s="114"/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</row>
    <row r="118" spans="2:17">
      <c r="B118" s="114"/>
      <c r="C118" s="114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</row>
    <row r="119" spans="2:17">
      <c r="B119" s="114"/>
      <c r="C119" s="114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</row>
    <row r="120" spans="2:17">
      <c r="B120" s="114"/>
      <c r="C120" s="114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</row>
    <row r="121" spans="2:17">
      <c r="B121" s="114"/>
      <c r="C121" s="114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</row>
    <row r="122" spans="2:17">
      <c r="B122" s="114"/>
      <c r="C122" s="114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</row>
    <row r="123" spans="2:17">
      <c r="B123" s="114"/>
      <c r="C123" s="114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</row>
    <row r="124" spans="2:17">
      <c r="B124" s="114"/>
      <c r="C124" s="114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</row>
    <row r="125" spans="2:17">
      <c r="B125" s="114"/>
      <c r="C125" s="114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</row>
    <row r="126" spans="2:17">
      <c r="B126" s="114"/>
      <c r="C126" s="114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</row>
    <row r="127" spans="2:17">
      <c r="B127" s="114"/>
      <c r="C127" s="114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</row>
    <row r="128" spans="2:17">
      <c r="B128" s="114"/>
      <c r="C128" s="114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</row>
    <row r="129" spans="2:17">
      <c r="B129" s="114"/>
      <c r="C129" s="114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</row>
    <row r="130" spans="2:17">
      <c r="B130" s="114"/>
      <c r="C130" s="114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</row>
    <row r="131" spans="2:17">
      <c r="B131" s="114"/>
      <c r="C131" s="114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</row>
    <row r="132" spans="2:17">
      <c r="B132" s="114"/>
      <c r="C132" s="114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</row>
    <row r="133" spans="2:17">
      <c r="B133" s="114"/>
      <c r="C133" s="114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</row>
    <row r="134" spans="2:17">
      <c r="B134" s="114"/>
      <c r="C134" s="114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</row>
    <row r="135" spans="2:17">
      <c r="B135" s="114"/>
      <c r="C135" s="114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</row>
    <row r="136" spans="2:17">
      <c r="B136" s="114"/>
      <c r="C136" s="114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</row>
    <row r="137" spans="2:17">
      <c r="B137" s="114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</row>
    <row r="138" spans="2:17">
      <c r="B138" s="114"/>
      <c r="C138" s="114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</row>
    <row r="139" spans="2:17">
      <c r="B139" s="114"/>
      <c r="C139" s="114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</row>
    <row r="140" spans="2:17">
      <c r="B140" s="114"/>
      <c r="C140" s="114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</row>
    <row r="141" spans="2:17">
      <c r="B141" s="114"/>
      <c r="C141" s="114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</row>
    <row r="142" spans="2:17">
      <c r="B142" s="114"/>
      <c r="C142" s="114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</row>
    <row r="143" spans="2:17">
      <c r="B143" s="114"/>
      <c r="C143" s="114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</row>
    <row r="144" spans="2:17">
      <c r="B144" s="114"/>
      <c r="C144" s="114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</row>
    <row r="145" spans="2:17">
      <c r="B145" s="114"/>
      <c r="C145" s="114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</row>
    <row r="146" spans="2:17">
      <c r="B146" s="114"/>
      <c r="C146" s="114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</row>
    <row r="147" spans="2:17">
      <c r="B147" s="114"/>
      <c r="C147" s="114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</row>
    <row r="148" spans="2:17">
      <c r="B148" s="114"/>
      <c r="C148" s="114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</row>
    <row r="149" spans="2:17">
      <c r="B149" s="114"/>
      <c r="C149" s="114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</row>
    <row r="150" spans="2:17">
      <c r="B150" s="114"/>
      <c r="C150" s="114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</row>
    <row r="151" spans="2:17">
      <c r="B151" s="114"/>
      <c r="C151" s="114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</row>
    <row r="152" spans="2:17">
      <c r="B152" s="114"/>
      <c r="C152" s="114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</row>
    <row r="153" spans="2:17">
      <c r="B153" s="114"/>
      <c r="C153" s="114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</row>
    <row r="154" spans="2:17">
      <c r="B154" s="114"/>
      <c r="C154" s="114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</row>
    <row r="155" spans="2:17">
      <c r="B155" s="114"/>
      <c r="C155" s="114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</row>
    <row r="156" spans="2:17">
      <c r="B156" s="114"/>
      <c r="C156" s="114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</row>
    <row r="157" spans="2:17">
      <c r="B157" s="114"/>
      <c r="C157" s="114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</row>
    <row r="158" spans="2:17">
      <c r="B158" s="114"/>
      <c r="C158" s="114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</row>
    <row r="159" spans="2:17">
      <c r="B159" s="114"/>
      <c r="C159" s="114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</row>
    <row r="160" spans="2:17">
      <c r="B160" s="114"/>
      <c r="C160" s="114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</row>
    <row r="161" spans="2:17">
      <c r="B161" s="114"/>
      <c r="C161" s="114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</row>
    <row r="162" spans="2:17">
      <c r="B162" s="114"/>
      <c r="C162" s="114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</row>
    <row r="163" spans="2:17">
      <c r="B163" s="114"/>
      <c r="C163" s="114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</row>
    <row r="164" spans="2:17">
      <c r="B164" s="114"/>
      <c r="C164" s="114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</row>
    <row r="165" spans="2:17">
      <c r="B165" s="114"/>
      <c r="C165" s="114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</row>
    <row r="166" spans="2:17">
      <c r="B166" s="114"/>
      <c r="C166" s="114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</row>
    <row r="167" spans="2:17">
      <c r="B167" s="114"/>
      <c r="C167" s="114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</row>
    <row r="168" spans="2:17">
      <c r="B168" s="114"/>
      <c r="C168" s="114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</row>
    <row r="169" spans="2:17">
      <c r="B169" s="114"/>
      <c r="C169" s="114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</row>
    <row r="170" spans="2:17">
      <c r="B170" s="114"/>
      <c r="C170" s="114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</row>
    <row r="171" spans="2:17">
      <c r="B171" s="114"/>
      <c r="C171" s="114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</row>
    <row r="172" spans="2:17">
      <c r="B172" s="114"/>
      <c r="C172" s="114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</row>
    <row r="173" spans="2:17">
      <c r="B173" s="114"/>
      <c r="C173" s="114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</row>
    <row r="174" spans="2:17">
      <c r="B174" s="114"/>
      <c r="C174" s="114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</row>
    <row r="175" spans="2:17">
      <c r="B175" s="114"/>
      <c r="C175" s="114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</row>
    <row r="176" spans="2:17">
      <c r="B176" s="114"/>
      <c r="C176" s="114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</row>
    <row r="177" spans="2:17">
      <c r="B177" s="114"/>
      <c r="C177" s="114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</row>
    <row r="178" spans="2:17">
      <c r="B178" s="114"/>
      <c r="C178" s="114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</row>
    <row r="179" spans="2:17">
      <c r="B179" s="114"/>
      <c r="C179" s="114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</row>
    <row r="180" spans="2:17">
      <c r="B180" s="114"/>
      <c r="C180" s="114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</row>
    <row r="181" spans="2:17">
      <c r="B181" s="114"/>
      <c r="C181" s="114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</row>
    <row r="182" spans="2:17">
      <c r="B182" s="114"/>
      <c r="C182" s="114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</row>
    <row r="183" spans="2:17">
      <c r="B183" s="114"/>
      <c r="C183" s="114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</row>
    <row r="184" spans="2:17">
      <c r="B184" s="114"/>
      <c r="C184" s="114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</row>
    <row r="185" spans="2:17">
      <c r="B185" s="114"/>
      <c r="C185" s="114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</row>
    <row r="186" spans="2:17">
      <c r="B186" s="114"/>
      <c r="C186" s="114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</row>
    <row r="187" spans="2:17">
      <c r="B187" s="114"/>
      <c r="C187" s="114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</row>
    <row r="188" spans="2:17">
      <c r="B188" s="114"/>
      <c r="C188" s="114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</row>
    <row r="189" spans="2:17">
      <c r="B189" s="114"/>
      <c r="C189" s="114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</row>
    <row r="190" spans="2:17">
      <c r="B190" s="114"/>
      <c r="C190" s="114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</row>
    <row r="191" spans="2:17">
      <c r="B191" s="114"/>
      <c r="C191" s="114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</row>
    <row r="192" spans="2:17">
      <c r="B192" s="114"/>
      <c r="C192" s="114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</row>
    <row r="193" spans="2:17">
      <c r="B193" s="114"/>
      <c r="C193" s="114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</row>
    <row r="194" spans="2:17">
      <c r="B194" s="114"/>
      <c r="C194" s="114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</row>
    <row r="195" spans="2:17">
      <c r="B195" s="114"/>
      <c r="C195" s="114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</row>
    <row r="196" spans="2:17">
      <c r="B196" s="114"/>
      <c r="C196" s="114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</row>
    <row r="197" spans="2:17">
      <c r="B197" s="114"/>
      <c r="C197" s="114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</row>
    <row r="198" spans="2:17">
      <c r="B198" s="114"/>
      <c r="C198" s="114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</row>
    <row r="199" spans="2:17">
      <c r="B199" s="114"/>
      <c r="C199" s="114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</row>
    <row r="200" spans="2:17">
      <c r="B200" s="114"/>
      <c r="C200" s="114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</row>
    <row r="201" spans="2:17">
      <c r="B201" s="114"/>
      <c r="C201" s="114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</row>
    <row r="202" spans="2:17">
      <c r="B202" s="114"/>
      <c r="C202" s="114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</row>
    <row r="203" spans="2:17">
      <c r="B203" s="114"/>
      <c r="C203" s="114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</row>
    <row r="204" spans="2:17">
      <c r="B204" s="114"/>
      <c r="C204" s="114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</row>
    <row r="205" spans="2:17">
      <c r="B205" s="114"/>
      <c r="C205" s="114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</row>
    <row r="206" spans="2:17">
      <c r="B206" s="114"/>
      <c r="C206" s="114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</row>
    <row r="207" spans="2:17">
      <c r="B207" s="114"/>
      <c r="C207" s="114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</row>
    <row r="208" spans="2:17">
      <c r="B208" s="114"/>
      <c r="C208" s="114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</row>
    <row r="209" spans="2:17">
      <c r="B209" s="114"/>
      <c r="C209" s="114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</row>
    <row r="210" spans="2:17">
      <c r="B210" s="114"/>
      <c r="C210" s="114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</row>
    <row r="211" spans="2:17">
      <c r="B211" s="114"/>
      <c r="C211" s="114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</row>
    <row r="212" spans="2:17">
      <c r="B212" s="114"/>
      <c r="C212" s="114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</row>
    <row r="213" spans="2:17">
      <c r="B213" s="114"/>
      <c r="C213" s="114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</row>
    <row r="214" spans="2:17">
      <c r="B214" s="114"/>
      <c r="C214" s="114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</row>
    <row r="215" spans="2:17">
      <c r="B215" s="114"/>
      <c r="C215" s="114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</row>
    <row r="216" spans="2:17">
      <c r="B216" s="114"/>
      <c r="C216" s="114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</row>
    <row r="217" spans="2:17">
      <c r="B217" s="114"/>
      <c r="C217" s="114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</row>
    <row r="218" spans="2:17">
      <c r="B218" s="114"/>
      <c r="C218" s="114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</row>
    <row r="219" spans="2:17">
      <c r="B219" s="114"/>
      <c r="C219" s="114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</row>
    <row r="220" spans="2:17">
      <c r="B220" s="114"/>
      <c r="C220" s="114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</row>
    <row r="221" spans="2:17">
      <c r="B221" s="114"/>
      <c r="C221" s="114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</row>
    <row r="222" spans="2:17">
      <c r="B222" s="114"/>
      <c r="C222" s="114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</row>
    <row r="223" spans="2:17">
      <c r="B223" s="114"/>
      <c r="C223" s="114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</row>
    <row r="224" spans="2:17">
      <c r="B224" s="114"/>
      <c r="C224" s="114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</row>
    <row r="225" spans="2:17">
      <c r="B225" s="114"/>
      <c r="C225" s="114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</row>
    <row r="226" spans="2:17">
      <c r="B226" s="114"/>
      <c r="C226" s="114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</row>
    <row r="227" spans="2:17">
      <c r="B227" s="114"/>
      <c r="C227" s="114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</row>
    <row r="228" spans="2:17">
      <c r="B228" s="114"/>
      <c r="C228" s="114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</row>
    <row r="229" spans="2:17">
      <c r="B229" s="114"/>
      <c r="C229" s="114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</row>
    <row r="230" spans="2:17">
      <c r="B230" s="114"/>
      <c r="C230" s="114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</row>
    <row r="231" spans="2:17">
      <c r="B231" s="114"/>
      <c r="C231" s="114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</row>
    <row r="232" spans="2:17">
      <c r="B232" s="114"/>
      <c r="C232" s="114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</row>
    <row r="233" spans="2:17">
      <c r="B233" s="114"/>
      <c r="C233" s="114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</row>
    <row r="234" spans="2:17">
      <c r="B234" s="114"/>
      <c r="C234" s="114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</row>
    <row r="235" spans="2:17">
      <c r="B235" s="114"/>
      <c r="C235" s="114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</row>
    <row r="236" spans="2:17">
      <c r="B236" s="114"/>
      <c r="C236" s="114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</row>
    <row r="237" spans="2:17">
      <c r="B237" s="114"/>
      <c r="C237" s="114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</row>
    <row r="238" spans="2:17">
      <c r="B238" s="114"/>
      <c r="C238" s="114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</row>
    <row r="239" spans="2:17">
      <c r="B239" s="114"/>
      <c r="C239" s="114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</row>
    <row r="240" spans="2:17">
      <c r="B240" s="114"/>
      <c r="C240" s="114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</row>
    <row r="241" spans="2:17">
      <c r="B241" s="114"/>
      <c r="C241" s="114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</row>
    <row r="242" spans="2:17">
      <c r="B242" s="114"/>
      <c r="C242" s="114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</row>
    <row r="243" spans="2:17">
      <c r="B243" s="114"/>
      <c r="C243" s="114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</row>
    <row r="244" spans="2:17">
      <c r="B244" s="114"/>
      <c r="C244" s="114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</row>
    <row r="245" spans="2:17">
      <c r="B245" s="114"/>
      <c r="C245" s="114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</row>
    <row r="246" spans="2:17">
      <c r="B246" s="114"/>
      <c r="C246" s="114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</row>
    <row r="247" spans="2:17">
      <c r="B247" s="114"/>
      <c r="C247" s="114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</row>
    <row r="248" spans="2:17">
      <c r="B248" s="114"/>
      <c r="C248" s="114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</row>
    <row r="249" spans="2:17">
      <c r="B249" s="114"/>
      <c r="C249" s="114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</row>
    <row r="250" spans="2:17">
      <c r="B250" s="114"/>
      <c r="C250" s="114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</row>
    <row r="251" spans="2:17">
      <c r="B251" s="114"/>
      <c r="C251" s="114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</row>
    <row r="252" spans="2:17">
      <c r="B252" s="114"/>
      <c r="C252" s="114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</row>
    <row r="253" spans="2:17">
      <c r="B253" s="114"/>
      <c r="C253" s="114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</row>
    <row r="254" spans="2:17">
      <c r="B254" s="114"/>
      <c r="C254" s="114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</row>
    <row r="255" spans="2:17">
      <c r="B255" s="114"/>
      <c r="C255" s="114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</row>
    <row r="256" spans="2:17">
      <c r="B256" s="114"/>
      <c r="C256" s="114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</row>
    <row r="257" spans="2:17">
      <c r="B257" s="114"/>
      <c r="C257" s="114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</row>
    <row r="258" spans="2:17">
      <c r="B258" s="114"/>
      <c r="C258" s="114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</row>
    <row r="259" spans="2:17">
      <c r="B259" s="114"/>
      <c r="C259" s="114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</row>
    <row r="260" spans="2:17">
      <c r="B260" s="114"/>
      <c r="C260" s="114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</row>
    <row r="261" spans="2:17">
      <c r="B261" s="114"/>
      <c r="C261" s="114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</row>
    <row r="262" spans="2:17">
      <c r="B262" s="114"/>
      <c r="C262" s="114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</row>
    <row r="263" spans="2:17">
      <c r="B263" s="114"/>
      <c r="C263" s="114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</row>
    <row r="264" spans="2:17">
      <c r="B264" s="114"/>
      <c r="C264" s="114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</row>
    <row r="265" spans="2:17">
      <c r="B265" s="114"/>
      <c r="C265" s="114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</row>
    <row r="266" spans="2:17">
      <c r="B266" s="114"/>
      <c r="C266" s="114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</row>
    <row r="267" spans="2:17">
      <c r="B267" s="114"/>
      <c r="C267" s="114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</row>
    <row r="268" spans="2:17">
      <c r="B268" s="114"/>
      <c r="C268" s="114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</row>
    <row r="269" spans="2:17">
      <c r="B269" s="114"/>
      <c r="C269" s="114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</row>
    <row r="270" spans="2:17">
      <c r="B270" s="114"/>
      <c r="C270" s="114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</row>
    <row r="271" spans="2:17">
      <c r="B271" s="114"/>
      <c r="C271" s="114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</row>
    <row r="272" spans="2:17">
      <c r="B272" s="114"/>
      <c r="C272" s="114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</row>
    <row r="273" spans="2:17">
      <c r="B273" s="114"/>
      <c r="C273" s="114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</row>
    <row r="274" spans="2:17">
      <c r="B274" s="114"/>
      <c r="C274" s="114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</row>
    <row r="275" spans="2:17">
      <c r="B275" s="114"/>
      <c r="C275" s="114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</row>
    <row r="276" spans="2:17">
      <c r="B276" s="114"/>
      <c r="C276" s="114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</row>
    <row r="277" spans="2:17">
      <c r="B277" s="114"/>
      <c r="C277" s="114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</row>
    <row r="278" spans="2:17">
      <c r="B278" s="114"/>
      <c r="C278" s="114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</row>
    <row r="279" spans="2:17">
      <c r="B279" s="114"/>
      <c r="C279" s="114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</row>
    <row r="280" spans="2:17">
      <c r="B280" s="114"/>
      <c r="C280" s="114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</row>
    <row r="281" spans="2:17">
      <c r="B281" s="114"/>
      <c r="C281" s="114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</row>
    <row r="282" spans="2:17">
      <c r="B282" s="114"/>
      <c r="C282" s="114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</row>
    <row r="283" spans="2:17">
      <c r="B283" s="114"/>
      <c r="C283" s="114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</row>
    <row r="284" spans="2:17">
      <c r="B284" s="114"/>
      <c r="C284" s="114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</row>
    <row r="285" spans="2:17">
      <c r="B285" s="114"/>
      <c r="C285" s="114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</row>
    <row r="286" spans="2:17">
      <c r="B286" s="114"/>
      <c r="C286" s="114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</row>
    <row r="287" spans="2:17">
      <c r="B287" s="114"/>
      <c r="C287" s="114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</row>
    <row r="288" spans="2:17">
      <c r="B288" s="114"/>
      <c r="C288" s="114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</row>
    <row r="289" spans="2:17">
      <c r="B289" s="114"/>
      <c r="C289" s="114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</row>
    <row r="290" spans="2:17">
      <c r="B290" s="114"/>
      <c r="C290" s="114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</row>
    <row r="291" spans="2:17">
      <c r="B291" s="114"/>
      <c r="C291" s="114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</row>
    <row r="292" spans="2:17">
      <c r="B292" s="114"/>
      <c r="C292" s="114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</row>
    <row r="293" spans="2:17">
      <c r="B293" s="114"/>
      <c r="C293" s="114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</row>
    <row r="294" spans="2:17">
      <c r="B294" s="114"/>
      <c r="C294" s="114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</row>
    <row r="295" spans="2:17">
      <c r="B295" s="114"/>
      <c r="C295" s="114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</row>
    <row r="296" spans="2:17">
      <c r="B296" s="114"/>
      <c r="C296" s="114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</row>
    <row r="297" spans="2:17">
      <c r="B297" s="114"/>
      <c r="C297" s="114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</row>
    <row r="298" spans="2:17">
      <c r="B298" s="114"/>
      <c r="C298" s="114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</row>
    <row r="299" spans="2:17">
      <c r="B299" s="114"/>
      <c r="C299" s="114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</row>
    <row r="300" spans="2:17">
      <c r="B300" s="114"/>
      <c r="C300" s="114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</row>
    <row r="301" spans="2:17">
      <c r="B301" s="114"/>
      <c r="C301" s="114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</row>
    <row r="302" spans="2:17">
      <c r="B302" s="114"/>
      <c r="C302" s="114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</row>
    <row r="303" spans="2:17">
      <c r="B303" s="114"/>
      <c r="C303" s="114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</row>
    <row r="304" spans="2:17">
      <c r="B304" s="114"/>
      <c r="C304" s="114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</row>
    <row r="305" spans="2:17">
      <c r="B305" s="114"/>
      <c r="C305" s="114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</row>
    <row r="306" spans="2:17">
      <c r="B306" s="114"/>
      <c r="C306" s="114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</row>
    <row r="307" spans="2:17">
      <c r="B307" s="114"/>
      <c r="C307" s="114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</row>
    <row r="308" spans="2:17">
      <c r="B308" s="114"/>
      <c r="C308" s="114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</row>
    <row r="309" spans="2:17">
      <c r="B309" s="114"/>
      <c r="C309" s="114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</row>
    <row r="310" spans="2:17">
      <c r="B310" s="114"/>
      <c r="C310" s="114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</row>
    <row r="311" spans="2:17">
      <c r="B311" s="114"/>
      <c r="C311" s="114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</row>
    <row r="312" spans="2:17">
      <c r="B312" s="114"/>
      <c r="C312" s="114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</row>
    <row r="313" spans="2:17">
      <c r="B313" s="114"/>
      <c r="C313" s="114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</row>
    <row r="314" spans="2:17">
      <c r="B314" s="114"/>
      <c r="C314" s="114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</row>
    <row r="315" spans="2:17">
      <c r="B315" s="114"/>
      <c r="C315" s="114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</row>
    <row r="316" spans="2:17">
      <c r="B316" s="114"/>
      <c r="C316" s="114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</row>
    <row r="317" spans="2:17">
      <c r="B317" s="114"/>
      <c r="C317" s="114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</row>
    <row r="318" spans="2:17">
      <c r="B318" s="114"/>
      <c r="C318" s="114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</row>
    <row r="319" spans="2:17">
      <c r="B319" s="114"/>
      <c r="C319" s="114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</row>
    <row r="320" spans="2:17">
      <c r="B320" s="114"/>
      <c r="C320" s="114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</row>
    <row r="321" spans="2:17">
      <c r="B321" s="114"/>
      <c r="C321" s="114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</row>
    <row r="322" spans="2:17">
      <c r="B322" s="114"/>
      <c r="C322" s="114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</row>
    <row r="323" spans="2:17">
      <c r="B323" s="114"/>
      <c r="C323" s="114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</row>
    <row r="324" spans="2:17">
      <c r="B324" s="114"/>
      <c r="C324" s="114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</row>
    <row r="325" spans="2:17">
      <c r="B325" s="114"/>
      <c r="C325" s="114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</row>
    <row r="326" spans="2:17">
      <c r="B326" s="114"/>
      <c r="C326" s="114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</row>
    <row r="327" spans="2:17">
      <c r="B327" s="114"/>
      <c r="C327" s="114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</row>
    <row r="328" spans="2:17">
      <c r="B328" s="114"/>
      <c r="C328" s="114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</row>
    <row r="329" spans="2:17">
      <c r="B329" s="114"/>
      <c r="C329" s="114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</row>
    <row r="330" spans="2:17">
      <c r="B330" s="114"/>
      <c r="C330" s="114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</row>
    <row r="331" spans="2:17">
      <c r="B331" s="114"/>
      <c r="C331" s="114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</row>
    <row r="332" spans="2:17">
      <c r="B332" s="114"/>
      <c r="C332" s="114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</row>
    <row r="333" spans="2:17">
      <c r="B333" s="114"/>
      <c r="C333" s="114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</row>
    <row r="334" spans="2:17">
      <c r="B334" s="114"/>
      <c r="C334" s="114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</row>
    <row r="335" spans="2:17">
      <c r="B335" s="114"/>
      <c r="C335" s="114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</row>
    <row r="336" spans="2:17">
      <c r="B336" s="114"/>
      <c r="C336" s="114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</row>
    <row r="337" spans="2:17">
      <c r="B337" s="114"/>
      <c r="C337" s="114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</row>
    <row r="338" spans="2:17">
      <c r="B338" s="114"/>
      <c r="C338" s="114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</row>
    <row r="339" spans="2:17">
      <c r="B339" s="114"/>
      <c r="C339" s="114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</row>
    <row r="340" spans="2:17">
      <c r="B340" s="114"/>
      <c r="C340" s="114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</row>
    <row r="341" spans="2:17">
      <c r="B341" s="114"/>
      <c r="C341" s="114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</row>
    <row r="342" spans="2:17">
      <c r="B342" s="114"/>
      <c r="C342" s="114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</row>
    <row r="343" spans="2:17">
      <c r="B343" s="114"/>
      <c r="C343" s="114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</row>
    <row r="344" spans="2:17">
      <c r="B344" s="114"/>
      <c r="C344" s="114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</row>
    <row r="345" spans="2:17">
      <c r="B345" s="114"/>
      <c r="C345" s="114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</row>
    <row r="346" spans="2:17">
      <c r="B346" s="114"/>
      <c r="C346" s="114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</row>
    <row r="347" spans="2:17">
      <c r="B347" s="114"/>
      <c r="C347" s="114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</row>
    <row r="348" spans="2:17">
      <c r="B348" s="114"/>
      <c r="C348" s="114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</row>
    <row r="349" spans="2:17">
      <c r="B349" s="114"/>
      <c r="C349" s="114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</row>
    <row r="350" spans="2:17">
      <c r="B350" s="114"/>
      <c r="C350" s="114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</row>
    <row r="351" spans="2:17">
      <c r="B351" s="114"/>
      <c r="C351" s="114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</row>
    <row r="352" spans="2:17">
      <c r="B352" s="114"/>
      <c r="C352" s="114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</row>
    <row r="353" spans="2:17">
      <c r="B353" s="114"/>
      <c r="C353" s="114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</row>
    <row r="354" spans="2:17">
      <c r="B354" s="114"/>
      <c r="C354" s="114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</row>
    <row r="355" spans="2:17">
      <c r="B355" s="114"/>
      <c r="C355" s="114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</row>
    <row r="356" spans="2:17">
      <c r="B356" s="114"/>
      <c r="C356" s="114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</row>
    <row r="357" spans="2:17">
      <c r="B357" s="114"/>
      <c r="C357" s="114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</row>
    <row r="358" spans="2:17">
      <c r="B358" s="114"/>
      <c r="C358" s="114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</row>
    <row r="359" spans="2:17">
      <c r="B359" s="114"/>
      <c r="C359" s="114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</row>
    <row r="360" spans="2:17">
      <c r="B360" s="114"/>
      <c r="C360" s="114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</row>
    <row r="361" spans="2:17">
      <c r="B361" s="114"/>
      <c r="C361" s="114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</row>
    <row r="362" spans="2:17">
      <c r="B362" s="114"/>
      <c r="C362" s="114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</row>
    <row r="363" spans="2:17">
      <c r="B363" s="114"/>
      <c r="C363" s="114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</row>
    <row r="364" spans="2:17">
      <c r="B364" s="114"/>
      <c r="C364" s="114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</row>
    <row r="365" spans="2:17">
      <c r="B365" s="114"/>
      <c r="C365" s="114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</row>
    <row r="366" spans="2:17">
      <c r="B366" s="114"/>
      <c r="C366" s="114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</row>
    <row r="367" spans="2:17">
      <c r="B367" s="114"/>
      <c r="C367" s="114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</row>
    <row r="368" spans="2:17">
      <c r="B368" s="114"/>
      <c r="C368" s="114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</row>
    <row r="369" spans="2:17">
      <c r="B369" s="114"/>
      <c r="C369" s="114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</row>
    <row r="370" spans="2:17">
      <c r="B370" s="114"/>
      <c r="C370" s="114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</row>
    <row r="371" spans="2:17">
      <c r="B371" s="114"/>
      <c r="C371" s="114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</row>
    <row r="372" spans="2:17">
      <c r="B372" s="114"/>
      <c r="C372" s="114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</row>
    <row r="373" spans="2:17">
      <c r="B373" s="114"/>
      <c r="C373" s="114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</row>
    <row r="374" spans="2:17">
      <c r="B374" s="114"/>
      <c r="C374" s="114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</row>
    <row r="375" spans="2:17">
      <c r="B375" s="114"/>
      <c r="C375" s="114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</row>
    <row r="376" spans="2:17">
      <c r="B376" s="114"/>
      <c r="C376" s="114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</row>
    <row r="377" spans="2:17">
      <c r="B377" s="114"/>
      <c r="C377" s="114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</row>
    <row r="378" spans="2:17">
      <c r="B378" s="114"/>
      <c r="C378" s="114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</row>
    <row r="379" spans="2:17">
      <c r="B379" s="114"/>
      <c r="C379" s="114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</row>
    <row r="380" spans="2:17">
      <c r="B380" s="114"/>
      <c r="C380" s="114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</row>
    <row r="381" spans="2:17">
      <c r="B381" s="114"/>
      <c r="C381" s="114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</row>
    <row r="382" spans="2:17">
      <c r="B382" s="114"/>
      <c r="C382" s="114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</row>
    <row r="383" spans="2:17">
      <c r="B383" s="114"/>
      <c r="C383" s="114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</row>
    <row r="384" spans="2:17">
      <c r="B384" s="114"/>
      <c r="C384" s="114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</row>
    <row r="385" spans="2:17">
      <c r="B385" s="114"/>
      <c r="C385" s="114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</row>
    <row r="386" spans="2:17">
      <c r="B386" s="114"/>
      <c r="C386" s="114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</row>
    <row r="387" spans="2:17">
      <c r="B387" s="114"/>
      <c r="C387" s="114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</row>
    <row r="388" spans="2:17">
      <c r="B388" s="114"/>
      <c r="C388" s="114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</row>
    <row r="389" spans="2:17">
      <c r="B389" s="114"/>
      <c r="C389" s="114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</row>
    <row r="390" spans="2:17">
      <c r="B390" s="114"/>
      <c r="C390" s="114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</row>
    <row r="391" spans="2:17">
      <c r="B391" s="114"/>
      <c r="C391" s="114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</row>
    <row r="392" spans="2:17">
      <c r="B392" s="114"/>
      <c r="C392" s="114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</row>
    <row r="393" spans="2:17">
      <c r="B393" s="114"/>
      <c r="C393" s="114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</row>
    <row r="394" spans="2:17">
      <c r="B394" s="114"/>
      <c r="C394" s="114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</row>
    <row r="395" spans="2:17">
      <c r="B395" s="114"/>
      <c r="C395" s="114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</row>
    <row r="396" spans="2:17">
      <c r="B396" s="114"/>
      <c r="C396" s="114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</row>
    <row r="397" spans="2:17">
      <c r="B397" s="114"/>
      <c r="C397" s="114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</row>
    <row r="398" spans="2:17">
      <c r="B398" s="114"/>
      <c r="C398" s="114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</row>
    <row r="399" spans="2:17">
      <c r="B399" s="114"/>
      <c r="C399" s="114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</row>
    <row r="400" spans="2:17">
      <c r="B400" s="114"/>
      <c r="C400" s="114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</row>
    <row r="401" spans="2:17">
      <c r="B401" s="114"/>
      <c r="C401" s="114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</row>
    <row r="402" spans="2:17">
      <c r="B402" s="114"/>
      <c r="C402" s="114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</row>
    <row r="403" spans="2:17">
      <c r="B403" s="114"/>
      <c r="C403" s="114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</row>
    <row r="404" spans="2:17">
      <c r="B404" s="114"/>
      <c r="C404" s="114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</row>
    <row r="405" spans="2:17">
      <c r="B405" s="114"/>
      <c r="C405" s="114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</row>
    <row r="406" spans="2:17">
      <c r="B406" s="114"/>
      <c r="C406" s="114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</row>
    <row r="407" spans="2:17">
      <c r="B407" s="114"/>
      <c r="C407" s="114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</row>
    <row r="408" spans="2:17">
      <c r="B408" s="114"/>
      <c r="C408" s="114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</row>
    <row r="409" spans="2:17">
      <c r="B409" s="114"/>
      <c r="C409" s="114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</row>
    <row r="410" spans="2:17">
      <c r="B410" s="114"/>
      <c r="C410" s="114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</row>
    <row r="411" spans="2:17">
      <c r="B411" s="114"/>
      <c r="C411" s="114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</row>
    <row r="412" spans="2:17">
      <c r="B412" s="114"/>
      <c r="C412" s="114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</row>
    <row r="413" spans="2:17">
      <c r="B413" s="114"/>
      <c r="C413" s="114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</row>
    <row r="414" spans="2:17">
      <c r="B414" s="114"/>
      <c r="C414" s="114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</row>
    <row r="415" spans="2:17">
      <c r="B415" s="114"/>
      <c r="C415" s="114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</row>
    <row r="416" spans="2:17">
      <c r="B416" s="114"/>
      <c r="C416" s="114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</row>
    <row r="417" spans="2:17">
      <c r="B417" s="114"/>
      <c r="C417" s="114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</row>
    <row r="418" spans="2:17">
      <c r="B418" s="114"/>
      <c r="C418" s="114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</row>
    <row r="419" spans="2:17">
      <c r="B419" s="114"/>
      <c r="C419" s="114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</row>
    <row r="420" spans="2:17">
      <c r="B420" s="114"/>
      <c r="C420" s="114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</row>
    <row r="421" spans="2:17">
      <c r="B421" s="114"/>
      <c r="C421" s="114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</row>
    <row r="422" spans="2:17">
      <c r="B422" s="114"/>
      <c r="C422" s="114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</row>
    <row r="423" spans="2:17">
      <c r="B423" s="114"/>
      <c r="C423" s="114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</row>
    <row r="424" spans="2:17">
      <c r="B424" s="114"/>
      <c r="C424" s="114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</row>
    <row r="425" spans="2:17">
      <c r="B425" s="114"/>
      <c r="C425" s="114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</row>
    <row r="426" spans="2:17">
      <c r="B426" s="114"/>
      <c r="C426" s="114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</row>
    <row r="427" spans="2:17">
      <c r="B427" s="114"/>
      <c r="C427" s="114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</row>
    <row r="428" spans="2:17">
      <c r="B428" s="114"/>
      <c r="C428" s="114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</row>
    <row r="429" spans="2:17">
      <c r="B429" s="114"/>
      <c r="C429" s="114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</row>
    <row r="430" spans="2:17">
      <c r="B430" s="114"/>
      <c r="C430" s="114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</row>
    <row r="431" spans="2:17">
      <c r="B431" s="114"/>
      <c r="C431" s="114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</row>
    <row r="432" spans="2:17">
      <c r="B432" s="114"/>
      <c r="C432" s="114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</row>
    <row r="433" spans="2:17">
      <c r="B433" s="114"/>
      <c r="C433" s="114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</row>
    <row r="434" spans="2:17">
      <c r="B434" s="114"/>
      <c r="C434" s="114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</row>
    <row r="435" spans="2:17">
      <c r="B435" s="114"/>
      <c r="C435" s="114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</row>
    <row r="436" spans="2:17">
      <c r="B436" s="114"/>
      <c r="C436" s="114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</row>
    <row r="437" spans="2:17">
      <c r="B437" s="114"/>
      <c r="C437" s="114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</row>
    <row r="438" spans="2:17">
      <c r="B438" s="114"/>
      <c r="C438" s="114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</row>
    <row r="439" spans="2:17">
      <c r="B439" s="114"/>
      <c r="C439" s="114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</row>
    <row r="440" spans="2:17">
      <c r="B440" s="114"/>
      <c r="C440" s="114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</row>
    <row r="441" spans="2:17">
      <c r="B441" s="114"/>
      <c r="C441" s="114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</row>
    <row r="442" spans="2:17">
      <c r="B442" s="114"/>
      <c r="C442" s="114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</row>
    <row r="443" spans="2:17">
      <c r="B443" s="114"/>
      <c r="C443" s="114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</row>
    <row r="444" spans="2:17">
      <c r="B444" s="114"/>
      <c r="C444" s="114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</row>
    <row r="445" spans="2:17">
      <c r="B445" s="114"/>
      <c r="C445" s="114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</row>
    <row r="446" spans="2:17">
      <c r="B446" s="114"/>
      <c r="C446" s="114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</row>
    <row r="447" spans="2:17">
      <c r="B447" s="114"/>
      <c r="C447" s="114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</row>
    <row r="448" spans="2:17">
      <c r="B448" s="114"/>
      <c r="C448" s="114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</row>
    <row r="449" spans="2:17">
      <c r="B449" s="114"/>
      <c r="C449" s="114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</row>
    <row r="450" spans="2:17">
      <c r="B450" s="114"/>
      <c r="C450" s="114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</row>
    <row r="451" spans="2:17">
      <c r="B451" s="114"/>
      <c r="C451" s="114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</row>
    <row r="452" spans="2:17">
      <c r="B452" s="114"/>
      <c r="C452" s="114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</row>
    <row r="453" spans="2:17">
      <c r="B453" s="114"/>
      <c r="C453" s="114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</row>
    <row r="454" spans="2:17">
      <c r="B454" s="114"/>
      <c r="C454" s="114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</row>
    <row r="455" spans="2:17">
      <c r="B455" s="114"/>
      <c r="C455" s="114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</row>
    <row r="456" spans="2:17">
      <c r="B456" s="114"/>
      <c r="C456" s="114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</row>
    <row r="457" spans="2:17">
      <c r="B457" s="114"/>
      <c r="C457" s="114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</row>
    <row r="458" spans="2:17">
      <c r="B458" s="114"/>
      <c r="C458" s="114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</row>
    <row r="459" spans="2:17">
      <c r="B459" s="114"/>
      <c r="C459" s="114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</row>
    <row r="460" spans="2:17">
      <c r="B460" s="114"/>
      <c r="C460" s="114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</row>
    <row r="461" spans="2:17">
      <c r="B461" s="114"/>
      <c r="C461" s="114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</row>
    <row r="462" spans="2:17">
      <c r="B462" s="114"/>
      <c r="C462" s="114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</row>
    <row r="463" spans="2:17">
      <c r="B463" s="114"/>
      <c r="C463" s="114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</row>
    <row r="464" spans="2:17">
      <c r="B464" s="114"/>
      <c r="C464" s="114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</row>
    <row r="465" spans="2:17">
      <c r="B465" s="114"/>
      <c r="C465" s="114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</row>
    <row r="466" spans="2:17">
      <c r="B466" s="114"/>
      <c r="C466" s="114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</row>
    <row r="467" spans="2:17">
      <c r="B467" s="114"/>
      <c r="C467" s="114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</row>
    <row r="468" spans="2:17">
      <c r="B468" s="114"/>
      <c r="C468" s="114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</row>
    <row r="469" spans="2:17">
      <c r="B469" s="114"/>
      <c r="C469" s="114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</row>
    <row r="470" spans="2:17">
      <c r="B470" s="114"/>
      <c r="C470" s="114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</row>
    <row r="471" spans="2:17">
      <c r="B471" s="114"/>
      <c r="C471" s="114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</row>
    <row r="472" spans="2:17">
      <c r="B472" s="114"/>
      <c r="C472" s="114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</row>
    <row r="473" spans="2:17">
      <c r="B473" s="114"/>
      <c r="C473" s="114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</row>
    <row r="474" spans="2:17">
      <c r="B474" s="114"/>
      <c r="C474" s="114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</row>
    <row r="475" spans="2:17">
      <c r="B475" s="114"/>
      <c r="C475" s="114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</row>
    <row r="476" spans="2:17">
      <c r="B476" s="114"/>
      <c r="C476" s="114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</row>
    <row r="477" spans="2:17">
      <c r="B477" s="114"/>
      <c r="C477" s="114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</row>
    <row r="478" spans="2:17">
      <c r="B478" s="114"/>
      <c r="C478" s="114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</row>
    <row r="479" spans="2:17">
      <c r="B479" s="114"/>
      <c r="C479" s="114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</row>
    <row r="480" spans="2:17">
      <c r="B480" s="114"/>
      <c r="C480" s="114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</row>
    <row r="481" spans="2:17">
      <c r="B481" s="114"/>
      <c r="C481" s="114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</row>
    <row r="482" spans="2:17">
      <c r="B482" s="114"/>
      <c r="C482" s="114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</row>
    <row r="483" spans="2:17">
      <c r="B483" s="114"/>
      <c r="C483" s="114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</row>
    <row r="484" spans="2:17">
      <c r="B484" s="114"/>
      <c r="C484" s="114"/>
      <c r="D484" s="115"/>
      <c r="E484" s="115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</row>
    <row r="485" spans="2:17">
      <c r="B485" s="114"/>
      <c r="C485" s="114"/>
      <c r="D485" s="115"/>
      <c r="E485" s="115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</row>
    <row r="486" spans="2:17">
      <c r="B486" s="114"/>
      <c r="C486" s="114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</row>
    <row r="487" spans="2:17">
      <c r="B487" s="114"/>
      <c r="C487" s="114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</row>
    <row r="488" spans="2:17">
      <c r="B488" s="114"/>
      <c r="C488" s="114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</row>
    <row r="489" spans="2:17">
      <c r="B489" s="114"/>
      <c r="C489" s="114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</row>
    <row r="490" spans="2:17">
      <c r="B490" s="114"/>
      <c r="C490" s="114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</row>
    <row r="491" spans="2:17">
      <c r="B491" s="114"/>
      <c r="C491" s="114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</row>
    <row r="492" spans="2:17">
      <c r="B492" s="114"/>
      <c r="C492" s="114"/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</row>
    <row r="493" spans="2:17">
      <c r="B493" s="114"/>
      <c r="C493" s="114"/>
      <c r="D493" s="115"/>
      <c r="E493" s="115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</row>
    <row r="494" spans="2:17">
      <c r="B494" s="114"/>
      <c r="C494" s="114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</row>
    <row r="495" spans="2:17">
      <c r="B495" s="114"/>
      <c r="C495" s="114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</row>
    <row r="496" spans="2:17">
      <c r="B496" s="114"/>
      <c r="C496" s="114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</row>
    <row r="497" spans="2:17">
      <c r="B497" s="114"/>
      <c r="C497" s="114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</row>
    <row r="498" spans="2:17">
      <c r="B498" s="114"/>
      <c r="C498" s="114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</row>
    <row r="499" spans="2:17">
      <c r="B499" s="114"/>
      <c r="C499" s="114"/>
      <c r="D499" s="115"/>
      <c r="E499" s="115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</row>
    <row r="500" spans="2:17">
      <c r="B500" s="114"/>
      <c r="C500" s="114"/>
      <c r="D500" s="115"/>
      <c r="E500" s="115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</row>
    <row r="501" spans="2:17">
      <c r="B501" s="114"/>
      <c r="C501" s="114"/>
      <c r="D501" s="115"/>
      <c r="E501" s="115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</row>
    <row r="502" spans="2:17">
      <c r="B502" s="114"/>
      <c r="C502" s="114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</row>
    <row r="503" spans="2:17">
      <c r="B503" s="114"/>
      <c r="C503" s="114"/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</row>
    <row r="504" spans="2:17">
      <c r="B504" s="114"/>
      <c r="C504" s="114"/>
      <c r="D504" s="115"/>
      <c r="E504" s="115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</row>
    <row r="505" spans="2:17">
      <c r="B505" s="114"/>
      <c r="C505" s="114"/>
      <c r="D505" s="115"/>
      <c r="E505" s="115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</row>
    <row r="506" spans="2:17">
      <c r="B506" s="114"/>
      <c r="C506" s="114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</row>
    <row r="507" spans="2:17">
      <c r="B507" s="114"/>
      <c r="C507" s="114"/>
      <c r="D507" s="115"/>
      <c r="E507" s="115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</row>
    <row r="508" spans="2:17">
      <c r="B508" s="114"/>
      <c r="C508" s="114"/>
      <c r="D508" s="115"/>
      <c r="E508" s="115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</row>
    <row r="509" spans="2:17">
      <c r="B509" s="114"/>
      <c r="C509" s="114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</row>
    <row r="510" spans="2:17">
      <c r="B510" s="114"/>
      <c r="C510" s="114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</row>
    <row r="511" spans="2:17">
      <c r="B511" s="114"/>
      <c r="C511" s="114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</row>
    <row r="512" spans="2:17">
      <c r="B512" s="114"/>
      <c r="C512" s="114"/>
      <c r="D512" s="115"/>
      <c r="E512" s="115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</row>
    <row r="513" spans="2:17">
      <c r="B513" s="114"/>
      <c r="C513" s="114"/>
      <c r="D513" s="115"/>
      <c r="E513" s="115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</row>
    <row r="514" spans="2:17">
      <c r="B514" s="114"/>
      <c r="C514" s="114"/>
      <c r="D514" s="115"/>
      <c r="E514" s="115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</row>
    <row r="515" spans="2:17">
      <c r="B515" s="114"/>
      <c r="C515" s="114"/>
      <c r="D515" s="115"/>
      <c r="E515" s="115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</row>
    <row r="516" spans="2:17">
      <c r="B516" s="114"/>
      <c r="C516" s="114"/>
      <c r="D516" s="115"/>
      <c r="E516" s="115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</row>
    <row r="517" spans="2:17">
      <c r="B517" s="114"/>
      <c r="C517" s="114"/>
      <c r="D517" s="115"/>
      <c r="E517" s="115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</row>
    <row r="518" spans="2:17">
      <c r="B518" s="114"/>
      <c r="C518" s="114"/>
      <c r="D518" s="115"/>
      <c r="E518" s="115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</row>
    <row r="519" spans="2:17">
      <c r="B519" s="114"/>
      <c r="C519" s="114"/>
      <c r="D519" s="115"/>
      <c r="E519" s="115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</row>
    <row r="520" spans="2:17">
      <c r="B520" s="114"/>
      <c r="C520" s="114"/>
      <c r="D520" s="115"/>
      <c r="E520" s="115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</row>
    <row r="521" spans="2:17">
      <c r="B521" s="114"/>
      <c r="C521" s="114"/>
      <c r="D521" s="115"/>
      <c r="E521" s="115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</row>
    <row r="522" spans="2:17">
      <c r="B522" s="114"/>
      <c r="C522" s="114"/>
      <c r="D522" s="115"/>
      <c r="E522" s="115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</row>
    <row r="523" spans="2:17">
      <c r="B523" s="114"/>
      <c r="C523" s="114"/>
      <c r="D523" s="115"/>
      <c r="E523" s="115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</row>
    <row r="524" spans="2:17">
      <c r="B524" s="114"/>
      <c r="C524" s="114"/>
      <c r="D524" s="115"/>
      <c r="E524" s="115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</row>
    <row r="525" spans="2:17">
      <c r="B525" s="114"/>
      <c r="C525" s="114"/>
      <c r="D525" s="115"/>
      <c r="E525" s="115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</row>
    <row r="526" spans="2:17">
      <c r="B526" s="114"/>
      <c r="C526" s="114"/>
      <c r="D526" s="115"/>
      <c r="E526" s="115"/>
      <c r="F526" s="115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</row>
    <row r="527" spans="2:17">
      <c r="B527" s="114"/>
      <c r="C527" s="114"/>
      <c r="D527" s="115"/>
      <c r="E527" s="115"/>
      <c r="F527" s="115"/>
      <c r="G527" s="115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</row>
    <row r="528" spans="2:17">
      <c r="B528" s="114"/>
      <c r="C528" s="114"/>
      <c r="D528" s="115"/>
      <c r="E528" s="115"/>
      <c r="F528" s="115"/>
      <c r="G528" s="115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</row>
    <row r="529" spans="2:17">
      <c r="B529" s="114"/>
      <c r="C529" s="114"/>
      <c r="D529" s="115"/>
      <c r="E529" s="115"/>
      <c r="F529" s="115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</row>
    <row r="530" spans="2:17">
      <c r="B530" s="114"/>
      <c r="C530" s="114"/>
      <c r="D530" s="115"/>
      <c r="E530" s="115"/>
      <c r="F530" s="115"/>
      <c r="G530" s="115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</row>
    <row r="531" spans="2:17">
      <c r="B531" s="114"/>
      <c r="C531" s="114"/>
      <c r="D531" s="115"/>
      <c r="E531" s="115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</row>
    <row r="532" spans="2:17">
      <c r="B532" s="114"/>
      <c r="C532" s="114"/>
      <c r="D532" s="115"/>
      <c r="E532" s="115"/>
      <c r="F532" s="115"/>
      <c r="G532" s="115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</row>
    <row r="533" spans="2:17">
      <c r="B533" s="114"/>
      <c r="C533" s="114"/>
      <c r="D533" s="115"/>
      <c r="E533" s="115"/>
      <c r="F533" s="115"/>
      <c r="G533" s="115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</row>
    <row r="534" spans="2:17">
      <c r="B534" s="114"/>
      <c r="C534" s="114"/>
      <c r="D534" s="115"/>
      <c r="E534" s="115"/>
      <c r="F534" s="115"/>
      <c r="G534" s="115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</row>
    <row r="535" spans="2:17">
      <c r="B535" s="114"/>
      <c r="C535" s="114"/>
      <c r="D535" s="115"/>
      <c r="E535" s="115"/>
      <c r="F535" s="115"/>
      <c r="G535" s="115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</row>
    <row r="536" spans="2:17">
      <c r="B536" s="114"/>
      <c r="C536" s="114"/>
      <c r="D536" s="115"/>
      <c r="E536" s="115"/>
      <c r="F536" s="115"/>
      <c r="G536" s="115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</row>
    <row r="537" spans="2:17">
      <c r="B537" s="114"/>
      <c r="C537" s="114"/>
      <c r="D537" s="115"/>
      <c r="E537" s="115"/>
      <c r="F537" s="115"/>
      <c r="G537" s="115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</row>
    <row r="538" spans="2:17">
      <c r="B538" s="114"/>
      <c r="C538" s="114"/>
      <c r="D538" s="115"/>
      <c r="E538" s="115"/>
      <c r="F538" s="115"/>
      <c r="G538" s="115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</row>
    <row r="539" spans="2:17">
      <c r="B539" s="114"/>
      <c r="C539" s="114"/>
      <c r="D539" s="115"/>
      <c r="E539" s="115"/>
      <c r="F539" s="115"/>
      <c r="G539" s="115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</row>
    <row r="540" spans="2:17">
      <c r="B540" s="114"/>
      <c r="C540" s="114"/>
      <c r="D540" s="115"/>
      <c r="E540" s="115"/>
      <c r="F540" s="115"/>
      <c r="G540" s="115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</row>
    <row r="541" spans="2:17">
      <c r="B541" s="114"/>
      <c r="C541" s="114"/>
      <c r="D541" s="115"/>
      <c r="E541" s="115"/>
      <c r="F541" s="115"/>
      <c r="G541" s="115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</row>
    <row r="542" spans="2:17">
      <c r="B542" s="114"/>
      <c r="C542" s="114"/>
      <c r="D542" s="115"/>
      <c r="E542" s="115"/>
      <c r="F542" s="115"/>
      <c r="G542" s="115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</row>
    <row r="543" spans="2:17">
      <c r="B543" s="114"/>
      <c r="C543" s="114"/>
      <c r="D543" s="115"/>
      <c r="E543" s="115"/>
      <c r="F543" s="115"/>
      <c r="G543" s="115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</row>
    <row r="544" spans="2:17">
      <c r="B544" s="114"/>
      <c r="C544" s="114"/>
      <c r="D544" s="115"/>
      <c r="E544" s="115"/>
      <c r="F544" s="115"/>
      <c r="G544" s="115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</row>
    <row r="545" spans="2:17">
      <c r="B545" s="114"/>
      <c r="C545" s="114"/>
      <c r="D545" s="115"/>
      <c r="E545" s="115"/>
      <c r="F545" s="115"/>
      <c r="G545" s="115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</row>
    <row r="546" spans="2:17">
      <c r="B546" s="114"/>
      <c r="C546" s="114"/>
      <c r="D546" s="115"/>
      <c r="E546" s="115"/>
      <c r="F546" s="115"/>
      <c r="G546" s="115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</row>
    <row r="547" spans="2:17">
      <c r="B547" s="114"/>
      <c r="C547" s="114"/>
      <c r="D547" s="115"/>
      <c r="E547" s="115"/>
      <c r="F547" s="115"/>
      <c r="G547" s="115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</row>
    <row r="548" spans="2:17">
      <c r="B548" s="114"/>
      <c r="C548" s="114"/>
      <c r="D548" s="115"/>
      <c r="E548" s="115"/>
      <c r="F548" s="115"/>
      <c r="G548" s="115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</row>
    <row r="549" spans="2:17">
      <c r="B549" s="114"/>
      <c r="C549" s="114"/>
      <c r="D549" s="115"/>
      <c r="E549" s="115"/>
      <c r="F549" s="115"/>
      <c r="G549" s="115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</row>
    <row r="550" spans="2:17">
      <c r="B550" s="114"/>
      <c r="C550" s="114"/>
      <c r="D550" s="115"/>
      <c r="E550" s="115"/>
      <c r="F550" s="115"/>
      <c r="G550" s="115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</row>
    <row r="551" spans="2:17">
      <c r="B551" s="114"/>
      <c r="C551" s="114"/>
      <c r="D551" s="115"/>
      <c r="E551" s="115"/>
      <c r="F551" s="115"/>
      <c r="G551" s="115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</row>
    <row r="552" spans="2:17">
      <c r="B552" s="114"/>
      <c r="C552" s="114"/>
      <c r="D552" s="115"/>
      <c r="E552" s="115"/>
      <c r="F552" s="115"/>
      <c r="G552" s="115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</row>
    <row r="553" spans="2:17">
      <c r="B553" s="114"/>
      <c r="C553" s="114"/>
      <c r="D553" s="115"/>
      <c r="E553" s="115"/>
      <c r="F553" s="115"/>
      <c r="G553" s="115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</row>
    <row r="554" spans="2:17">
      <c r="B554" s="114"/>
      <c r="C554" s="114"/>
      <c r="D554" s="115"/>
      <c r="E554" s="115"/>
      <c r="F554" s="115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</row>
    <row r="555" spans="2:17">
      <c r="B555" s="114"/>
      <c r="C555" s="114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</row>
    <row r="556" spans="2:17">
      <c r="B556" s="114"/>
      <c r="C556" s="114"/>
      <c r="D556" s="115"/>
      <c r="E556" s="115"/>
      <c r="F556" s="115"/>
      <c r="G556" s="115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</row>
    <row r="557" spans="2:17">
      <c r="B557" s="114"/>
      <c r="C557" s="114"/>
      <c r="D557" s="115"/>
      <c r="E557" s="115"/>
      <c r="F557" s="115"/>
      <c r="G557" s="115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</row>
    <row r="558" spans="2:17">
      <c r="B558" s="114"/>
      <c r="C558" s="114"/>
      <c r="D558" s="115"/>
      <c r="E558" s="115"/>
      <c r="F558" s="115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62" style="2" bestFit="1" customWidth="1"/>
    <col min="4" max="4" width="10.140625" style="2" bestFit="1" customWidth="1"/>
    <col min="5" max="5" width="13.7109375" style="2" bestFit="1" customWidth="1"/>
    <col min="6" max="6" width="6.140625" style="1" bestFit="1" customWidth="1"/>
    <col min="7" max="7" width="12.425781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9.140625" style="1" bestFit="1" customWidth="1"/>
    <col min="14" max="14" width="14.42578125" style="1" bestFit="1" customWidth="1"/>
    <col min="15" max="15" width="9.5703125" style="1" bestFit="1" customWidth="1"/>
    <col min="16" max="16" width="12.425781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144</v>
      </c>
      <c r="C1" s="67" t="s" vm="1">
        <v>229</v>
      </c>
    </row>
    <row r="2" spans="2:18">
      <c r="B2" s="46" t="s">
        <v>143</v>
      </c>
      <c r="C2" s="67" t="s">
        <v>230</v>
      </c>
    </row>
    <row r="3" spans="2:18">
      <c r="B3" s="46" t="s">
        <v>145</v>
      </c>
      <c r="C3" s="67" t="s">
        <v>231</v>
      </c>
    </row>
    <row r="4" spans="2:18">
      <c r="B4" s="46" t="s">
        <v>146</v>
      </c>
      <c r="C4" s="67">
        <v>12145</v>
      </c>
    </row>
    <row r="6" spans="2:18" ht="26.25" customHeight="1">
      <c r="B6" s="152" t="s">
        <v>174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4"/>
    </row>
    <row r="7" spans="2:18" s="3" customFormat="1" ht="78.75">
      <c r="B7" s="47" t="s">
        <v>114</v>
      </c>
      <c r="C7" s="48" t="s">
        <v>186</v>
      </c>
      <c r="D7" s="48" t="s">
        <v>44</v>
      </c>
      <c r="E7" s="48" t="s">
        <v>115</v>
      </c>
      <c r="F7" s="48" t="s">
        <v>14</v>
      </c>
      <c r="G7" s="48" t="s">
        <v>102</v>
      </c>
      <c r="H7" s="48" t="s">
        <v>65</v>
      </c>
      <c r="I7" s="48" t="s">
        <v>17</v>
      </c>
      <c r="J7" s="48" t="s">
        <v>228</v>
      </c>
      <c r="K7" s="48" t="s">
        <v>101</v>
      </c>
      <c r="L7" s="48" t="s">
        <v>33</v>
      </c>
      <c r="M7" s="48" t="s">
        <v>18</v>
      </c>
      <c r="N7" s="48" t="s">
        <v>205</v>
      </c>
      <c r="O7" s="48" t="s">
        <v>204</v>
      </c>
      <c r="P7" s="48" t="s">
        <v>109</v>
      </c>
      <c r="Q7" s="48" t="s">
        <v>147</v>
      </c>
      <c r="R7" s="50" t="s">
        <v>149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212</v>
      </c>
      <c r="O8" s="15"/>
      <c r="P8" s="15" t="s">
        <v>208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111</v>
      </c>
      <c r="R9" s="19" t="s">
        <v>112</v>
      </c>
    </row>
    <row r="10" spans="2:18" s="4" customFormat="1" ht="18" customHeight="1">
      <c r="B10" s="68" t="s">
        <v>38</v>
      </c>
      <c r="C10" s="69"/>
      <c r="D10" s="69"/>
      <c r="E10" s="69"/>
      <c r="F10" s="69"/>
      <c r="G10" s="69"/>
      <c r="H10" s="69"/>
      <c r="I10" s="77">
        <v>4.0977505457457326</v>
      </c>
      <c r="J10" s="69"/>
      <c r="K10" s="69"/>
      <c r="L10" s="69"/>
      <c r="M10" s="90">
        <v>5.8133475413666452E-2</v>
      </c>
      <c r="N10" s="77"/>
      <c r="O10" s="79"/>
      <c r="P10" s="77">
        <v>275275.64325371804</v>
      </c>
      <c r="Q10" s="78">
        <f>IFERROR(P10/$P$10,0)</f>
        <v>1</v>
      </c>
      <c r="R10" s="78">
        <f>P10/'סכום נכסי הקרן'!$C$42</f>
        <v>3.8633760829258082E-2</v>
      </c>
    </row>
    <row r="11" spans="2:18" ht="21.75" customHeight="1">
      <c r="B11" s="70" t="s">
        <v>36</v>
      </c>
      <c r="C11" s="71"/>
      <c r="D11" s="71"/>
      <c r="E11" s="71"/>
      <c r="F11" s="71"/>
      <c r="G11" s="71"/>
      <c r="H11" s="71"/>
      <c r="I11" s="80">
        <v>5.3579832101065463</v>
      </c>
      <c r="J11" s="71"/>
      <c r="K11" s="71"/>
      <c r="L11" s="71"/>
      <c r="M11" s="91">
        <v>4.9460317417970315E-2</v>
      </c>
      <c r="N11" s="80"/>
      <c r="O11" s="82"/>
      <c r="P11" s="80">
        <v>165270.71894918094</v>
      </c>
      <c r="Q11" s="81">
        <f t="shared" ref="Q11:Q74" si="0">IFERROR(P11/$P$10,0)</f>
        <v>0.60038264553923149</v>
      </c>
      <c r="R11" s="81">
        <f>P11/'סכום נכסי הקרן'!$C$42</f>
        <v>2.3195039533799904E-2</v>
      </c>
    </row>
    <row r="12" spans="2:18">
      <c r="B12" s="89" t="s">
        <v>34</v>
      </c>
      <c r="C12" s="71"/>
      <c r="D12" s="71"/>
      <c r="E12" s="71"/>
      <c r="F12" s="71"/>
      <c r="G12" s="71"/>
      <c r="H12" s="71"/>
      <c r="I12" s="80">
        <v>6.5456507053833937</v>
      </c>
      <c r="J12" s="71"/>
      <c r="K12" s="71"/>
      <c r="L12" s="71"/>
      <c r="M12" s="91">
        <v>4.199208243158499E-2</v>
      </c>
      <c r="N12" s="80"/>
      <c r="O12" s="82"/>
      <c r="P12" s="80">
        <f>SUM(P13:P31)</f>
        <v>25941.453758470001</v>
      </c>
      <c r="Q12" s="81">
        <f t="shared" si="0"/>
        <v>9.4238100588362239E-2</v>
      </c>
      <c r="R12" s="81">
        <f>P12/'סכום נכסי הקרן'!$C$42</f>
        <v>3.6407722391343525E-3</v>
      </c>
    </row>
    <row r="13" spans="2:18">
      <c r="B13" s="76" t="s">
        <v>3282</v>
      </c>
      <c r="C13" s="86" t="s">
        <v>2968</v>
      </c>
      <c r="D13" s="73">
        <v>6028</v>
      </c>
      <c r="E13" s="73"/>
      <c r="F13" s="73" t="s">
        <v>512</v>
      </c>
      <c r="G13" s="94">
        <v>43100</v>
      </c>
      <c r="H13" s="73"/>
      <c r="I13" s="83">
        <v>7.5899999999995638</v>
      </c>
      <c r="J13" s="86" t="s">
        <v>26</v>
      </c>
      <c r="K13" s="86" t="s">
        <v>131</v>
      </c>
      <c r="L13" s="87">
        <v>5.8899999999998835E-2</v>
      </c>
      <c r="M13" s="87">
        <v>5.8899999999998835E-2</v>
      </c>
      <c r="N13" s="83">
        <v>860628.33744400006</v>
      </c>
      <c r="O13" s="85">
        <v>109.12</v>
      </c>
      <c r="P13" s="83">
        <v>939.11764179900013</v>
      </c>
      <c r="Q13" s="84">
        <f t="shared" si="0"/>
        <v>3.4115537092158474E-3</v>
      </c>
      <c r="R13" s="84">
        <f>P13/'סכום נכסי הקרן'!$C$42</f>
        <v>1.3180115005801332E-4</v>
      </c>
    </row>
    <row r="14" spans="2:18">
      <c r="B14" s="76" t="s">
        <v>3282</v>
      </c>
      <c r="C14" s="86" t="s">
        <v>2968</v>
      </c>
      <c r="D14" s="73">
        <v>6869</v>
      </c>
      <c r="E14" s="73"/>
      <c r="F14" s="73" t="s">
        <v>512</v>
      </c>
      <c r="G14" s="94">
        <v>43555</v>
      </c>
      <c r="H14" s="73"/>
      <c r="I14" s="83">
        <v>3.4899999999985098</v>
      </c>
      <c r="J14" s="86" t="s">
        <v>26</v>
      </c>
      <c r="K14" s="86" t="s">
        <v>131</v>
      </c>
      <c r="L14" s="87">
        <v>5.7599999999973506E-2</v>
      </c>
      <c r="M14" s="87">
        <v>5.7599999999973506E-2</v>
      </c>
      <c r="N14" s="83">
        <v>180371.96620900001</v>
      </c>
      <c r="O14" s="85">
        <v>100.43</v>
      </c>
      <c r="P14" s="83">
        <v>181.14756562300002</v>
      </c>
      <c r="Q14" s="84">
        <f t="shared" si="0"/>
        <v>6.580588223566101E-4</v>
      </c>
      <c r="R14" s="84">
        <f>P14/'סכום נכסי הקרן'!$C$42</f>
        <v>2.5423287154508509E-5</v>
      </c>
    </row>
    <row r="15" spans="2:18">
      <c r="B15" s="76" t="s">
        <v>3282</v>
      </c>
      <c r="C15" s="86" t="s">
        <v>2968</v>
      </c>
      <c r="D15" s="73">
        <v>6870</v>
      </c>
      <c r="E15" s="73"/>
      <c r="F15" s="73" t="s">
        <v>512</v>
      </c>
      <c r="G15" s="94">
        <v>43555</v>
      </c>
      <c r="H15" s="73"/>
      <c r="I15" s="83">
        <v>5.1400000000012902</v>
      </c>
      <c r="J15" s="86" t="s">
        <v>26</v>
      </c>
      <c r="K15" s="86" t="s">
        <v>131</v>
      </c>
      <c r="L15" s="87">
        <v>4.4600000000010125E-2</v>
      </c>
      <c r="M15" s="87">
        <v>4.4600000000010125E-2</v>
      </c>
      <c r="N15" s="83">
        <v>2147484.2338170004</v>
      </c>
      <c r="O15" s="85">
        <v>101.04</v>
      </c>
      <c r="P15" s="83">
        <v>2169.8180697800003</v>
      </c>
      <c r="Q15" s="84">
        <f t="shared" si="0"/>
        <v>7.8823467420984523E-3</v>
      </c>
      <c r="R15" s="84">
        <f>P15/'סכום נכסי הקרן'!$C$42</f>
        <v>3.0452469880751329E-4</v>
      </c>
    </row>
    <row r="16" spans="2:18">
      <c r="B16" s="76" t="s">
        <v>3282</v>
      </c>
      <c r="C16" s="86" t="s">
        <v>2968</v>
      </c>
      <c r="D16" s="73">
        <v>6868</v>
      </c>
      <c r="E16" s="73"/>
      <c r="F16" s="73" t="s">
        <v>512</v>
      </c>
      <c r="G16" s="94">
        <v>43555</v>
      </c>
      <c r="H16" s="73"/>
      <c r="I16" s="83">
        <v>5.0500000000022762</v>
      </c>
      <c r="J16" s="86" t="s">
        <v>26</v>
      </c>
      <c r="K16" s="86" t="s">
        <v>131</v>
      </c>
      <c r="L16" s="87">
        <v>5.0200000000015607E-2</v>
      </c>
      <c r="M16" s="87">
        <v>5.0200000000015607E-2</v>
      </c>
      <c r="N16" s="83">
        <v>239998.61548900002</v>
      </c>
      <c r="O16" s="85">
        <v>128.1</v>
      </c>
      <c r="P16" s="83">
        <v>307.43819072600007</v>
      </c>
      <c r="Q16" s="84">
        <f t="shared" si="0"/>
        <v>1.1168376071784827E-3</v>
      </c>
      <c r="R16" s="84">
        <f>P16/'סכום נכסי הקרן'!$C$42</f>
        <v>4.3147637000854393E-5</v>
      </c>
    </row>
    <row r="17" spans="2:18">
      <c r="B17" s="76" t="s">
        <v>3282</v>
      </c>
      <c r="C17" s="86" t="s">
        <v>2968</v>
      </c>
      <c r="D17" s="73">
        <v>6867</v>
      </c>
      <c r="E17" s="73"/>
      <c r="F17" s="73" t="s">
        <v>512</v>
      </c>
      <c r="G17" s="94">
        <v>43555</v>
      </c>
      <c r="H17" s="73"/>
      <c r="I17" s="83">
        <v>5.0899999999980272</v>
      </c>
      <c r="J17" s="86" t="s">
        <v>26</v>
      </c>
      <c r="K17" s="86" t="s">
        <v>131</v>
      </c>
      <c r="L17" s="87">
        <v>4.9399999999988981E-2</v>
      </c>
      <c r="M17" s="87">
        <v>4.9399999999988981E-2</v>
      </c>
      <c r="N17" s="83">
        <v>585203.86290600011</v>
      </c>
      <c r="O17" s="85">
        <v>117.74</v>
      </c>
      <c r="P17" s="83">
        <v>689.01894680399994</v>
      </c>
      <c r="Q17" s="84">
        <f t="shared" si="0"/>
        <v>2.5030145735376232E-3</v>
      </c>
      <c r="R17" s="84">
        <f>P17/'סכום נכסי הקרן'!$C$42</f>
        <v>9.6700866386199957E-5</v>
      </c>
    </row>
    <row r="18" spans="2:18">
      <c r="B18" s="76" t="s">
        <v>3282</v>
      </c>
      <c r="C18" s="86" t="s">
        <v>2968</v>
      </c>
      <c r="D18" s="73">
        <v>6866</v>
      </c>
      <c r="E18" s="73"/>
      <c r="F18" s="73" t="s">
        <v>512</v>
      </c>
      <c r="G18" s="94">
        <v>43555</v>
      </c>
      <c r="H18" s="73"/>
      <c r="I18" s="83">
        <v>5.7999999999976009</v>
      </c>
      <c r="J18" s="86" t="s">
        <v>26</v>
      </c>
      <c r="K18" s="86" t="s">
        <v>131</v>
      </c>
      <c r="L18" s="87">
        <v>2.9999999999990003E-2</v>
      </c>
      <c r="M18" s="87">
        <v>2.9999999999990003E-2</v>
      </c>
      <c r="N18" s="83">
        <v>880234.10995100008</v>
      </c>
      <c r="O18" s="85">
        <v>113.61</v>
      </c>
      <c r="P18" s="83">
        <v>1000.0338522930001</v>
      </c>
      <c r="Q18" s="84">
        <f t="shared" si="0"/>
        <v>3.6328453926135476E-3</v>
      </c>
      <c r="R18" s="84">
        <f>P18/'סכום נכסי הקרן'!$C$42</f>
        <v>1.4035048002790398E-4</v>
      </c>
    </row>
    <row r="19" spans="2:18">
      <c r="B19" s="76" t="s">
        <v>3282</v>
      </c>
      <c r="C19" s="86" t="s">
        <v>2968</v>
      </c>
      <c r="D19" s="73">
        <v>6865</v>
      </c>
      <c r="E19" s="73"/>
      <c r="F19" s="73" t="s">
        <v>512</v>
      </c>
      <c r="G19" s="94">
        <v>43555</v>
      </c>
      <c r="H19" s="73"/>
      <c r="I19" s="83">
        <v>4.0699999999976155</v>
      </c>
      <c r="J19" s="86" t="s">
        <v>26</v>
      </c>
      <c r="K19" s="86" t="s">
        <v>131</v>
      </c>
      <c r="L19" s="87">
        <v>2.5599999999973054E-2</v>
      </c>
      <c r="M19" s="87">
        <v>2.5599999999973054E-2</v>
      </c>
      <c r="N19" s="83">
        <v>447806.10546000005</v>
      </c>
      <c r="O19" s="85">
        <v>122.68</v>
      </c>
      <c r="P19" s="83">
        <v>549.36858083300012</v>
      </c>
      <c r="Q19" s="84">
        <f t="shared" si="0"/>
        <v>1.9957035585842012E-3</v>
      </c>
      <c r="R19" s="84">
        <f>P19/'סכום נכסי הקרן'!$C$42</f>
        <v>7.7101533968441274E-5</v>
      </c>
    </row>
    <row r="20" spans="2:18">
      <c r="B20" s="76" t="s">
        <v>3282</v>
      </c>
      <c r="C20" s="86" t="s">
        <v>2968</v>
      </c>
      <c r="D20" s="73">
        <v>5212</v>
      </c>
      <c r="E20" s="73"/>
      <c r="F20" s="73" t="s">
        <v>512</v>
      </c>
      <c r="G20" s="94">
        <v>42643</v>
      </c>
      <c r="H20" s="73"/>
      <c r="I20" s="83">
        <v>6.7600000000009741</v>
      </c>
      <c r="J20" s="86" t="s">
        <v>26</v>
      </c>
      <c r="K20" s="86" t="s">
        <v>131</v>
      </c>
      <c r="L20" s="87">
        <v>4.7600000000004652E-2</v>
      </c>
      <c r="M20" s="87">
        <v>4.7600000000004652E-2</v>
      </c>
      <c r="N20" s="83">
        <v>1982614.4454870003</v>
      </c>
      <c r="O20" s="85">
        <v>99.57</v>
      </c>
      <c r="P20" s="83">
        <v>1974.0892034580002</v>
      </c>
      <c r="Q20" s="84">
        <f t="shared" si="0"/>
        <v>7.1713181018289631E-3</v>
      </c>
      <c r="R20" s="84">
        <f>P20/'סכום נכסי הקרן'!$C$42</f>
        <v>2.7705498837658923E-4</v>
      </c>
    </row>
    <row r="21" spans="2:18">
      <c r="B21" s="76" t="s">
        <v>3282</v>
      </c>
      <c r="C21" s="86" t="s">
        <v>2968</v>
      </c>
      <c r="D21" s="73">
        <v>5211</v>
      </c>
      <c r="E21" s="73"/>
      <c r="F21" s="73" t="s">
        <v>512</v>
      </c>
      <c r="G21" s="94">
        <v>42643</v>
      </c>
      <c r="H21" s="73"/>
      <c r="I21" s="83">
        <v>4.5999999999997341</v>
      </c>
      <c r="J21" s="86" t="s">
        <v>26</v>
      </c>
      <c r="K21" s="86" t="s">
        <v>131</v>
      </c>
      <c r="L21" s="87">
        <v>4.7699999999996481E-2</v>
      </c>
      <c r="M21" s="87">
        <v>4.7699999999996481E-2</v>
      </c>
      <c r="N21" s="83">
        <v>1561346.9279310002</v>
      </c>
      <c r="O21" s="85">
        <v>96.47</v>
      </c>
      <c r="P21" s="83">
        <v>1506.2313813890003</v>
      </c>
      <c r="Q21" s="84">
        <f t="shared" si="0"/>
        <v>5.4717205038032589E-3</v>
      </c>
      <c r="R21" s="84">
        <f>P21/'סכום נכסי הקרן'!$C$42</f>
        <v>2.1139314126848266E-4</v>
      </c>
    </row>
    <row r="22" spans="2:18">
      <c r="B22" s="76" t="s">
        <v>3282</v>
      </c>
      <c r="C22" s="86" t="s">
        <v>2968</v>
      </c>
      <c r="D22" s="73">
        <v>6027</v>
      </c>
      <c r="E22" s="73"/>
      <c r="F22" s="73" t="s">
        <v>512</v>
      </c>
      <c r="G22" s="94">
        <v>43100</v>
      </c>
      <c r="H22" s="73"/>
      <c r="I22" s="83">
        <v>7.9400000000009454</v>
      </c>
      <c r="J22" s="86" t="s">
        <v>26</v>
      </c>
      <c r="K22" s="86" t="s">
        <v>131</v>
      </c>
      <c r="L22" s="87">
        <v>4.610000000000461E-2</v>
      </c>
      <c r="M22" s="87">
        <v>4.610000000000461E-2</v>
      </c>
      <c r="N22" s="83">
        <v>3316081.4795790003</v>
      </c>
      <c r="O22" s="85">
        <v>100.83</v>
      </c>
      <c r="P22" s="83">
        <v>3343.6049557860006</v>
      </c>
      <c r="Q22" s="84">
        <f t="shared" si="0"/>
        <v>1.2146388675238668E-2</v>
      </c>
      <c r="R22" s="84">
        <f>P22/'סכום נכסי הקרן'!$C$42</f>
        <v>4.6926067501837967E-4</v>
      </c>
    </row>
    <row r="23" spans="2:18">
      <c r="B23" s="76" t="s">
        <v>3282</v>
      </c>
      <c r="C23" s="86" t="s">
        <v>2968</v>
      </c>
      <c r="D23" s="73">
        <v>5025</v>
      </c>
      <c r="E23" s="73"/>
      <c r="F23" s="73" t="s">
        <v>512</v>
      </c>
      <c r="G23" s="94">
        <v>42551</v>
      </c>
      <c r="H23" s="73"/>
      <c r="I23" s="83">
        <v>7.4000000000008725</v>
      </c>
      <c r="J23" s="86" t="s">
        <v>26</v>
      </c>
      <c r="K23" s="86" t="s">
        <v>131</v>
      </c>
      <c r="L23" s="87">
        <v>4.9600000000006403E-2</v>
      </c>
      <c r="M23" s="87">
        <v>4.9600000000006403E-2</v>
      </c>
      <c r="N23" s="83">
        <v>2088790.0280910004</v>
      </c>
      <c r="O23" s="85">
        <v>98.81</v>
      </c>
      <c r="P23" s="83">
        <v>2063.933426783</v>
      </c>
      <c r="Q23" s="84">
        <f t="shared" si="0"/>
        <v>7.4976972259063945E-3</v>
      </c>
      <c r="R23" s="84">
        <f>P23/'סכום נכסי הקרן'!$C$42</f>
        <v>2.8966424139585943E-4</v>
      </c>
    </row>
    <row r="24" spans="2:18">
      <c r="B24" s="76" t="s">
        <v>3282</v>
      </c>
      <c r="C24" s="86" t="s">
        <v>2968</v>
      </c>
      <c r="D24" s="73">
        <v>5024</v>
      </c>
      <c r="E24" s="73"/>
      <c r="F24" s="73" t="s">
        <v>512</v>
      </c>
      <c r="G24" s="94">
        <v>42551</v>
      </c>
      <c r="H24" s="73"/>
      <c r="I24" s="83">
        <v>5.4900000000012321</v>
      </c>
      <c r="J24" s="86" t="s">
        <v>26</v>
      </c>
      <c r="K24" s="86" t="s">
        <v>131</v>
      </c>
      <c r="L24" s="87">
        <v>4.7100000000008455E-2</v>
      </c>
      <c r="M24" s="87">
        <v>4.7100000000008455E-2</v>
      </c>
      <c r="N24" s="83">
        <v>1365362.0903610003</v>
      </c>
      <c r="O24" s="85">
        <v>98.77</v>
      </c>
      <c r="P24" s="83">
        <v>1348.5681366660001</v>
      </c>
      <c r="Q24" s="84">
        <f t="shared" si="0"/>
        <v>4.8989737004194091E-3</v>
      </c>
      <c r="R24" s="84">
        <f>P24/'סכום נכסי הקרן'!$C$42</f>
        <v>1.8926577825082889E-4</v>
      </c>
    </row>
    <row r="25" spans="2:18">
      <c r="B25" s="76" t="s">
        <v>3282</v>
      </c>
      <c r="C25" s="86" t="s">
        <v>2968</v>
      </c>
      <c r="D25" s="73">
        <v>6026</v>
      </c>
      <c r="E25" s="73"/>
      <c r="F25" s="73" t="s">
        <v>512</v>
      </c>
      <c r="G25" s="94">
        <v>43100</v>
      </c>
      <c r="H25" s="73"/>
      <c r="I25" s="83">
        <v>6.2199999999992821</v>
      </c>
      <c r="J25" s="86" t="s">
        <v>26</v>
      </c>
      <c r="K25" s="86" t="s">
        <v>131</v>
      </c>
      <c r="L25" s="87">
        <v>4.5599999999993548E-2</v>
      </c>
      <c r="M25" s="87">
        <v>4.5599999999993548E-2</v>
      </c>
      <c r="N25" s="83">
        <v>4011157.7022250011</v>
      </c>
      <c r="O25" s="85">
        <v>95.83</v>
      </c>
      <c r="P25" s="83">
        <v>3843.8924260080007</v>
      </c>
      <c r="Q25" s="84">
        <f t="shared" si="0"/>
        <v>1.3963794183073197E-2</v>
      </c>
      <c r="R25" s="84">
        <f>P25/'סכום נכסי הקרן'!$C$42</f>
        <v>5.3947388473783524E-4</v>
      </c>
    </row>
    <row r="26" spans="2:18">
      <c r="B26" s="76" t="s">
        <v>3282</v>
      </c>
      <c r="C26" s="86" t="s">
        <v>2968</v>
      </c>
      <c r="D26" s="73">
        <v>5023</v>
      </c>
      <c r="E26" s="73"/>
      <c r="F26" s="73" t="s">
        <v>512</v>
      </c>
      <c r="G26" s="94">
        <v>42551</v>
      </c>
      <c r="H26" s="73"/>
      <c r="I26" s="83">
        <v>7.5799999999996643</v>
      </c>
      <c r="J26" s="86" t="s">
        <v>26</v>
      </c>
      <c r="K26" s="86" t="s">
        <v>131</v>
      </c>
      <c r="L26" s="87">
        <v>4.0200000000000152E-2</v>
      </c>
      <c r="M26" s="87">
        <v>4.0200000000000152E-2</v>
      </c>
      <c r="N26" s="83">
        <v>1160924.1118530002</v>
      </c>
      <c r="O26" s="85">
        <v>107.91</v>
      </c>
      <c r="P26" s="83">
        <v>1252.7526479990004</v>
      </c>
      <c r="Q26" s="84">
        <f t="shared" si="0"/>
        <v>4.5509026268784492E-3</v>
      </c>
      <c r="R26" s="84">
        <f>P26/'סכום נכסי הקרן'!$C$42</f>
        <v>1.7581848364406436E-4</v>
      </c>
    </row>
    <row r="27" spans="2:18">
      <c r="B27" s="76" t="s">
        <v>3282</v>
      </c>
      <c r="C27" s="86" t="s">
        <v>2968</v>
      </c>
      <c r="D27" s="73">
        <v>5210</v>
      </c>
      <c r="E27" s="73"/>
      <c r="F27" s="73" t="s">
        <v>512</v>
      </c>
      <c r="G27" s="94">
        <v>42643</v>
      </c>
      <c r="H27" s="73"/>
      <c r="I27" s="83">
        <v>7.0100000000019165</v>
      </c>
      <c r="J27" s="86" t="s">
        <v>26</v>
      </c>
      <c r="K27" s="86" t="s">
        <v>131</v>
      </c>
      <c r="L27" s="87">
        <v>3.1500000000005045E-2</v>
      </c>
      <c r="M27" s="87">
        <v>3.1500000000005045E-2</v>
      </c>
      <c r="N27" s="83">
        <v>878368.27007200022</v>
      </c>
      <c r="O27" s="85">
        <v>112.94</v>
      </c>
      <c r="P27" s="83">
        <v>992.02870341000005</v>
      </c>
      <c r="Q27" s="84">
        <f t="shared" si="0"/>
        <v>3.6037649088178133E-3</v>
      </c>
      <c r="R27" s="84">
        <f>P27/'סכום נכסי הקרן'!$C$42</f>
        <v>1.3922699157214045E-4</v>
      </c>
    </row>
    <row r="28" spans="2:18">
      <c r="B28" s="76" t="s">
        <v>3282</v>
      </c>
      <c r="C28" s="86" t="s">
        <v>2968</v>
      </c>
      <c r="D28" s="73">
        <v>6025</v>
      </c>
      <c r="E28" s="73"/>
      <c r="F28" s="73" t="s">
        <v>512</v>
      </c>
      <c r="G28" s="94">
        <v>43100</v>
      </c>
      <c r="H28" s="73"/>
      <c r="I28" s="83">
        <v>8.3300000000002044</v>
      </c>
      <c r="J28" s="86" t="s">
        <v>26</v>
      </c>
      <c r="K28" s="86" t="s">
        <v>131</v>
      </c>
      <c r="L28" s="87">
        <v>3.2500000000003915E-2</v>
      </c>
      <c r="M28" s="87">
        <v>3.2500000000003915E-2</v>
      </c>
      <c r="N28" s="83">
        <v>1119255.6161580002</v>
      </c>
      <c r="O28" s="135">
        <v>108.99336322086324</v>
      </c>
      <c r="P28" s="83">
        <v>1219.9143390890001</v>
      </c>
      <c r="Q28" s="84">
        <f t="shared" si="0"/>
        <v>4.4316101659768736E-3</v>
      </c>
      <c r="R28" s="84">
        <f>P28/'סכום נכסי הקרן'!$C$42</f>
        <v>1.7120976724085927E-4</v>
      </c>
    </row>
    <row r="29" spans="2:18">
      <c r="B29" s="76" t="s">
        <v>3282</v>
      </c>
      <c r="C29" s="86" t="s">
        <v>2968</v>
      </c>
      <c r="D29" s="73">
        <v>5022</v>
      </c>
      <c r="E29" s="73"/>
      <c r="F29" s="73" t="s">
        <v>512</v>
      </c>
      <c r="G29" s="94">
        <v>42551</v>
      </c>
      <c r="H29" s="73"/>
      <c r="I29" s="83">
        <v>6.9899999999984646</v>
      </c>
      <c r="J29" s="86" t="s">
        <v>26</v>
      </c>
      <c r="K29" s="86" t="s">
        <v>131</v>
      </c>
      <c r="L29" s="87">
        <v>2.2999999999993317E-2</v>
      </c>
      <c r="M29" s="87">
        <v>2.2999999999993317E-2</v>
      </c>
      <c r="N29" s="83">
        <v>782068.0838260001</v>
      </c>
      <c r="O29" s="85">
        <v>114.85</v>
      </c>
      <c r="P29" s="83">
        <v>898.20495656200012</v>
      </c>
      <c r="Q29" s="84">
        <f t="shared" si="0"/>
        <v>3.2629292804308738E-3</v>
      </c>
      <c r="R29" s="84">
        <f>P29/'סכום נכסי הקרן'!$C$42</f>
        <v>1.2605922942294956E-4</v>
      </c>
    </row>
    <row r="30" spans="2:18">
      <c r="B30" s="76" t="s">
        <v>3282</v>
      </c>
      <c r="C30" s="86" t="s">
        <v>2968</v>
      </c>
      <c r="D30" s="73">
        <v>6024</v>
      </c>
      <c r="E30" s="73"/>
      <c r="F30" s="73" t="s">
        <v>512</v>
      </c>
      <c r="G30" s="94">
        <v>43100</v>
      </c>
      <c r="H30" s="73"/>
      <c r="I30" s="83">
        <v>7.4300000000024271</v>
      </c>
      <c r="J30" s="86" t="s">
        <v>26</v>
      </c>
      <c r="K30" s="86" t="s">
        <v>131</v>
      </c>
      <c r="L30" s="87">
        <v>1.6900000000007267E-2</v>
      </c>
      <c r="M30" s="87">
        <v>1.6900000000007267E-2</v>
      </c>
      <c r="N30" s="83">
        <v>813027.91198500013</v>
      </c>
      <c r="O30" s="85">
        <v>120.12</v>
      </c>
      <c r="P30" s="83">
        <v>976.60922554100023</v>
      </c>
      <c r="Q30" s="84">
        <f t="shared" si="0"/>
        <v>3.5477502259103687E-3</v>
      </c>
      <c r="R30" s="84">
        <f>P30/'סכום נכסי הקרן'!$C$42</f>
        <v>1.3706293370976751E-4</v>
      </c>
    </row>
    <row r="31" spans="2:18">
      <c r="B31" s="76" t="s">
        <v>3282</v>
      </c>
      <c r="C31" s="86" t="s">
        <v>2968</v>
      </c>
      <c r="D31" s="73">
        <v>5209</v>
      </c>
      <c r="E31" s="73"/>
      <c r="F31" s="73" t="s">
        <v>512</v>
      </c>
      <c r="G31" s="94">
        <v>42643</v>
      </c>
      <c r="H31" s="73"/>
      <c r="I31" s="83">
        <v>6.0400000000031504</v>
      </c>
      <c r="J31" s="86" t="s">
        <v>26</v>
      </c>
      <c r="K31" s="86" t="s">
        <v>131</v>
      </c>
      <c r="L31" s="87">
        <v>2.0800000000019251E-2</v>
      </c>
      <c r="M31" s="87">
        <v>2.0800000000019251E-2</v>
      </c>
      <c r="N31" s="83">
        <v>595002.871086</v>
      </c>
      <c r="O31" s="85">
        <v>115.24</v>
      </c>
      <c r="P31" s="83">
        <v>685.68150792100016</v>
      </c>
      <c r="Q31" s="84">
        <f t="shared" si="0"/>
        <v>2.4908905844932177E-3</v>
      </c>
      <c r="R31" s="84">
        <f>P31/'סכום נכסי הקרן'!$C$42</f>
        <v>9.6232471093161845E-5</v>
      </c>
    </row>
    <row r="32" spans="2:18">
      <c r="B32" s="72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83"/>
      <c r="O32" s="85"/>
      <c r="P32" s="73"/>
      <c r="Q32" s="84"/>
      <c r="R32" s="73"/>
    </row>
    <row r="33" spans="2:18">
      <c r="B33" s="89" t="s">
        <v>35</v>
      </c>
      <c r="C33" s="71"/>
      <c r="D33" s="71"/>
      <c r="E33" s="71"/>
      <c r="F33" s="71"/>
      <c r="G33" s="71"/>
      <c r="H33" s="71"/>
      <c r="I33" s="80">
        <v>5.1362901986496503</v>
      </c>
      <c r="J33" s="71"/>
      <c r="K33" s="71"/>
      <c r="L33" s="71"/>
      <c r="M33" s="91">
        <v>5.0854357004793786E-2</v>
      </c>
      <c r="N33" s="80"/>
      <c r="O33" s="82"/>
      <c r="P33" s="80">
        <f>SUM(P34:P250)</f>
        <v>139329.26519071107</v>
      </c>
      <c r="Q33" s="81">
        <f t="shared" si="0"/>
        <v>0.50614454495086969</v>
      </c>
      <c r="R33" s="81">
        <f>P33/'סכום נכסי הקרן'!$C$42</f>
        <v>1.955426729466557E-2</v>
      </c>
    </row>
    <row r="34" spans="2:18">
      <c r="B34" s="76" t="s">
        <v>3283</v>
      </c>
      <c r="C34" s="86" t="s">
        <v>2969</v>
      </c>
      <c r="D34" s="73" t="s">
        <v>2970</v>
      </c>
      <c r="E34" s="73"/>
      <c r="F34" s="73" t="s">
        <v>329</v>
      </c>
      <c r="G34" s="94">
        <v>42368</v>
      </c>
      <c r="H34" s="73" t="s">
        <v>305</v>
      </c>
      <c r="I34" s="83">
        <v>7.1300000000071533</v>
      </c>
      <c r="J34" s="86" t="s">
        <v>127</v>
      </c>
      <c r="K34" s="86" t="s">
        <v>131</v>
      </c>
      <c r="L34" s="87">
        <v>3.1699999999999999E-2</v>
      </c>
      <c r="M34" s="87">
        <v>2.2100000000023844E-2</v>
      </c>
      <c r="N34" s="83">
        <v>189576.62188500003</v>
      </c>
      <c r="O34" s="85">
        <v>119.45</v>
      </c>
      <c r="P34" s="83">
        <v>226.44926452600006</v>
      </c>
      <c r="Q34" s="84">
        <f t="shared" si="0"/>
        <v>8.2262731947295702E-4</v>
      </c>
      <c r="R34" s="84">
        <f>P34/'סכום נכסי הקרן'!$C$42</f>
        <v>3.1781187112131906E-5</v>
      </c>
    </row>
    <row r="35" spans="2:18">
      <c r="B35" s="76" t="s">
        <v>3283</v>
      </c>
      <c r="C35" s="86" t="s">
        <v>2969</v>
      </c>
      <c r="D35" s="73" t="s">
        <v>2971</v>
      </c>
      <c r="E35" s="73"/>
      <c r="F35" s="73" t="s">
        <v>329</v>
      </c>
      <c r="G35" s="94">
        <v>42388</v>
      </c>
      <c r="H35" s="73" t="s">
        <v>305</v>
      </c>
      <c r="I35" s="83">
        <v>7.1200000000028982</v>
      </c>
      <c r="J35" s="86" t="s">
        <v>127</v>
      </c>
      <c r="K35" s="86" t="s">
        <v>131</v>
      </c>
      <c r="L35" s="87">
        <v>3.1899999999999998E-2</v>
      </c>
      <c r="M35" s="87">
        <v>2.2200000000000632E-2</v>
      </c>
      <c r="N35" s="83">
        <v>265407.27259100007</v>
      </c>
      <c r="O35" s="85">
        <v>119.6</v>
      </c>
      <c r="P35" s="83">
        <v>317.42709785900001</v>
      </c>
      <c r="Q35" s="84">
        <f t="shared" si="0"/>
        <v>1.1531245340381661E-3</v>
      </c>
      <c r="R35" s="84">
        <f>P35/'סכום נכסי הקרן'!$C$42</f>
        <v>4.4549537454380178E-5</v>
      </c>
    </row>
    <row r="36" spans="2:18">
      <c r="B36" s="76" t="s">
        <v>3283</v>
      </c>
      <c r="C36" s="86" t="s">
        <v>2969</v>
      </c>
      <c r="D36" s="73" t="s">
        <v>2972</v>
      </c>
      <c r="E36" s="73"/>
      <c r="F36" s="73" t="s">
        <v>329</v>
      </c>
      <c r="G36" s="94">
        <v>42509</v>
      </c>
      <c r="H36" s="73" t="s">
        <v>305</v>
      </c>
      <c r="I36" s="83">
        <v>7.1799999999999358</v>
      </c>
      <c r="J36" s="86" t="s">
        <v>127</v>
      </c>
      <c r="K36" s="86" t="s">
        <v>131</v>
      </c>
      <c r="L36" s="87">
        <v>2.7400000000000001E-2</v>
      </c>
      <c r="M36" s="87">
        <v>2.3899999999993145E-2</v>
      </c>
      <c r="N36" s="83">
        <v>265407.27259100007</v>
      </c>
      <c r="O36" s="85">
        <v>115.29</v>
      </c>
      <c r="P36" s="83">
        <v>305.98805613899998</v>
      </c>
      <c r="Q36" s="84">
        <f t="shared" si="0"/>
        <v>1.111569670757157E-3</v>
      </c>
      <c r="R36" s="84">
        <f>P36/'סכום נכסי הקרן'!$C$42</f>
        <v>4.2944116805089161E-5</v>
      </c>
    </row>
    <row r="37" spans="2:18">
      <c r="B37" s="76" t="s">
        <v>3283</v>
      </c>
      <c r="C37" s="86" t="s">
        <v>2969</v>
      </c>
      <c r="D37" s="73" t="s">
        <v>2973</v>
      </c>
      <c r="E37" s="73"/>
      <c r="F37" s="73" t="s">
        <v>329</v>
      </c>
      <c r="G37" s="94">
        <v>42723</v>
      </c>
      <c r="H37" s="73" t="s">
        <v>305</v>
      </c>
      <c r="I37" s="83">
        <v>7.079999999923225</v>
      </c>
      <c r="J37" s="86" t="s">
        <v>127</v>
      </c>
      <c r="K37" s="86" t="s">
        <v>131</v>
      </c>
      <c r="L37" s="87">
        <v>3.15E-2</v>
      </c>
      <c r="M37" s="87">
        <v>2.5499999999830641E-2</v>
      </c>
      <c r="N37" s="83">
        <v>37915.323861999997</v>
      </c>
      <c r="O37" s="85">
        <v>116.8</v>
      </c>
      <c r="P37" s="83">
        <v>44.285099605000013</v>
      </c>
      <c r="Q37" s="84">
        <f t="shared" si="0"/>
        <v>1.6087547405777198E-4</v>
      </c>
      <c r="R37" s="84">
        <f>P37/'סכום נכסי הקרן'!$C$42</f>
        <v>6.2152245880414767E-6</v>
      </c>
    </row>
    <row r="38" spans="2:18">
      <c r="B38" s="76" t="s">
        <v>3283</v>
      </c>
      <c r="C38" s="86" t="s">
        <v>2969</v>
      </c>
      <c r="D38" s="73" t="s">
        <v>2974</v>
      </c>
      <c r="E38" s="73"/>
      <c r="F38" s="73" t="s">
        <v>329</v>
      </c>
      <c r="G38" s="94">
        <v>42918</v>
      </c>
      <c r="H38" s="73" t="s">
        <v>305</v>
      </c>
      <c r="I38" s="83">
        <v>7.0500000000025427</v>
      </c>
      <c r="J38" s="86" t="s">
        <v>127</v>
      </c>
      <c r="K38" s="86" t="s">
        <v>131</v>
      </c>
      <c r="L38" s="87">
        <v>3.1899999999999998E-2</v>
      </c>
      <c r="M38" s="87">
        <v>2.8300000000015254E-2</v>
      </c>
      <c r="N38" s="83">
        <v>189576.62188500003</v>
      </c>
      <c r="O38" s="85">
        <v>114.14</v>
      </c>
      <c r="P38" s="83">
        <v>216.38275924900003</v>
      </c>
      <c r="Q38" s="84">
        <f t="shared" si="0"/>
        <v>7.8605850009607573E-4</v>
      </c>
      <c r="R38" s="84">
        <f>P38/'סכום נכסי הקרן'!$C$42</f>
        <v>3.0368396090517134E-5</v>
      </c>
    </row>
    <row r="39" spans="2:18">
      <c r="B39" s="76" t="s">
        <v>3283</v>
      </c>
      <c r="C39" s="86" t="s">
        <v>2969</v>
      </c>
      <c r="D39" s="73" t="s">
        <v>2975</v>
      </c>
      <c r="E39" s="73"/>
      <c r="F39" s="73" t="s">
        <v>329</v>
      </c>
      <c r="G39" s="94">
        <v>43915</v>
      </c>
      <c r="H39" s="73" t="s">
        <v>305</v>
      </c>
      <c r="I39" s="83">
        <v>7.0700000000052707</v>
      </c>
      <c r="J39" s="86" t="s">
        <v>127</v>
      </c>
      <c r="K39" s="86" t="s">
        <v>131</v>
      </c>
      <c r="L39" s="87">
        <v>2.6600000000000002E-2</v>
      </c>
      <c r="M39" s="87">
        <v>3.470000000002875E-2</v>
      </c>
      <c r="N39" s="83">
        <v>399108.67957100004</v>
      </c>
      <c r="O39" s="85">
        <v>104.59</v>
      </c>
      <c r="P39" s="83">
        <v>417.42773274000007</v>
      </c>
      <c r="Q39" s="84">
        <f t="shared" si="0"/>
        <v>1.516399082047598E-3</v>
      </c>
      <c r="R39" s="84">
        <f>P39/'סכום נכסי הקרן'!$C$42</f>
        <v>5.8584199457533403E-5</v>
      </c>
    </row>
    <row r="40" spans="2:18">
      <c r="B40" s="76" t="s">
        <v>3283</v>
      </c>
      <c r="C40" s="86" t="s">
        <v>2969</v>
      </c>
      <c r="D40" s="73" t="s">
        <v>2976</v>
      </c>
      <c r="E40" s="73"/>
      <c r="F40" s="73" t="s">
        <v>329</v>
      </c>
      <c r="G40" s="94">
        <v>44168</v>
      </c>
      <c r="H40" s="73" t="s">
        <v>305</v>
      </c>
      <c r="I40" s="83">
        <v>7.1999999999989797</v>
      </c>
      <c r="J40" s="86" t="s">
        <v>127</v>
      </c>
      <c r="K40" s="86" t="s">
        <v>131</v>
      </c>
      <c r="L40" s="87">
        <v>1.89E-2</v>
      </c>
      <c r="M40" s="87">
        <v>3.7200000000009191E-2</v>
      </c>
      <c r="N40" s="83">
        <v>404214.54694500007</v>
      </c>
      <c r="O40" s="85">
        <v>96.92</v>
      </c>
      <c r="P40" s="83">
        <v>391.76473693700007</v>
      </c>
      <c r="Q40" s="84">
        <f t="shared" si="0"/>
        <v>1.4231725419161605E-3</v>
      </c>
      <c r="R40" s="84">
        <f>P40/'סכום נכסי הקרן'!$C$42</f>
        <v>5.4982507603156221E-5</v>
      </c>
    </row>
    <row r="41" spans="2:18">
      <c r="B41" s="76" t="s">
        <v>3283</v>
      </c>
      <c r="C41" s="86" t="s">
        <v>2969</v>
      </c>
      <c r="D41" s="73" t="s">
        <v>2977</v>
      </c>
      <c r="E41" s="73"/>
      <c r="F41" s="73" t="s">
        <v>329</v>
      </c>
      <c r="G41" s="94">
        <v>44277</v>
      </c>
      <c r="H41" s="73" t="s">
        <v>305</v>
      </c>
      <c r="I41" s="83">
        <v>7.1099999999948933</v>
      </c>
      <c r="J41" s="86" t="s">
        <v>127</v>
      </c>
      <c r="K41" s="86" t="s">
        <v>131</v>
      </c>
      <c r="L41" s="87">
        <v>1.9E-2</v>
      </c>
      <c r="M41" s="87">
        <v>4.5399999999958876E-2</v>
      </c>
      <c r="N41" s="83">
        <v>614676.97270600009</v>
      </c>
      <c r="O41" s="85">
        <v>91.77</v>
      </c>
      <c r="P41" s="83">
        <v>564.08908700800009</v>
      </c>
      <c r="Q41" s="84">
        <f t="shared" si="0"/>
        <v>2.0491790713502624E-3</v>
      </c>
      <c r="R41" s="84">
        <f>P41/'סכום נכסי הקרן'!$C$42</f>
        <v>7.9167494138867231E-5</v>
      </c>
    </row>
    <row r="42" spans="2:18">
      <c r="B42" s="76" t="s">
        <v>3284</v>
      </c>
      <c r="C42" s="86" t="s">
        <v>2969</v>
      </c>
      <c r="D42" s="73" t="s">
        <v>2978</v>
      </c>
      <c r="E42" s="73"/>
      <c r="F42" s="73" t="s">
        <v>337</v>
      </c>
      <c r="G42" s="94">
        <v>42122</v>
      </c>
      <c r="H42" s="73" t="s">
        <v>129</v>
      </c>
      <c r="I42" s="83">
        <v>4.3200000000001282</v>
      </c>
      <c r="J42" s="86" t="s">
        <v>318</v>
      </c>
      <c r="K42" s="86" t="s">
        <v>131</v>
      </c>
      <c r="L42" s="87">
        <v>2.98E-2</v>
      </c>
      <c r="M42" s="87">
        <v>2.47000000000006E-2</v>
      </c>
      <c r="N42" s="83">
        <v>3795640.9657830005</v>
      </c>
      <c r="O42" s="85">
        <v>114.49</v>
      </c>
      <c r="P42" s="83">
        <v>4345.6291731419997</v>
      </c>
      <c r="Q42" s="84">
        <f t="shared" si="0"/>
        <v>1.578646451163385E-2</v>
      </c>
      <c r="R42" s="84">
        <f>P42/'סכום נכסי הקרן'!$C$42</f>
        <v>6.0989049428203271E-4</v>
      </c>
    </row>
    <row r="43" spans="2:18">
      <c r="B43" s="76" t="s">
        <v>3285</v>
      </c>
      <c r="C43" s="86" t="s">
        <v>2969</v>
      </c>
      <c r="D43" s="73" t="s">
        <v>2979</v>
      </c>
      <c r="E43" s="73"/>
      <c r="F43" s="73" t="s">
        <v>2980</v>
      </c>
      <c r="G43" s="94">
        <v>40742</v>
      </c>
      <c r="H43" s="73" t="s">
        <v>2967</v>
      </c>
      <c r="I43" s="83">
        <v>3.1899999999991913</v>
      </c>
      <c r="J43" s="86" t="s">
        <v>310</v>
      </c>
      <c r="K43" s="86" t="s">
        <v>131</v>
      </c>
      <c r="L43" s="87">
        <v>4.4999999999999998E-2</v>
      </c>
      <c r="M43" s="87">
        <v>1.6999999999994912E-2</v>
      </c>
      <c r="N43" s="83">
        <v>1407978.1553200001</v>
      </c>
      <c r="O43" s="85">
        <v>125.59</v>
      </c>
      <c r="P43" s="83">
        <v>1768.2798050970002</v>
      </c>
      <c r="Q43" s="84">
        <f t="shared" si="0"/>
        <v>6.4236696868498434E-3</v>
      </c>
      <c r="R43" s="84">
        <f>P43/'סכום נכסי הקרן'!$C$42</f>
        <v>2.4817051832791204E-4</v>
      </c>
    </row>
    <row r="44" spans="2:18">
      <c r="B44" s="76" t="s">
        <v>3286</v>
      </c>
      <c r="C44" s="86" t="s">
        <v>2969</v>
      </c>
      <c r="D44" s="73" t="s">
        <v>2981</v>
      </c>
      <c r="E44" s="73"/>
      <c r="F44" s="73" t="s">
        <v>396</v>
      </c>
      <c r="G44" s="94">
        <v>43431</v>
      </c>
      <c r="H44" s="73" t="s">
        <v>305</v>
      </c>
      <c r="I44" s="83">
        <v>7.9299999999786914</v>
      </c>
      <c r="J44" s="86" t="s">
        <v>318</v>
      </c>
      <c r="K44" s="86" t="s">
        <v>131</v>
      </c>
      <c r="L44" s="87">
        <v>3.6600000000000001E-2</v>
      </c>
      <c r="M44" s="87">
        <v>3.2699999999959761E-2</v>
      </c>
      <c r="N44" s="83">
        <v>118178.71157600003</v>
      </c>
      <c r="O44" s="85">
        <v>113.57</v>
      </c>
      <c r="P44" s="83">
        <v>134.21556420200002</v>
      </c>
      <c r="Q44" s="84">
        <f t="shared" si="0"/>
        <v>4.8756788873723658E-4</v>
      </c>
      <c r="R44" s="84">
        <f>P44/'סכום נכסי הקרן'!$C$42</f>
        <v>1.8836581201500715E-5</v>
      </c>
    </row>
    <row r="45" spans="2:18">
      <c r="B45" s="76" t="s">
        <v>3286</v>
      </c>
      <c r="C45" s="86" t="s">
        <v>2969</v>
      </c>
      <c r="D45" s="73" t="s">
        <v>2982</v>
      </c>
      <c r="E45" s="73"/>
      <c r="F45" s="73" t="s">
        <v>396</v>
      </c>
      <c r="G45" s="94">
        <v>43276</v>
      </c>
      <c r="H45" s="73" t="s">
        <v>305</v>
      </c>
      <c r="I45" s="83">
        <v>7.9899999999908831</v>
      </c>
      <c r="J45" s="86" t="s">
        <v>318</v>
      </c>
      <c r="K45" s="86" t="s">
        <v>131</v>
      </c>
      <c r="L45" s="87">
        <v>3.2599999999999997E-2</v>
      </c>
      <c r="M45" s="87">
        <v>3.3599999999959815E-2</v>
      </c>
      <c r="N45" s="83">
        <v>117744.87742700001</v>
      </c>
      <c r="O45" s="85">
        <v>109.91</v>
      </c>
      <c r="P45" s="83">
        <v>129.41340188200002</v>
      </c>
      <c r="Q45" s="84">
        <f t="shared" si="0"/>
        <v>4.7012296602907705E-4</v>
      </c>
      <c r="R45" s="84">
        <f>P45/'סכום נכסי הקרן'!$C$42</f>
        <v>1.8162618229908785E-5</v>
      </c>
    </row>
    <row r="46" spans="2:18">
      <c r="B46" s="76" t="s">
        <v>3286</v>
      </c>
      <c r="C46" s="86" t="s">
        <v>2969</v>
      </c>
      <c r="D46" s="73" t="s">
        <v>2983</v>
      </c>
      <c r="E46" s="73"/>
      <c r="F46" s="73" t="s">
        <v>396</v>
      </c>
      <c r="G46" s="94">
        <v>43222</v>
      </c>
      <c r="H46" s="73" t="s">
        <v>305</v>
      </c>
      <c r="I46" s="83">
        <v>8.0000000000048264</v>
      </c>
      <c r="J46" s="86" t="s">
        <v>318</v>
      </c>
      <c r="K46" s="86" t="s">
        <v>131</v>
      </c>
      <c r="L46" s="87">
        <v>3.2199999999999999E-2</v>
      </c>
      <c r="M46" s="87">
        <v>3.3700000000028471E-2</v>
      </c>
      <c r="N46" s="83">
        <v>562663.76256299997</v>
      </c>
      <c r="O46" s="85">
        <v>110.48</v>
      </c>
      <c r="P46" s="83">
        <v>621.63093667900011</v>
      </c>
      <c r="Q46" s="84">
        <f t="shared" si="0"/>
        <v>2.2582126385444529E-3</v>
      </c>
      <c r="R46" s="84">
        <f>P46/'סכום נכסי הקרן'!$C$42</f>
        <v>8.7243246979134225E-5</v>
      </c>
    </row>
    <row r="47" spans="2:18">
      <c r="B47" s="76" t="s">
        <v>3286</v>
      </c>
      <c r="C47" s="86" t="s">
        <v>2969</v>
      </c>
      <c r="D47" s="73" t="s">
        <v>2984</v>
      </c>
      <c r="E47" s="73"/>
      <c r="F47" s="73" t="s">
        <v>396</v>
      </c>
      <c r="G47" s="94">
        <v>43922</v>
      </c>
      <c r="H47" s="73" t="s">
        <v>305</v>
      </c>
      <c r="I47" s="83">
        <v>8.1599999999978152</v>
      </c>
      <c r="J47" s="86" t="s">
        <v>318</v>
      </c>
      <c r="K47" s="86" t="s">
        <v>131</v>
      </c>
      <c r="L47" s="87">
        <v>2.7699999999999999E-2</v>
      </c>
      <c r="M47" s="87">
        <v>3.0499999999993171E-2</v>
      </c>
      <c r="N47" s="83">
        <v>135376.730904</v>
      </c>
      <c r="O47" s="85">
        <v>108.16</v>
      </c>
      <c r="P47" s="83">
        <v>146.42346410200003</v>
      </c>
      <c r="Q47" s="84">
        <f t="shared" si="0"/>
        <v>5.3191580036394059E-4</v>
      </c>
      <c r="R47" s="84">
        <f>P47/'סכום נכסי הקרן'!$C$42</f>
        <v>2.0549907812563874E-5</v>
      </c>
    </row>
    <row r="48" spans="2:18">
      <c r="B48" s="76" t="s">
        <v>3286</v>
      </c>
      <c r="C48" s="86" t="s">
        <v>2969</v>
      </c>
      <c r="D48" s="73" t="s">
        <v>2985</v>
      </c>
      <c r="E48" s="73"/>
      <c r="F48" s="73" t="s">
        <v>396</v>
      </c>
      <c r="G48" s="94">
        <v>43978</v>
      </c>
      <c r="H48" s="73" t="s">
        <v>305</v>
      </c>
      <c r="I48" s="83">
        <v>8.1700000000128554</v>
      </c>
      <c r="J48" s="86" t="s">
        <v>318</v>
      </c>
      <c r="K48" s="86" t="s">
        <v>131</v>
      </c>
      <c r="L48" s="87">
        <v>2.3E-2</v>
      </c>
      <c r="M48" s="87">
        <v>3.5300000000100383E-2</v>
      </c>
      <c r="N48" s="83">
        <v>56789.776119000009</v>
      </c>
      <c r="O48" s="85">
        <v>99.99</v>
      </c>
      <c r="P48" s="83">
        <v>56.784100531000007</v>
      </c>
      <c r="Q48" s="84">
        <f t="shared" si="0"/>
        <v>2.0628087490713018E-4</v>
      </c>
      <c r="R48" s="84">
        <f>P48/'סכום נכסי הקרן'!$C$42</f>
        <v>7.9694059848121724E-6</v>
      </c>
    </row>
    <row r="49" spans="2:18">
      <c r="B49" s="76" t="s">
        <v>3286</v>
      </c>
      <c r="C49" s="86" t="s">
        <v>2969</v>
      </c>
      <c r="D49" s="73" t="s">
        <v>2986</v>
      </c>
      <c r="E49" s="73"/>
      <c r="F49" s="73" t="s">
        <v>396</v>
      </c>
      <c r="G49" s="94">
        <v>44010</v>
      </c>
      <c r="H49" s="73" t="s">
        <v>305</v>
      </c>
      <c r="I49" s="83">
        <v>8.249999999994488</v>
      </c>
      <c r="J49" s="86" t="s">
        <v>318</v>
      </c>
      <c r="K49" s="86" t="s">
        <v>131</v>
      </c>
      <c r="L49" s="87">
        <v>2.2000000000000002E-2</v>
      </c>
      <c r="M49" s="87">
        <v>3.2199999999977955E-2</v>
      </c>
      <c r="N49" s="83">
        <v>89046.055326000002</v>
      </c>
      <c r="O49" s="85">
        <v>101.87</v>
      </c>
      <c r="P49" s="83">
        <v>90.711211510000012</v>
      </c>
      <c r="Q49" s="84">
        <f t="shared" si="0"/>
        <v>3.295286514920343E-4</v>
      </c>
      <c r="R49" s="84">
        <f>P49/'סכום נכסי הקרן'!$C$42</f>
        <v>1.2730931108131193E-5</v>
      </c>
    </row>
    <row r="50" spans="2:18">
      <c r="B50" s="76" t="s">
        <v>3286</v>
      </c>
      <c r="C50" s="86" t="s">
        <v>2969</v>
      </c>
      <c r="D50" s="73" t="s">
        <v>2987</v>
      </c>
      <c r="E50" s="73"/>
      <c r="F50" s="73" t="s">
        <v>396</v>
      </c>
      <c r="G50" s="94">
        <v>44133</v>
      </c>
      <c r="H50" s="73" t="s">
        <v>305</v>
      </c>
      <c r="I50" s="83">
        <v>8.1499999999751669</v>
      </c>
      <c r="J50" s="86" t="s">
        <v>318</v>
      </c>
      <c r="K50" s="86" t="s">
        <v>131</v>
      </c>
      <c r="L50" s="87">
        <v>2.3799999999999998E-2</v>
      </c>
      <c r="M50" s="87">
        <v>3.5499999999888676E-2</v>
      </c>
      <c r="N50" s="83">
        <v>115794.30163500001</v>
      </c>
      <c r="O50" s="85">
        <v>100.85</v>
      </c>
      <c r="P50" s="83">
        <v>116.77855234600003</v>
      </c>
      <c r="Q50" s="84">
        <f t="shared" si="0"/>
        <v>4.2422406488890383E-4</v>
      </c>
      <c r="R50" s="84">
        <f>P50/'סכום נכסי הקרן'!$C$42</f>
        <v>1.6389371060933572E-5</v>
      </c>
    </row>
    <row r="51" spans="2:18">
      <c r="B51" s="76" t="s">
        <v>3286</v>
      </c>
      <c r="C51" s="86" t="s">
        <v>2969</v>
      </c>
      <c r="D51" s="73" t="s">
        <v>2988</v>
      </c>
      <c r="E51" s="73"/>
      <c r="F51" s="73" t="s">
        <v>396</v>
      </c>
      <c r="G51" s="94">
        <v>44251</v>
      </c>
      <c r="H51" s="73" t="s">
        <v>305</v>
      </c>
      <c r="I51" s="83">
        <v>8.0400000000008411</v>
      </c>
      <c r="J51" s="86" t="s">
        <v>318</v>
      </c>
      <c r="K51" s="86" t="s">
        <v>131</v>
      </c>
      <c r="L51" s="87">
        <v>2.3599999999999999E-2</v>
      </c>
      <c r="M51" s="87">
        <v>4.0400000000008401E-2</v>
      </c>
      <c r="N51" s="83">
        <v>343807.22715799999</v>
      </c>
      <c r="O51" s="85">
        <v>96.95</v>
      </c>
      <c r="P51" s="83">
        <v>333.32109276800003</v>
      </c>
      <c r="Q51" s="84">
        <f t="shared" si="0"/>
        <v>1.210863005633892E-3</v>
      </c>
      <c r="R51" s="84">
        <f>P51/'סכום נכסי הקרן'!$C$42</f>
        <v>4.6780191756656367E-5</v>
      </c>
    </row>
    <row r="52" spans="2:18">
      <c r="B52" s="76" t="s">
        <v>3286</v>
      </c>
      <c r="C52" s="86" t="s">
        <v>2969</v>
      </c>
      <c r="D52" s="73" t="s">
        <v>2989</v>
      </c>
      <c r="E52" s="73"/>
      <c r="F52" s="73" t="s">
        <v>396</v>
      </c>
      <c r="G52" s="94">
        <v>44294</v>
      </c>
      <c r="H52" s="73" t="s">
        <v>305</v>
      </c>
      <c r="I52" s="83">
        <v>8.0100000000146032</v>
      </c>
      <c r="J52" s="86" t="s">
        <v>318</v>
      </c>
      <c r="K52" s="86" t="s">
        <v>131</v>
      </c>
      <c r="L52" s="87">
        <v>2.3199999999999998E-2</v>
      </c>
      <c r="M52" s="87">
        <v>4.270000000005722E-2</v>
      </c>
      <c r="N52" s="83">
        <v>247365.13751000003</v>
      </c>
      <c r="O52" s="85">
        <v>94.68</v>
      </c>
      <c r="P52" s="83">
        <v>234.20529855800004</v>
      </c>
      <c r="Q52" s="84">
        <f t="shared" si="0"/>
        <v>8.5080283816514786E-4</v>
      </c>
      <c r="R52" s="84">
        <f>P52/'סכום נכסי הקרן'!$C$42</f>
        <v>3.286971336252629E-5</v>
      </c>
    </row>
    <row r="53" spans="2:18">
      <c r="B53" s="76" t="s">
        <v>3286</v>
      </c>
      <c r="C53" s="86" t="s">
        <v>2969</v>
      </c>
      <c r="D53" s="73" t="s">
        <v>2990</v>
      </c>
      <c r="E53" s="73"/>
      <c r="F53" s="73" t="s">
        <v>396</v>
      </c>
      <c r="G53" s="94">
        <v>44602</v>
      </c>
      <c r="H53" s="73" t="s">
        <v>305</v>
      </c>
      <c r="I53" s="83">
        <v>7.9100000000047617</v>
      </c>
      <c r="J53" s="86" t="s">
        <v>318</v>
      </c>
      <c r="K53" s="86" t="s">
        <v>131</v>
      </c>
      <c r="L53" s="87">
        <v>2.0899999999999998E-2</v>
      </c>
      <c r="M53" s="87">
        <v>5.0200000000022491E-2</v>
      </c>
      <c r="N53" s="83">
        <v>354395.53745800001</v>
      </c>
      <c r="O53" s="85">
        <v>85.33</v>
      </c>
      <c r="P53" s="83">
        <v>302.40570781600002</v>
      </c>
      <c r="Q53" s="84">
        <f t="shared" si="0"/>
        <v>1.0985559937000185E-3</v>
      </c>
      <c r="R53" s="84">
        <f>P53/'סכום נכסי הקרן'!$C$42</f>
        <v>4.2441349518154466E-5</v>
      </c>
    </row>
    <row r="54" spans="2:18">
      <c r="B54" s="76" t="s">
        <v>3286</v>
      </c>
      <c r="C54" s="86" t="s">
        <v>2969</v>
      </c>
      <c r="D54" s="73" t="s">
        <v>2991</v>
      </c>
      <c r="E54" s="73"/>
      <c r="F54" s="73" t="s">
        <v>396</v>
      </c>
      <c r="G54" s="94">
        <v>43500</v>
      </c>
      <c r="H54" s="73" t="s">
        <v>305</v>
      </c>
      <c r="I54" s="83">
        <v>8.0099999999997635</v>
      </c>
      <c r="J54" s="86" t="s">
        <v>318</v>
      </c>
      <c r="K54" s="86" t="s">
        <v>131</v>
      </c>
      <c r="L54" s="87">
        <v>3.4500000000000003E-2</v>
      </c>
      <c r="M54" s="87">
        <v>3.0899999999978625E-2</v>
      </c>
      <c r="N54" s="83">
        <v>221822.08964000002</v>
      </c>
      <c r="O54" s="85">
        <v>113.9</v>
      </c>
      <c r="P54" s="83">
        <v>252.65536070600004</v>
      </c>
      <c r="Q54" s="84">
        <f t="shared" si="0"/>
        <v>9.1782679251840242E-4</v>
      </c>
      <c r="R54" s="84">
        <f>P54/'סכום נכסי הקרן'!$C$42</f>
        <v>3.5459100784841045E-5</v>
      </c>
    </row>
    <row r="55" spans="2:18">
      <c r="B55" s="76" t="s">
        <v>3286</v>
      </c>
      <c r="C55" s="86" t="s">
        <v>2969</v>
      </c>
      <c r="D55" s="73" t="s">
        <v>2992</v>
      </c>
      <c r="E55" s="73"/>
      <c r="F55" s="73" t="s">
        <v>396</v>
      </c>
      <c r="G55" s="94">
        <v>43556</v>
      </c>
      <c r="H55" s="73" t="s">
        <v>305</v>
      </c>
      <c r="I55" s="83">
        <v>8.0900000000111341</v>
      </c>
      <c r="J55" s="86" t="s">
        <v>318</v>
      </c>
      <c r="K55" s="86" t="s">
        <v>131</v>
      </c>
      <c r="L55" s="87">
        <v>3.0499999999999999E-2</v>
      </c>
      <c r="M55" s="87">
        <v>3.0900000000030365E-2</v>
      </c>
      <c r="N55" s="83">
        <v>223691.13018100001</v>
      </c>
      <c r="O55" s="85">
        <v>110.41</v>
      </c>
      <c r="P55" s="83">
        <v>246.97737672500003</v>
      </c>
      <c r="Q55" s="84">
        <f t="shared" si="0"/>
        <v>8.9720025282935816E-4</v>
      </c>
      <c r="R55" s="84">
        <f>P55/'סכום נכסי הקרן'!$C$42</f>
        <v>3.4662219983759305E-5</v>
      </c>
    </row>
    <row r="56" spans="2:18">
      <c r="B56" s="76" t="s">
        <v>3286</v>
      </c>
      <c r="C56" s="86" t="s">
        <v>2969</v>
      </c>
      <c r="D56" s="73" t="s">
        <v>2993</v>
      </c>
      <c r="E56" s="73"/>
      <c r="F56" s="73" t="s">
        <v>396</v>
      </c>
      <c r="G56" s="94">
        <v>43647</v>
      </c>
      <c r="H56" s="73" t="s">
        <v>305</v>
      </c>
      <c r="I56" s="83">
        <v>8.0700000000189966</v>
      </c>
      <c r="J56" s="86" t="s">
        <v>318</v>
      </c>
      <c r="K56" s="86" t="s">
        <v>131</v>
      </c>
      <c r="L56" s="87">
        <v>2.8999999999999998E-2</v>
      </c>
      <c r="M56" s="87">
        <v>3.3600000000054926E-2</v>
      </c>
      <c r="N56" s="83">
        <v>207653.25464000003</v>
      </c>
      <c r="O56" s="85">
        <v>105.2</v>
      </c>
      <c r="P56" s="83">
        <v>218.45121775500002</v>
      </c>
      <c r="Q56" s="84">
        <f t="shared" si="0"/>
        <v>7.9357263567869066E-4</v>
      </c>
      <c r="R56" s="84">
        <f>P56/'סכום נכסי הקרן'!$C$42</f>
        <v>3.0658695407454498E-5</v>
      </c>
    </row>
    <row r="57" spans="2:18">
      <c r="B57" s="76" t="s">
        <v>3286</v>
      </c>
      <c r="C57" s="86" t="s">
        <v>2969</v>
      </c>
      <c r="D57" s="73" t="s">
        <v>2994</v>
      </c>
      <c r="E57" s="73"/>
      <c r="F57" s="73" t="s">
        <v>396</v>
      </c>
      <c r="G57" s="94">
        <v>43703</v>
      </c>
      <c r="H57" s="73" t="s">
        <v>305</v>
      </c>
      <c r="I57" s="83">
        <v>8.2000000000927269</v>
      </c>
      <c r="J57" s="86" t="s">
        <v>318</v>
      </c>
      <c r="K57" s="86" t="s">
        <v>131</v>
      </c>
      <c r="L57" s="87">
        <v>2.3799999999999998E-2</v>
      </c>
      <c r="M57" s="87">
        <v>3.2700000000225195E-2</v>
      </c>
      <c r="N57" s="83">
        <v>14745.695522000002</v>
      </c>
      <c r="O57" s="85">
        <v>102.39</v>
      </c>
      <c r="P57" s="83">
        <v>15.098117658000001</v>
      </c>
      <c r="Q57" s="84">
        <f t="shared" si="0"/>
        <v>5.4847270465132507E-5</v>
      </c>
      <c r="R57" s="84">
        <f>P57/'סכום נכסי הקרן'!$C$42</f>
        <v>2.1189563292875599E-6</v>
      </c>
    </row>
    <row r="58" spans="2:18">
      <c r="B58" s="76" t="s">
        <v>3286</v>
      </c>
      <c r="C58" s="86" t="s">
        <v>2969</v>
      </c>
      <c r="D58" s="73" t="s">
        <v>2995</v>
      </c>
      <c r="E58" s="73"/>
      <c r="F58" s="73" t="s">
        <v>396</v>
      </c>
      <c r="G58" s="94">
        <v>43740</v>
      </c>
      <c r="H58" s="73" t="s">
        <v>305</v>
      </c>
      <c r="I58" s="83">
        <v>8.1099999999817136</v>
      </c>
      <c r="J58" s="86" t="s">
        <v>318</v>
      </c>
      <c r="K58" s="86" t="s">
        <v>131</v>
      </c>
      <c r="L58" s="87">
        <v>2.4300000000000002E-2</v>
      </c>
      <c r="M58" s="87">
        <v>3.669999999990211E-2</v>
      </c>
      <c r="N58" s="83">
        <v>217912.64464500002</v>
      </c>
      <c r="O58" s="85">
        <v>99.38</v>
      </c>
      <c r="P58" s="83">
        <v>216.56157573600004</v>
      </c>
      <c r="Q58" s="84">
        <f t="shared" si="0"/>
        <v>7.8670809075686372E-4</v>
      </c>
      <c r="R58" s="84">
        <f>P58/'סכום נכסי הקרן'!$C$42</f>
        <v>3.0393492220742933E-5</v>
      </c>
    </row>
    <row r="59" spans="2:18">
      <c r="B59" s="76" t="s">
        <v>3286</v>
      </c>
      <c r="C59" s="86" t="s">
        <v>2969</v>
      </c>
      <c r="D59" s="73" t="s">
        <v>2996</v>
      </c>
      <c r="E59" s="73"/>
      <c r="F59" s="73" t="s">
        <v>396</v>
      </c>
      <c r="G59" s="94">
        <v>43831</v>
      </c>
      <c r="H59" s="73" t="s">
        <v>305</v>
      </c>
      <c r="I59" s="83">
        <v>8.0799999999922409</v>
      </c>
      <c r="J59" s="86" t="s">
        <v>318</v>
      </c>
      <c r="K59" s="86" t="s">
        <v>131</v>
      </c>
      <c r="L59" s="87">
        <v>2.3799999999999998E-2</v>
      </c>
      <c r="M59" s="87">
        <v>3.8199999999982859E-2</v>
      </c>
      <c r="N59" s="83">
        <v>226171.09806100003</v>
      </c>
      <c r="O59" s="85">
        <v>98.01</v>
      </c>
      <c r="P59" s="83">
        <v>221.67029330900002</v>
      </c>
      <c r="Q59" s="84">
        <f t="shared" si="0"/>
        <v>8.0526664360453188E-4</v>
      </c>
      <c r="R59" s="84">
        <f>P59/'סכום נכסי הקרן'!$C$42</f>
        <v>3.111047891279689E-5</v>
      </c>
    </row>
    <row r="60" spans="2:18">
      <c r="B60" s="76" t="s">
        <v>3287</v>
      </c>
      <c r="C60" s="86" t="s">
        <v>2969</v>
      </c>
      <c r="D60" s="73">
        <v>7936</v>
      </c>
      <c r="E60" s="73"/>
      <c r="F60" s="73" t="s">
        <v>2997</v>
      </c>
      <c r="G60" s="94">
        <v>44087</v>
      </c>
      <c r="H60" s="73" t="s">
        <v>2967</v>
      </c>
      <c r="I60" s="83">
        <v>5.3900000000011516</v>
      </c>
      <c r="J60" s="86" t="s">
        <v>310</v>
      </c>
      <c r="K60" s="86" t="s">
        <v>131</v>
      </c>
      <c r="L60" s="87">
        <v>1.7947999999999999E-2</v>
      </c>
      <c r="M60" s="87">
        <v>2.8100000000006203E-2</v>
      </c>
      <c r="N60" s="83">
        <v>1075961.5666360003</v>
      </c>
      <c r="O60" s="85">
        <v>104.82</v>
      </c>
      <c r="P60" s="83">
        <v>1127.8229007300004</v>
      </c>
      <c r="Q60" s="84">
        <f t="shared" si="0"/>
        <v>4.0970675334704434E-3</v>
      </c>
      <c r="R60" s="84">
        <f>P60/'סכום נכסי הקרן'!$C$42</f>
        <v>1.5828512718941547E-4</v>
      </c>
    </row>
    <row r="61" spans="2:18">
      <c r="B61" s="76" t="s">
        <v>3287</v>
      </c>
      <c r="C61" s="86" t="s">
        <v>2969</v>
      </c>
      <c r="D61" s="73">
        <v>7937</v>
      </c>
      <c r="E61" s="73"/>
      <c r="F61" s="73" t="s">
        <v>2997</v>
      </c>
      <c r="G61" s="94">
        <v>44087</v>
      </c>
      <c r="H61" s="73" t="s">
        <v>2967</v>
      </c>
      <c r="I61" s="83">
        <v>6.7500000000126477</v>
      </c>
      <c r="J61" s="86" t="s">
        <v>310</v>
      </c>
      <c r="K61" s="86" t="s">
        <v>131</v>
      </c>
      <c r="L61" s="87">
        <v>7.5499999999999998E-2</v>
      </c>
      <c r="M61" s="87">
        <v>7.9500000000168644E-2</v>
      </c>
      <c r="N61" s="83">
        <v>238367.58292200003</v>
      </c>
      <c r="O61" s="85">
        <v>99.5</v>
      </c>
      <c r="P61" s="83">
        <v>237.17596692000006</v>
      </c>
      <c r="Q61" s="84">
        <f t="shared" si="0"/>
        <v>8.6159445171615865E-4</v>
      </c>
      <c r="R61" s="84">
        <f>P61/'סכום נכסי הקרן'!$C$42</f>
        <v>3.3286633979417825E-5</v>
      </c>
    </row>
    <row r="62" spans="2:18">
      <c r="B62" s="76" t="s">
        <v>3288</v>
      </c>
      <c r="C62" s="86" t="s">
        <v>2968</v>
      </c>
      <c r="D62" s="73">
        <v>8063</v>
      </c>
      <c r="E62" s="73"/>
      <c r="F62" s="73" t="s">
        <v>399</v>
      </c>
      <c r="G62" s="94">
        <v>44147</v>
      </c>
      <c r="H62" s="73" t="s">
        <v>129</v>
      </c>
      <c r="I62" s="83">
        <v>7.8499999999974106</v>
      </c>
      <c r="J62" s="86" t="s">
        <v>482</v>
      </c>
      <c r="K62" s="86" t="s">
        <v>131</v>
      </c>
      <c r="L62" s="87">
        <v>1.6250000000000001E-2</v>
      </c>
      <c r="M62" s="87">
        <v>2.9099999999989169E-2</v>
      </c>
      <c r="N62" s="83">
        <v>848832.4812390001</v>
      </c>
      <c r="O62" s="85">
        <v>100.04</v>
      </c>
      <c r="P62" s="83">
        <v>849.17203511200012</v>
      </c>
      <c r="Q62" s="84">
        <f t="shared" si="0"/>
        <v>3.0848062875266052E-3</v>
      </c>
      <c r="R62" s="84">
        <f>P62/'סכום נכסי הקרן'!$C$42</f>
        <v>1.1917766831689441E-4</v>
      </c>
    </row>
    <row r="63" spans="2:18">
      <c r="B63" s="76" t="s">
        <v>3288</v>
      </c>
      <c r="C63" s="86" t="s">
        <v>2968</v>
      </c>
      <c r="D63" s="73">
        <v>8145</v>
      </c>
      <c r="E63" s="73"/>
      <c r="F63" s="73" t="s">
        <v>399</v>
      </c>
      <c r="G63" s="94">
        <v>44185</v>
      </c>
      <c r="H63" s="73" t="s">
        <v>129</v>
      </c>
      <c r="I63" s="83">
        <v>7.8599999999928478</v>
      </c>
      <c r="J63" s="86" t="s">
        <v>482</v>
      </c>
      <c r="K63" s="86" t="s">
        <v>131</v>
      </c>
      <c r="L63" s="87">
        <v>1.4990000000000002E-2</v>
      </c>
      <c r="M63" s="87">
        <v>3.0199999999959135E-2</v>
      </c>
      <c r="N63" s="83">
        <v>399019.28637700004</v>
      </c>
      <c r="O63" s="85">
        <v>98.1</v>
      </c>
      <c r="P63" s="83">
        <v>391.43790422999996</v>
      </c>
      <c r="Q63" s="84">
        <f t="shared" si="0"/>
        <v>1.4219852494149533E-3</v>
      </c>
      <c r="R63" s="84">
        <f>P63/'סכום נכסי הקרן'!$C$42</f>
        <v>5.4936638028630211E-5</v>
      </c>
    </row>
    <row r="64" spans="2:18">
      <c r="B64" s="76" t="s">
        <v>3289</v>
      </c>
      <c r="C64" s="86" t="s">
        <v>2968</v>
      </c>
      <c r="D64" s="73" t="s">
        <v>2998</v>
      </c>
      <c r="E64" s="73"/>
      <c r="F64" s="73" t="s">
        <v>396</v>
      </c>
      <c r="G64" s="94">
        <v>42901</v>
      </c>
      <c r="H64" s="73" t="s">
        <v>305</v>
      </c>
      <c r="I64" s="83">
        <v>0.9500000000010278</v>
      </c>
      <c r="J64" s="86" t="s">
        <v>155</v>
      </c>
      <c r="K64" s="86" t="s">
        <v>131</v>
      </c>
      <c r="L64" s="87">
        <v>0.04</v>
      </c>
      <c r="M64" s="87">
        <v>6.1100000000027313E-2</v>
      </c>
      <c r="N64" s="83">
        <v>693044.49306600017</v>
      </c>
      <c r="O64" s="85">
        <v>98.29</v>
      </c>
      <c r="P64" s="83">
        <v>681.19341677400007</v>
      </c>
      <c r="Q64" s="84">
        <f t="shared" si="0"/>
        <v>2.4745865951756323E-3</v>
      </c>
      <c r="R64" s="84">
        <f>P64/'סכום נכסי הקרן'!$C$42</f>
        <v>9.5602586669303466E-5</v>
      </c>
    </row>
    <row r="65" spans="2:18">
      <c r="B65" s="76" t="s">
        <v>3290</v>
      </c>
      <c r="C65" s="86" t="s">
        <v>2968</v>
      </c>
      <c r="D65" s="73">
        <v>4069</v>
      </c>
      <c r="E65" s="73"/>
      <c r="F65" s="73" t="s">
        <v>399</v>
      </c>
      <c r="G65" s="94">
        <v>42052</v>
      </c>
      <c r="H65" s="73" t="s">
        <v>129</v>
      </c>
      <c r="I65" s="83">
        <v>4.1300000000001722</v>
      </c>
      <c r="J65" s="86" t="s">
        <v>523</v>
      </c>
      <c r="K65" s="86" t="s">
        <v>131</v>
      </c>
      <c r="L65" s="87">
        <v>2.9779E-2</v>
      </c>
      <c r="M65" s="87">
        <v>2.0100000000003438E-2</v>
      </c>
      <c r="N65" s="83">
        <v>597476.89073600015</v>
      </c>
      <c r="O65" s="85">
        <v>116.82</v>
      </c>
      <c r="P65" s="83">
        <v>697.97254177600007</v>
      </c>
      <c r="Q65" s="84">
        <f t="shared" si="0"/>
        <v>2.5355404987018331E-3</v>
      </c>
      <c r="R65" s="84">
        <f>P65/'סכום נכסי הקרן'!$C$42</f>
        <v>9.7957465199744378E-5</v>
      </c>
    </row>
    <row r="66" spans="2:18">
      <c r="B66" s="76" t="s">
        <v>3291</v>
      </c>
      <c r="C66" s="86" t="s">
        <v>2968</v>
      </c>
      <c r="D66" s="73">
        <v>8224</v>
      </c>
      <c r="E66" s="73"/>
      <c r="F66" s="73" t="s">
        <v>399</v>
      </c>
      <c r="G66" s="94">
        <v>44223</v>
      </c>
      <c r="H66" s="73" t="s">
        <v>129</v>
      </c>
      <c r="I66" s="83">
        <v>12.679999999999881</v>
      </c>
      <c r="J66" s="86" t="s">
        <v>310</v>
      </c>
      <c r="K66" s="86" t="s">
        <v>131</v>
      </c>
      <c r="L66" s="87">
        <v>2.1537000000000001E-2</v>
      </c>
      <c r="M66" s="87">
        <v>3.7099999999997586E-2</v>
      </c>
      <c r="N66" s="83">
        <v>1820279.4951300002</v>
      </c>
      <c r="O66" s="85">
        <v>91.16</v>
      </c>
      <c r="P66" s="83">
        <v>1659.3668652400002</v>
      </c>
      <c r="Q66" s="84">
        <f t="shared" si="0"/>
        <v>6.0280192087702545E-3</v>
      </c>
      <c r="R66" s="84">
        <f>P66/'סכום נכסי הקרן'!$C$42</f>
        <v>2.3288505238580354E-4</v>
      </c>
    </row>
    <row r="67" spans="2:18">
      <c r="B67" s="76" t="s">
        <v>3291</v>
      </c>
      <c r="C67" s="86" t="s">
        <v>2968</v>
      </c>
      <c r="D67" s="73">
        <v>2963</v>
      </c>
      <c r="E67" s="73"/>
      <c r="F67" s="73" t="s">
        <v>399</v>
      </c>
      <c r="G67" s="94">
        <v>41423</v>
      </c>
      <c r="H67" s="73" t="s">
        <v>129</v>
      </c>
      <c r="I67" s="83">
        <v>3.0600000000025989</v>
      </c>
      <c r="J67" s="86" t="s">
        <v>310</v>
      </c>
      <c r="K67" s="86" t="s">
        <v>131</v>
      </c>
      <c r="L67" s="87">
        <v>0.05</v>
      </c>
      <c r="M67" s="87">
        <v>2.2000000000023626E-2</v>
      </c>
      <c r="N67" s="83">
        <v>348462.17992999998</v>
      </c>
      <c r="O67" s="85">
        <v>121.47</v>
      </c>
      <c r="P67" s="83">
        <v>423.27700796500005</v>
      </c>
      <c r="Q67" s="84">
        <f t="shared" si="0"/>
        <v>1.5376478752784934E-3</v>
      </c>
      <c r="R67" s="84">
        <f>P67/'סכום נכסי הקרן'!$C$42</f>
        <v>5.9405120253126174E-5</v>
      </c>
    </row>
    <row r="68" spans="2:18">
      <c r="B68" s="76" t="s">
        <v>3291</v>
      </c>
      <c r="C68" s="86" t="s">
        <v>2968</v>
      </c>
      <c r="D68" s="73">
        <v>2968</v>
      </c>
      <c r="E68" s="73"/>
      <c r="F68" s="73" t="s">
        <v>399</v>
      </c>
      <c r="G68" s="94">
        <v>41423</v>
      </c>
      <c r="H68" s="73" t="s">
        <v>129</v>
      </c>
      <c r="I68" s="83">
        <v>3.0599999999991181</v>
      </c>
      <c r="J68" s="86" t="s">
        <v>310</v>
      </c>
      <c r="K68" s="86" t="s">
        <v>131</v>
      </c>
      <c r="L68" s="87">
        <v>0.05</v>
      </c>
      <c r="M68" s="87">
        <v>2.1999999999970619E-2</v>
      </c>
      <c r="N68" s="83">
        <v>112072.36336700001</v>
      </c>
      <c r="O68" s="85">
        <v>121.47</v>
      </c>
      <c r="P68" s="83">
        <v>136.13429905200002</v>
      </c>
      <c r="Q68" s="84">
        <f t="shared" si="0"/>
        <v>4.9453811983840058E-4</v>
      </c>
      <c r="R68" s="84">
        <f>P68/'סכום נכסי הקרן'!$C$42</f>
        <v>1.910586744278774E-5</v>
      </c>
    </row>
    <row r="69" spans="2:18">
      <c r="B69" s="76" t="s">
        <v>3291</v>
      </c>
      <c r="C69" s="86" t="s">
        <v>2968</v>
      </c>
      <c r="D69" s="73">
        <v>4605</v>
      </c>
      <c r="E69" s="73"/>
      <c r="F69" s="73" t="s">
        <v>399</v>
      </c>
      <c r="G69" s="94">
        <v>42352</v>
      </c>
      <c r="H69" s="73" t="s">
        <v>129</v>
      </c>
      <c r="I69" s="83">
        <v>5.320000000005404</v>
      </c>
      <c r="J69" s="86" t="s">
        <v>310</v>
      </c>
      <c r="K69" s="86" t="s">
        <v>131</v>
      </c>
      <c r="L69" s="87">
        <v>0.05</v>
      </c>
      <c r="M69" s="87">
        <v>2.500000000002776E-2</v>
      </c>
      <c r="N69" s="83">
        <v>428297.75859600009</v>
      </c>
      <c r="O69" s="85">
        <v>126.15</v>
      </c>
      <c r="P69" s="83">
        <v>540.29760246900014</v>
      </c>
      <c r="Q69" s="84">
        <f t="shared" si="0"/>
        <v>1.9627512121405334E-3</v>
      </c>
      <c r="R69" s="84">
        <f>P69/'סכום נכסי הקרן'!$C$42</f>
        <v>7.5828460897173759E-5</v>
      </c>
    </row>
    <row r="70" spans="2:18">
      <c r="B70" s="76" t="s">
        <v>3291</v>
      </c>
      <c r="C70" s="86" t="s">
        <v>2968</v>
      </c>
      <c r="D70" s="73">
        <v>4606</v>
      </c>
      <c r="E70" s="73"/>
      <c r="F70" s="73" t="s">
        <v>399</v>
      </c>
      <c r="G70" s="94">
        <v>42352</v>
      </c>
      <c r="H70" s="73" t="s">
        <v>129</v>
      </c>
      <c r="I70" s="83">
        <v>7.0800000000017969</v>
      </c>
      <c r="J70" s="86" t="s">
        <v>310</v>
      </c>
      <c r="K70" s="86" t="s">
        <v>131</v>
      </c>
      <c r="L70" s="87">
        <v>4.0999999999999995E-2</v>
      </c>
      <c r="M70" s="87">
        <v>2.4900000000007756E-2</v>
      </c>
      <c r="N70" s="83">
        <v>1309647.0074390003</v>
      </c>
      <c r="O70" s="85">
        <v>124.01</v>
      </c>
      <c r="P70" s="83">
        <v>1624.0932736260004</v>
      </c>
      <c r="Q70" s="84">
        <f t="shared" si="0"/>
        <v>5.8998800417990284E-3</v>
      </c>
      <c r="R70" s="84">
        <f>P70/'סכום נכסי הקרן'!$C$42</f>
        <v>2.2793455445617686E-4</v>
      </c>
    </row>
    <row r="71" spans="2:18">
      <c r="B71" s="76" t="s">
        <v>3291</v>
      </c>
      <c r="C71" s="86" t="s">
        <v>2968</v>
      </c>
      <c r="D71" s="73">
        <v>5150</v>
      </c>
      <c r="E71" s="73"/>
      <c r="F71" s="73" t="s">
        <v>399</v>
      </c>
      <c r="G71" s="94">
        <v>42631</v>
      </c>
      <c r="H71" s="73" t="s">
        <v>129</v>
      </c>
      <c r="I71" s="83">
        <v>7.0299999999968632</v>
      </c>
      <c r="J71" s="86" t="s">
        <v>310</v>
      </c>
      <c r="K71" s="86" t="s">
        <v>131</v>
      </c>
      <c r="L71" s="87">
        <v>4.0999999999999995E-2</v>
      </c>
      <c r="M71" s="87">
        <v>2.7499999999994737E-2</v>
      </c>
      <c r="N71" s="83">
        <v>388638.72785500006</v>
      </c>
      <c r="O71" s="85">
        <v>122.26</v>
      </c>
      <c r="P71" s="83">
        <v>475.14971018300014</v>
      </c>
      <c r="Q71" s="84">
        <f t="shared" si="0"/>
        <v>1.7260870034369903E-3</v>
      </c>
      <c r="R71" s="84">
        <f>P71/'סכום נכסי הקרן'!$C$42</f>
        <v>6.6685232461275465E-5</v>
      </c>
    </row>
    <row r="72" spans="2:18">
      <c r="B72" s="76" t="s">
        <v>3292</v>
      </c>
      <c r="C72" s="86" t="s">
        <v>2969</v>
      </c>
      <c r="D72" s="73" t="s">
        <v>2999</v>
      </c>
      <c r="E72" s="73"/>
      <c r="F72" s="73" t="s">
        <v>396</v>
      </c>
      <c r="G72" s="94">
        <v>42033</v>
      </c>
      <c r="H72" s="73" t="s">
        <v>305</v>
      </c>
      <c r="I72" s="83">
        <v>3.9399999999950004</v>
      </c>
      <c r="J72" s="86" t="s">
        <v>318</v>
      </c>
      <c r="K72" s="86" t="s">
        <v>131</v>
      </c>
      <c r="L72" s="87">
        <v>5.0999999999999997E-2</v>
      </c>
      <c r="M72" s="87">
        <v>2.5399999999969239E-2</v>
      </c>
      <c r="N72" s="83">
        <v>85006.519468000013</v>
      </c>
      <c r="O72" s="85">
        <v>122.37</v>
      </c>
      <c r="P72" s="83">
        <v>104.02248385800002</v>
      </c>
      <c r="Q72" s="84">
        <f t="shared" si="0"/>
        <v>3.778848089444798E-4</v>
      </c>
      <c r="R72" s="84">
        <f>P72/'סכום נכסי הקרן'!$C$42</f>
        <v>1.4599111329770918E-5</v>
      </c>
    </row>
    <row r="73" spans="2:18">
      <c r="B73" s="76" t="s">
        <v>3292</v>
      </c>
      <c r="C73" s="86" t="s">
        <v>2969</v>
      </c>
      <c r="D73" s="73" t="s">
        <v>3000</v>
      </c>
      <c r="E73" s="73"/>
      <c r="F73" s="73" t="s">
        <v>396</v>
      </c>
      <c r="G73" s="94">
        <v>42054</v>
      </c>
      <c r="H73" s="73" t="s">
        <v>305</v>
      </c>
      <c r="I73" s="83">
        <v>3.9300000000036586</v>
      </c>
      <c r="J73" s="86" t="s">
        <v>318</v>
      </c>
      <c r="K73" s="86" t="s">
        <v>131</v>
      </c>
      <c r="L73" s="87">
        <v>5.0999999999999997E-2</v>
      </c>
      <c r="M73" s="87">
        <v>2.5400000000024389E-2</v>
      </c>
      <c r="N73" s="83">
        <v>166052.64068000004</v>
      </c>
      <c r="O73" s="85">
        <v>123.45</v>
      </c>
      <c r="P73" s="83">
        <v>204.99199602500002</v>
      </c>
      <c r="Q73" s="84">
        <f t="shared" si="0"/>
        <v>7.4467901918972733E-4</v>
      </c>
      <c r="R73" s="84">
        <f>P73/'סכום נכסי הקרן'!$C$42</f>
        <v>2.8769751121942417E-5</v>
      </c>
    </row>
    <row r="74" spans="2:18">
      <c r="B74" s="76" t="s">
        <v>3292</v>
      </c>
      <c r="C74" s="86" t="s">
        <v>2969</v>
      </c>
      <c r="D74" s="73" t="s">
        <v>3001</v>
      </c>
      <c r="E74" s="73"/>
      <c r="F74" s="73" t="s">
        <v>396</v>
      </c>
      <c r="G74" s="94">
        <v>42565</v>
      </c>
      <c r="H74" s="73" t="s">
        <v>305</v>
      </c>
      <c r="I74" s="83">
        <v>3.9299999999991644</v>
      </c>
      <c r="J74" s="86" t="s">
        <v>318</v>
      </c>
      <c r="K74" s="86" t="s">
        <v>131</v>
      </c>
      <c r="L74" s="87">
        <v>5.0999999999999997E-2</v>
      </c>
      <c r="M74" s="87">
        <v>2.5399999999984879E-2</v>
      </c>
      <c r="N74" s="83">
        <v>202682.01556300002</v>
      </c>
      <c r="O74" s="85">
        <v>123.95</v>
      </c>
      <c r="P74" s="83">
        <v>251.22437219700001</v>
      </c>
      <c r="Q74" s="84">
        <f t="shared" si="0"/>
        <v>9.1262840848381824E-4</v>
      </c>
      <c r="R74" s="84">
        <f>P74/'סכום נכסי הקרן'!$C$42</f>
        <v>3.5258267659350284E-5</v>
      </c>
    </row>
    <row r="75" spans="2:18">
      <c r="B75" s="76" t="s">
        <v>3292</v>
      </c>
      <c r="C75" s="86" t="s">
        <v>2969</v>
      </c>
      <c r="D75" s="73" t="s">
        <v>3002</v>
      </c>
      <c r="E75" s="73"/>
      <c r="F75" s="73" t="s">
        <v>396</v>
      </c>
      <c r="G75" s="94">
        <v>40570</v>
      </c>
      <c r="H75" s="73" t="s">
        <v>305</v>
      </c>
      <c r="I75" s="83">
        <v>3.9600000000008304</v>
      </c>
      <c r="J75" s="86" t="s">
        <v>318</v>
      </c>
      <c r="K75" s="86" t="s">
        <v>131</v>
      </c>
      <c r="L75" s="87">
        <v>5.0999999999999997E-2</v>
      </c>
      <c r="M75" s="87">
        <v>2.1200000000004743E-2</v>
      </c>
      <c r="N75" s="83">
        <v>1027687.7260830002</v>
      </c>
      <c r="O75" s="85">
        <v>131.22</v>
      </c>
      <c r="P75" s="83">
        <v>1348.5318616530003</v>
      </c>
      <c r="Q75" s="84">
        <f t="shared" ref="Q75:Q138" si="1">IFERROR(P75/$P$10,0)</f>
        <v>4.8988419233665205E-3</v>
      </c>
      <c r="R75" s="84">
        <f>P75/'סכום נכסי הקרן'!$C$42</f>
        <v>1.8926068720768481E-4</v>
      </c>
    </row>
    <row r="76" spans="2:18">
      <c r="B76" s="76" t="s">
        <v>3292</v>
      </c>
      <c r="C76" s="86" t="s">
        <v>2969</v>
      </c>
      <c r="D76" s="73" t="s">
        <v>3003</v>
      </c>
      <c r="E76" s="73"/>
      <c r="F76" s="73" t="s">
        <v>396</v>
      </c>
      <c r="G76" s="94">
        <v>41207</v>
      </c>
      <c r="H76" s="73" t="s">
        <v>305</v>
      </c>
      <c r="I76" s="83">
        <v>3.9599999999303463</v>
      </c>
      <c r="J76" s="86" t="s">
        <v>318</v>
      </c>
      <c r="K76" s="86" t="s">
        <v>131</v>
      </c>
      <c r="L76" s="87">
        <v>5.0999999999999997E-2</v>
      </c>
      <c r="M76" s="87">
        <v>2.1099999999738803E-2</v>
      </c>
      <c r="N76" s="83">
        <v>14607.886086000002</v>
      </c>
      <c r="O76" s="85">
        <v>125.8</v>
      </c>
      <c r="P76" s="83">
        <v>18.376721068000002</v>
      </c>
      <c r="Q76" s="84">
        <f t="shared" si="1"/>
        <v>6.6757526567878776E-5</v>
      </c>
      <c r="R76" s="84">
        <f>P76/'סכום נכסי הקרן'!$C$42</f>
        <v>2.579094314976271E-6</v>
      </c>
    </row>
    <row r="77" spans="2:18">
      <c r="B77" s="76" t="s">
        <v>3292</v>
      </c>
      <c r="C77" s="86" t="s">
        <v>2969</v>
      </c>
      <c r="D77" s="73" t="s">
        <v>3004</v>
      </c>
      <c r="E77" s="73"/>
      <c r="F77" s="73" t="s">
        <v>396</v>
      </c>
      <c r="G77" s="94">
        <v>41239</v>
      </c>
      <c r="H77" s="73" t="s">
        <v>305</v>
      </c>
      <c r="I77" s="83">
        <v>3.9400000000040074</v>
      </c>
      <c r="J77" s="86" t="s">
        <v>318</v>
      </c>
      <c r="K77" s="86" t="s">
        <v>131</v>
      </c>
      <c r="L77" s="87">
        <v>5.0999999999999997E-2</v>
      </c>
      <c r="M77" s="87">
        <v>2.5400000000015025E-2</v>
      </c>
      <c r="N77" s="83">
        <v>128823.60842700001</v>
      </c>
      <c r="O77" s="85">
        <v>123.98</v>
      </c>
      <c r="P77" s="83">
        <v>159.71551309400002</v>
      </c>
      <c r="Q77" s="84">
        <f t="shared" si="1"/>
        <v>5.8020212470012201E-4</v>
      </c>
      <c r="R77" s="84">
        <f>P77/'סכום נכסי הקרן'!$C$42</f>
        <v>2.241539011829189E-5</v>
      </c>
    </row>
    <row r="78" spans="2:18">
      <c r="B78" s="76" t="s">
        <v>3292</v>
      </c>
      <c r="C78" s="86" t="s">
        <v>2969</v>
      </c>
      <c r="D78" s="73" t="s">
        <v>3005</v>
      </c>
      <c r="E78" s="73"/>
      <c r="F78" s="73" t="s">
        <v>396</v>
      </c>
      <c r="G78" s="94">
        <v>41269</v>
      </c>
      <c r="H78" s="73" t="s">
        <v>305</v>
      </c>
      <c r="I78" s="83">
        <v>3.9599999999936939</v>
      </c>
      <c r="J78" s="86" t="s">
        <v>318</v>
      </c>
      <c r="K78" s="86" t="s">
        <v>131</v>
      </c>
      <c r="L78" s="87">
        <v>5.0999999999999997E-2</v>
      </c>
      <c r="M78" s="87">
        <v>2.1199999999963966E-2</v>
      </c>
      <c r="N78" s="83">
        <v>35072.89680000001</v>
      </c>
      <c r="O78" s="85">
        <v>126.61</v>
      </c>
      <c r="P78" s="83">
        <v>44.405794693000011</v>
      </c>
      <c r="Q78" s="84">
        <f t="shared" si="1"/>
        <v>1.613139258095267E-4</v>
      </c>
      <c r="R78" s="84">
        <f>P78/'סכום נכסי הקרן'!$C$42</f>
        <v>6.2321636281539372E-6</v>
      </c>
    </row>
    <row r="79" spans="2:18">
      <c r="B79" s="76" t="s">
        <v>3292</v>
      </c>
      <c r="C79" s="86" t="s">
        <v>2969</v>
      </c>
      <c r="D79" s="73" t="s">
        <v>3006</v>
      </c>
      <c r="E79" s="73"/>
      <c r="F79" s="73" t="s">
        <v>396</v>
      </c>
      <c r="G79" s="94">
        <v>41298</v>
      </c>
      <c r="H79" s="73" t="s">
        <v>305</v>
      </c>
      <c r="I79" s="83">
        <v>3.9299999999907054</v>
      </c>
      <c r="J79" s="86" t="s">
        <v>318</v>
      </c>
      <c r="K79" s="86" t="s">
        <v>131</v>
      </c>
      <c r="L79" s="87">
        <v>5.0999999999999997E-2</v>
      </c>
      <c r="M79" s="87">
        <v>2.539999999989119E-2</v>
      </c>
      <c r="N79" s="83">
        <v>70969.608580000015</v>
      </c>
      <c r="O79" s="85">
        <v>124.32</v>
      </c>
      <c r="P79" s="83">
        <v>88.229417974000015</v>
      </c>
      <c r="Q79" s="84">
        <f t="shared" si="1"/>
        <v>3.2051298448035987E-4</v>
      </c>
      <c r="R79" s="84">
        <f>P79/'סכום נכסי הקרן'!$C$42</f>
        <v>1.2382621985085933E-5</v>
      </c>
    </row>
    <row r="80" spans="2:18">
      <c r="B80" s="76" t="s">
        <v>3292</v>
      </c>
      <c r="C80" s="86" t="s">
        <v>2969</v>
      </c>
      <c r="D80" s="73" t="s">
        <v>3007</v>
      </c>
      <c r="E80" s="73"/>
      <c r="F80" s="73" t="s">
        <v>396</v>
      </c>
      <c r="G80" s="94">
        <v>41330</v>
      </c>
      <c r="H80" s="73" t="s">
        <v>305</v>
      </c>
      <c r="I80" s="83">
        <v>3.9400000000043796</v>
      </c>
      <c r="J80" s="86" t="s">
        <v>318</v>
      </c>
      <c r="K80" s="86" t="s">
        <v>131</v>
      </c>
      <c r="L80" s="87">
        <v>5.0999999999999997E-2</v>
      </c>
      <c r="M80" s="87">
        <v>2.5400000000043797E-2</v>
      </c>
      <c r="N80" s="83">
        <v>110014.99234300002</v>
      </c>
      <c r="O80" s="85">
        <v>124.55</v>
      </c>
      <c r="P80" s="83">
        <v>137.02368135999998</v>
      </c>
      <c r="Q80" s="84">
        <f t="shared" si="1"/>
        <v>4.9776899888562612E-4</v>
      </c>
      <c r="R80" s="84">
        <f>P80/'סכום נכסי הקרן'!$C$42</f>
        <v>1.9230688451166512E-5</v>
      </c>
    </row>
    <row r="81" spans="2:18">
      <c r="B81" s="76" t="s">
        <v>3292</v>
      </c>
      <c r="C81" s="86" t="s">
        <v>2969</v>
      </c>
      <c r="D81" s="73" t="s">
        <v>3008</v>
      </c>
      <c r="E81" s="73"/>
      <c r="F81" s="73" t="s">
        <v>396</v>
      </c>
      <c r="G81" s="94">
        <v>41389</v>
      </c>
      <c r="H81" s="73" t="s">
        <v>305</v>
      </c>
      <c r="I81" s="83">
        <v>3.9599999999789608</v>
      </c>
      <c r="J81" s="86" t="s">
        <v>318</v>
      </c>
      <c r="K81" s="86" t="s">
        <v>131</v>
      </c>
      <c r="L81" s="87">
        <v>5.0999999999999997E-2</v>
      </c>
      <c r="M81" s="87">
        <v>2.1199999999973702E-2</v>
      </c>
      <c r="N81" s="83">
        <v>48155.213801000005</v>
      </c>
      <c r="O81" s="85">
        <v>126.34</v>
      </c>
      <c r="P81" s="83">
        <v>60.839298318000012</v>
      </c>
      <c r="Q81" s="84">
        <f t="shared" si="1"/>
        <v>2.2101228281183312E-4</v>
      </c>
      <c r="R81" s="84">
        <f>P81/'סכום נכסי הקרן'!$C$42</f>
        <v>8.5385356744807082E-6</v>
      </c>
    </row>
    <row r="82" spans="2:18">
      <c r="B82" s="76" t="s">
        <v>3292</v>
      </c>
      <c r="C82" s="86" t="s">
        <v>2969</v>
      </c>
      <c r="D82" s="73" t="s">
        <v>3009</v>
      </c>
      <c r="E82" s="73"/>
      <c r="F82" s="73" t="s">
        <v>396</v>
      </c>
      <c r="G82" s="94">
        <v>41422</v>
      </c>
      <c r="H82" s="73" t="s">
        <v>305</v>
      </c>
      <c r="I82" s="83">
        <v>3.9600000000036055</v>
      </c>
      <c r="J82" s="86" t="s">
        <v>318</v>
      </c>
      <c r="K82" s="86" t="s">
        <v>131</v>
      </c>
      <c r="L82" s="87">
        <v>5.0999999999999997E-2</v>
      </c>
      <c r="M82" s="87">
        <v>2.1300000000108184E-2</v>
      </c>
      <c r="N82" s="83">
        <v>17637.068652000002</v>
      </c>
      <c r="O82" s="85">
        <v>125.79</v>
      </c>
      <c r="P82" s="83">
        <v>22.185669252000004</v>
      </c>
      <c r="Q82" s="84">
        <f t="shared" si="1"/>
        <v>8.0594378019677377E-5</v>
      </c>
      <c r="R82" s="84">
        <f>P82/'סכום נכסי הקרן'!$C$42</f>
        <v>3.1136639245950304E-6</v>
      </c>
    </row>
    <row r="83" spans="2:18">
      <c r="B83" s="76" t="s">
        <v>3292</v>
      </c>
      <c r="C83" s="86" t="s">
        <v>2969</v>
      </c>
      <c r="D83" s="73" t="s">
        <v>3010</v>
      </c>
      <c r="E83" s="73"/>
      <c r="F83" s="73" t="s">
        <v>396</v>
      </c>
      <c r="G83" s="94">
        <v>41450</v>
      </c>
      <c r="H83" s="73" t="s">
        <v>305</v>
      </c>
      <c r="I83" s="83">
        <v>3.9599999999956159</v>
      </c>
      <c r="J83" s="86" t="s">
        <v>318</v>
      </c>
      <c r="K83" s="86" t="s">
        <v>131</v>
      </c>
      <c r="L83" s="87">
        <v>5.0999999999999997E-2</v>
      </c>
      <c r="M83" s="87">
        <v>2.1400000000016437E-2</v>
      </c>
      <c r="N83" s="83">
        <v>29055.714697000003</v>
      </c>
      <c r="O83" s="85">
        <v>125.63</v>
      </c>
      <c r="P83" s="83">
        <v>36.502696721000007</v>
      </c>
      <c r="Q83" s="84">
        <f t="shared" si="1"/>
        <v>1.3260416464581991E-4</v>
      </c>
      <c r="R83" s="84">
        <f>P83/'סכום נכסי הקרן'!$C$42</f>
        <v>5.1229975818901659E-6</v>
      </c>
    </row>
    <row r="84" spans="2:18">
      <c r="B84" s="76" t="s">
        <v>3292</v>
      </c>
      <c r="C84" s="86" t="s">
        <v>2969</v>
      </c>
      <c r="D84" s="73" t="s">
        <v>3011</v>
      </c>
      <c r="E84" s="73"/>
      <c r="F84" s="73" t="s">
        <v>396</v>
      </c>
      <c r="G84" s="94">
        <v>41480</v>
      </c>
      <c r="H84" s="73" t="s">
        <v>305</v>
      </c>
      <c r="I84" s="83">
        <v>3.9499999999558386</v>
      </c>
      <c r="J84" s="86" t="s">
        <v>318</v>
      </c>
      <c r="K84" s="86" t="s">
        <v>131</v>
      </c>
      <c r="L84" s="87">
        <v>5.0999999999999997E-2</v>
      </c>
      <c r="M84" s="87">
        <v>2.2199999999608856E-2</v>
      </c>
      <c r="N84" s="83">
        <v>25516.639837000002</v>
      </c>
      <c r="O84" s="85">
        <v>124.24</v>
      </c>
      <c r="P84" s="83">
        <v>31.701874292000007</v>
      </c>
      <c r="Q84" s="84">
        <f t="shared" si="1"/>
        <v>1.1516410938973193E-4</v>
      </c>
      <c r="R84" s="84">
        <f>P84/'סכום נכסי הקרן'!$C$42</f>
        <v>4.4492226582774189E-6</v>
      </c>
    </row>
    <row r="85" spans="2:18">
      <c r="B85" s="76" t="s">
        <v>3292</v>
      </c>
      <c r="C85" s="86" t="s">
        <v>2969</v>
      </c>
      <c r="D85" s="73" t="s">
        <v>3012</v>
      </c>
      <c r="E85" s="73"/>
      <c r="F85" s="73" t="s">
        <v>396</v>
      </c>
      <c r="G85" s="94">
        <v>41512</v>
      </c>
      <c r="H85" s="73" t="s">
        <v>305</v>
      </c>
      <c r="I85" s="83">
        <v>3.8900000000019102</v>
      </c>
      <c r="J85" s="86" t="s">
        <v>318</v>
      </c>
      <c r="K85" s="86" t="s">
        <v>131</v>
      </c>
      <c r="L85" s="87">
        <v>5.0999999999999997E-2</v>
      </c>
      <c r="M85" s="87">
        <v>3.3800000000059421E-2</v>
      </c>
      <c r="N85" s="83">
        <v>79552.747597000009</v>
      </c>
      <c r="O85" s="85">
        <v>118.49</v>
      </c>
      <c r="P85" s="83">
        <v>94.262056337999994</v>
      </c>
      <c r="Q85" s="84">
        <f t="shared" si="1"/>
        <v>3.4242788509668422E-4</v>
      </c>
      <c r="R85" s="84">
        <f>P85/'סכום נכסי הקרן'!$C$42</f>
        <v>1.3229277014093967E-5</v>
      </c>
    </row>
    <row r="86" spans="2:18">
      <c r="B86" s="76" t="s">
        <v>3292</v>
      </c>
      <c r="C86" s="86" t="s">
        <v>2969</v>
      </c>
      <c r="D86" s="73" t="s">
        <v>3013</v>
      </c>
      <c r="E86" s="73"/>
      <c r="F86" s="73" t="s">
        <v>396</v>
      </c>
      <c r="G86" s="94">
        <v>40871</v>
      </c>
      <c r="H86" s="73" t="s">
        <v>305</v>
      </c>
      <c r="I86" s="83">
        <v>3.9299999999895494</v>
      </c>
      <c r="J86" s="86" t="s">
        <v>318</v>
      </c>
      <c r="K86" s="86" t="s">
        <v>131</v>
      </c>
      <c r="L86" s="87">
        <v>5.1879999999999996E-2</v>
      </c>
      <c r="M86" s="87">
        <v>2.5399999999932962E-2</v>
      </c>
      <c r="N86" s="83">
        <v>40035.81169000001</v>
      </c>
      <c r="O86" s="85">
        <v>126.67</v>
      </c>
      <c r="P86" s="83">
        <v>50.713362120999996</v>
      </c>
      <c r="Q86" s="84">
        <f t="shared" si="1"/>
        <v>1.8422756739962693E-4</v>
      </c>
      <c r="R86" s="84">
        <f>P86/'סכום נכסי הקרן'!$C$42</f>
        <v>7.1174037770732102E-6</v>
      </c>
    </row>
    <row r="87" spans="2:18">
      <c r="B87" s="76" t="s">
        <v>3292</v>
      </c>
      <c r="C87" s="86" t="s">
        <v>2969</v>
      </c>
      <c r="D87" s="73" t="s">
        <v>3014</v>
      </c>
      <c r="E87" s="73"/>
      <c r="F87" s="73" t="s">
        <v>396</v>
      </c>
      <c r="G87" s="94">
        <v>41547</v>
      </c>
      <c r="H87" s="73" t="s">
        <v>305</v>
      </c>
      <c r="I87" s="83">
        <v>3.8900000000281838</v>
      </c>
      <c r="J87" s="86" t="s">
        <v>318</v>
      </c>
      <c r="K87" s="86" t="s">
        <v>131</v>
      </c>
      <c r="L87" s="87">
        <v>5.0999999999999997E-2</v>
      </c>
      <c r="M87" s="87">
        <v>3.3900000000281837E-2</v>
      </c>
      <c r="N87" s="83">
        <v>58209.444770000009</v>
      </c>
      <c r="O87" s="85">
        <v>118.25</v>
      </c>
      <c r="P87" s="83">
        <v>68.832668554000023</v>
      </c>
      <c r="Q87" s="84">
        <f t="shared" si="1"/>
        <v>2.5004997805257271E-4</v>
      </c>
      <c r="R87" s="84">
        <f>P87/'סכום נכסי הקרן'!$C$42</f>
        <v>9.6603710474443268E-6</v>
      </c>
    </row>
    <row r="88" spans="2:18">
      <c r="B88" s="76" t="s">
        <v>3292</v>
      </c>
      <c r="C88" s="86" t="s">
        <v>2969</v>
      </c>
      <c r="D88" s="73" t="s">
        <v>3015</v>
      </c>
      <c r="E88" s="73"/>
      <c r="F88" s="73" t="s">
        <v>396</v>
      </c>
      <c r="G88" s="94">
        <v>41571</v>
      </c>
      <c r="H88" s="73" t="s">
        <v>305</v>
      </c>
      <c r="I88" s="83">
        <v>3.9499999999685516</v>
      </c>
      <c r="J88" s="86" t="s">
        <v>318</v>
      </c>
      <c r="K88" s="86" t="s">
        <v>131</v>
      </c>
      <c r="L88" s="87">
        <v>5.0999999999999997E-2</v>
      </c>
      <c r="M88" s="87">
        <v>2.2999999999885647E-2</v>
      </c>
      <c r="N88" s="83">
        <v>28382.647780000003</v>
      </c>
      <c r="O88" s="85">
        <v>123.24</v>
      </c>
      <c r="P88" s="83">
        <v>34.978775418000005</v>
      </c>
      <c r="Q88" s="84">
        <f t="shared" si="1"/>
        <v>1.2706818156723194E-4</v>
      </c>
      <c r="R88" s="84">
        <f>P88/'סכום נכסי הקרן'!$C$42</f>
        <v>4.909121735677179E-6</v>
      </c>
    </row>
    <row r="89" spans="2:18">
      <c r="B89" s="76" t="s">
        <v>3292</v>
      </c>
      <c r="C89" s="86" t="s">
        <v>2969</v>
      </c>
      <c r="D89" s="73" t="s">
        <v>3016</v>
      </c>
      <c r="E89" s="73"/>
      <c r="F89" s="73" t="s">
        <v>396</v>
      </c>
      <c r="G89" s="94">
        <v>41597</v>
      </c>
      <c r="H89" s="73" t="s">
        <v>305</v>
      </c>
      <c r="I89" s="83">
        <v>3.9500000000666788</v>
      </c>
      <c r="J89" s="86" t="s">
        <v>318</v>
      </c>
      <c r="K89" s="86" t="s">
        <v>131</v>
      </c>
      <c r="L89" s="87">
        <v>5.0999999999999997E-2</v>
      </c>
      <c r="M89" s="87">
        <v>2.3300000000044455E-2</v>
      </c>
      <c r="N89" s="83">
        <v>7330.0888730000006</v>
      </c>
      <c r="O89" s="85">
        <v>122.76</v>
      </c>
      <c r="P89" s="83">
        <v>8.9984171120000003</v>
      </c>
      <c r="Q89" s="84">
        <f t="shared" si="1"/>
        <v>3.2688751556948588E-5</v>
      </c>
      <c r="R89" s="84">
        <f>P89/'סכום נכסי הקרן'!$C$42</f>
        <v>1.2628894094581896E-6</v>
      </c>
    </row>
    <row r="90" spans="2:18">
      <c r="B90" s="76" t="s">
        <v>3292</v>
      </c>
      <c r="C90" s="86" t="s">
        <v>2969</v>
      </c>
      <c r="D90" s="73" t="s">
        <v>3017</v>
      </c>
      <c r="E90" s="73"/>
      <c r="F90" s="73" t="s">
        <v>396</v>
      </c>
      <c r="G90" s="94">
        <v>41630</v>
      </c>
      <c r="H90" s="73" t="s">
        <v>305</v>
      </c>
      <c r="I90" s="83">
        <v>3.9300000000095174</v>
      </c>
      <c r="J90" s="86" t="s">
        <v>318</v>
      </c>
      <c r="K90" s="86" t="s">
        <v>131</v>
      </c>
      <c r="L90" s="87">
        <v>5.0999999999999997E-2</v>
      </c>
      <c r="M90" s="87">
        <v>2.5400000000064756E-2</v>
      </c>
      <c r="N90" s="83">
        <v>83392.747811000008</v>
      </c>
      <c r="O90" s="85">
        <v>122.22</v>
      </c>
      <c r="P90" s="83">
        <v>101.922619471</v>
      </c>
      <c r="Q90" s="84">
        <f t="shared" si="1"/>
        <v>3.7025658451394204E-4</v>
      </c>
      <c r="R90" s="84">
        <f>P90/'סכום נכסי הקרן'!$C$42</f>
        <v>1.4304404331569618E-5</v>
      </c>
    </row>
    <row r="91" spans="2:18">
      <c r="B91" s="76" t="s">
        <v>3292</v>
      </c>
      <c r="C91" s="86" t="s">
        <v>2969</v>
      </c>
      <c r="D91" s="73" t="s">
        <v>3018</v>
      </c>
      <c r="E91" s="73"/>
      <c r="F91" s="73" t="s">
        <v>396</v>
      </c>
      <c r="G91" s="94">
        <v>41666</v>
      </c>
      <c r="H91" s="73" t="s">
        <v>305</v>
      </c>
      <c r="I91" s="83">
        <v>3.9399999999268949</v>
      </c>
      <c r="J91" s="86" t="s">
        <v>318</v>
      </c>
      <c r="K91" s="86" t="s">
        <v>131</v>
      </c>
      <c r="L91" s="87">
        <v>5.0999999999999997E-2</v>
      </c>
      <c r="M91" s="87">
        <v>2.5399999999472019E-2</v>
      </c>
      <c r="N91" s="83">
        <v>16129.807790000003</v>
      </c>
      <c r="O91" s="85">
        <v>122.12</v>
      </c>
      <c r="P91" s="83">
        <v>19.697721276000003</v>
      </c>
      <c r="Q91" s="84">
        <f t="shared" si="1"/>
        <v>7.1556353635853162E-5</v>
      </c>
      <c r="R91" s="84">
        <f>P91/'סכום נכסי הקרן'!$C$42</f>
        <v>2.764491052181363E-6</v>
      </c>
    </row>
    <row r="92" spans="2:18">
      <c r="B92" s="76" t="s">
        <v>3292</v>
      </c>
      <c r="C92" s="86" t="s">
        <v>2969</v>
      </c>
      <c r="D92" s="73" t="s">
        <v>3019</v>
      </c>
      <c r="E92" s="73"/>
      <c r="F92" s="73" t="s">
        <v>396</v>
      </c>
      <c r="G92" s="94">
        <v>41696</v>
      </c>
      <c r="H92" s="73" t="s">
        <v>305</v>
      </c>
      <c r="I92" s="83">
        <v>3.9400000000849396</v>
      </c>
      <c r="J92" s="86" t="s">
        <v>318</v>
      </c>
      <c r="K92" s="86" t="s">
        <v>131</v>
      </c>
      <c r="L92" s="87">
        <v>5.0999999999999997E-2</v>
      </c>
      <c r="M92" s="87">
        <v>2.5400000000744528E-2</v>
      </c>
      <c r="N92" s="83">
        <v>15524.934024000002</v>
      </c>
      <c r="O92" s="85">
        <v>122.85</v>
      </c>
      <c r="P92" s="83">
        <v>19.072381877000005</v>
      </c>
      <c r="Q92" s="84">
        <f t="shared" si="1"/>
        <v>6.9284669183103986E-5</v>
      </c>
      <c r="R92" s="84">
        <f>P92/'סכום נכסי הקרן'!$C$42</f>
        <v>2.6767273383543075E-6</v>
      </c>
    </row>
    <row r="93" spans="2:18">
      <c r="B93" s="76" t="s">
        <v>3292</v>
      </c>
      <c r="C93" s="86" t="s">
        <v>2969</v>
      </c>
      <c r="D93" s="73" t="s">
        <v>3020</v>
      </c>
      <c r="E93" s="73"/>
      <c r="F93" s="73" t="s">
        <v>396</v>
      </c>
      <c r="G93" s="94">
        <v>41725</v>
      </c>
      <c r="H93" s="73" t="s">
        <v>305</v>
      </c>
      <c r="I93" s="83">
        <v>3.9400000000220734</v>
      </c>
      <c r="J93" s="86" t="s">
        <v>318</v>
      </c>
      <c r="K93" s="86" t="s">
        <v>131</v>
      </c>
      <c r="L93" s="87">
        <v>5.0999999999999997E-2</v>
      </c>
      <c r="M93" s="87">
        <v>2.5400000000115622E-2</v>
      </c>
      <c r="N93" s="83">
        <v>30918.380217000005</v>
      </c>
      <c r="O93" s="85">
        <v>123.08</v>
      </c>
      <c r="P93" s="83">
        <v>38.054342764000005</v>
      </c>
      <c r="Q93" s="84">
        <f t="shared" si="1"/>
        <v>1.3824086400890108E-4</v>
      </c>
      <c r="R93" s="84">
        <f>P93/'סכום נכסי הקרן'!$C$42</f>
        <v>5.3407644769498764E-6</v>
      </c>
    </row>
    <row r="94" spans="2:18">
      <c r="B94" s="76" t="s">
        <v>3292</v>
      </c>
      <c r="C94" s="86" t="s">
        <v>2969</v>
      </c>
      <c r="D94" s="73" t="s">
        <v>3021</v>
      </c>
      <c r="E94" s="73"/>
      <c r="F94" s="73" t="s">
        <v>396</v>
      </c>
      <c r="G94" s="94">
        <v>41787</v>
      </c>
      <c r="H94" s="73" t="s">
        <v>305</v>
      </c>
      <c r="I94" s="83">
        <v>3.9399999999891051</v>
      </c>
      <c r="J94" s="86" t="s">
        <v>318</v>
      </c>
      <c r="K94" s="86" t="s">
        <v>131</v>
      </c>
      <c r="L94" s="87">
        <v>5.0999999999999997E-2</v>
      </c>
      <c r="M94" s="87">
        <v>2.5399999999723435E-2</v>
      </c>
      <c r="N94" s="83">
        <v>19465.192435000004</v>
      </c>
      <c r="O94" s="85">
        <v>122.6</v>
      </c>
      <c r="P94" s="83">
        <v>23.864327379000002</v>
      </c>
      <c r="Q94" s="84">
        <f t="shared" si="1"/>
        <v>8.6692477027488246E-5</v>
      </c>
      <c r="R94" s="84">
        <f>P94/'סכום נכסי הקרן'!$C$42</f>
        <v>3.349256423175932E-6</v>
      </c>
    </row>
    <row r="95" spans="2:18">
      <c r="B95" s="76" t="s">
        <v>3292</v>
      </c>
      <c r="C95" s="86" t="s">
        <v>2969</v>
      </c>
      <c r="D95" s="73" t="s">
        <v>3022</v>
      </c>
      <c r="E95" s="73"/>
      <c r="F95" s="73" t="s">
        <v>396</v>
      </c>
      <c r="G95" s="94">
        <v>41815</v>
      </c>
      <c r="H95" s="73" t="s">
        <v>305</v>
      </c>
      <c r="I95" s="83">
        <v>3.9400000000044759</v>
      </c>
      <c r="J95" s="86" t="s">
        <v>318</v>
      </c>
      <c r="K95" s="86" t="s">
        <v>131</v>
      </c>
      <c r="L95" s="87">
        <v>5.0999999999999997E-2</v>
      </c>
      <c r="M95" s="87">
        <v>2.5400000000343134E-2</v>
      </c>
      <c r="N95" s="83">
        <v>10944.379684000001</v>
      </c>
      <c r="O95" s="85">
        <v>122.49</v>
      </c>
      <c r="P95" s="83">
        <v>13.405770901000002</v>
      </c>
      <c r="Q95" s="84">
        <f t="shared" si="1"/>
        <v>4.8699444464267673E-5</v>
      </c>
      <c r="R95" s="84">
        <f>P95/'סכום נכסי הקרן'!$C$42</f>
        <v>1.8814426899502539E-6</v>
      </c>
    </row>
    <row r="96" spans="2:18">
      <c r="B96" s="76" t="s">
        <v>3292</v>
      </c>
      <c r="C96" s="86" t="s">
        <v>2969</v>
      </c>
      <c r="D96" s="73" t="s">
        <v>3023</v>
      </c>
      <c r="E96" s="73"/>
      <c r="F96" s="73" t="s">
        <v>396</v>
      </c>
      <c r="G96" s="94">
        <v>41836</v>
      </c>
      <c r="H96" s="73" t="s">
        <v>305</v>
      </c>
      <c r="I96" s="83">
        <v>3.9399999999939603</v>
      </c>
      <c r="J96" s="86" t="s">
        <v>318</v>
      </c>
      <c r="K96" s="86" t="s">
        <v>131</v>
      </c>
      <c r="L96" s="87">
        <v>5.0999999999999997E-2</v>
      </c>
      <c r="M96" s="87">
        <v>2.5400000000040262E-2</v>
      </c>
      <c r="N96" s="83">
        <v>32536.357555000006</v>
      </c>
      <c r="O96" s="85">
        <v>122.13</v>
      </c>
      <c r="P96" s="83">
        <v>39.736653696000012</v>
      </c>
      <c r="Q96" s="84">
        <f t="shared" si="1"/>
        <v>1.4435223264331907E-4</v>
      </c>
      <c r="R96" s="84">
        <f>P96/'סכום נכסי הקרן'!$C$42</f>
        <v>5.5768696311114106E-6</v>
      </c>
    </row>
    <row r="97" spans="2:18">
      <c r="B97" s="76" t="s">
        <v>3292</v>
      </c>
      <c r="C97" s="86" t="s">
        <v>2969</v>
      </c>
      <c r="D97" s="73" t="s">
        <v>3024</v>
      </c>
      <c r="E97" s="73"/>
      <c r="F97" s="73" t="s">
        <v>396</v>
      </c>
      <c r="G97" s="94">
        <v>40903</v>
      </c>
      <c r="H97" s="73" t="s">
        <v>305</v>
      </c>
      <c r="I97" s="83">
        <v>3.8899999999727291</v>
      </c>
      <c r="J97" s="86" t="s">
        <v>318</v>
      </c>
      <c r="K97" s="86" t="s">
        <v>131</v>
      </c>
      <c r="L97" s="87">
        <v>5.2619999999999993E-2</v>
      </c>
      <c r="M97" s="87">
        <v>3.3699999999893281E-2</v>
      </c>
      <c r="N97" s="83">
        <v>41077.312863000006</v>
      </c>
      <c r="O97" s="85">
        <v>123.19</v>
      </c>
      <c r="P97" s="83">
        <v>50.60314334200001</v>
      </c>
      <c r="Q97" s="84">
        <f t="shared" si="1"/>
        <v>1.838271731704201E-4</v>
      </c>
      <c r="R97" s="84">
        <f>P97/'סכום נכסי הקרן'!$C$42</f>
        <v>7.101935042184618E-6</v>
      </c>
    </row>
    <row r="98" spans="2:18">
      <c r="B98" s="76" t="s">
        <v>3292</v>
      </c>
      <c r="C98" s="86" t="s">
        <v>2969</v>
      </c>
      <c r="D98" s="73" t="s">
        <v>3025</v>
      </c>
      <c r="E98" s="73"/>
      <c r="F98" s="73" t="s">
        <v>396</v>
      </c>
      <c r="G98" s="94">
        <v>41911</v>
      </c>
      <c r="H98" s="73" t="s">
        <v>305</v>
      </c>
      <c r="I98" s="83">
        <v>3.9400000001500333</v>
      </c>
      <c r="J98" s="86" t="s">
        <v>318</v>
      </c>
      <c r="K98" s="86" t="s">
        <v>131</v>
      </c>
      <c r="L98" s="87">
        <v>5.0999999999999997E-2</v>
      </c>
      <c r="M98" s="87">
        <v>2.5400000000602697E-2</v>
      </c>
      <c r="N98" s="83">
        <v>12770.475803000001</v>
      </c>
      <c r="O98" s="85">
        <v>122.13</v>
      </c>
      <c r="P98" s="83">
        <v>15.596582039000003</v>
      </c>
      <c r="Q98" s="84">
        <f t="shared" si="1"/>
        <v>5.6658053195882763E-5</v>
      </c>
      <c r="R98" s="84">
        <f>P98/'סכום נכסי הקרן'!$C$42</f>
        <v>2.1889136762211162E-6</v>
      </c>
    </row>
    <row r="99" spans="2:18">
      <c r="B99" s="76" t="s">
        <v>3292</v>
      </c>
      <c r="C99" s="86" t="s">
        <v>2969</v>
      </c>
      <c r="D99" s="73" t="s">
        <v>3026</v>
      </c>
      <c r="E99" s="73"/>
      <c r="F99" s="73" t="s">
        <v>396</v>
      </c>
      <c r="G99" s="94">
        <v>40933</v>
      </c>
      <c r="H99" s="73" t="s">
        <v>305</v>
      </c>
      <c r="I99" s="83">
        <v>3.9299999999908164</v>
      </c>
      <c r="J99" s="86" t="s">
        <v>318</v>
      </c>
      <c r="K99" s="86" t="s">
        <v>131</v>
      </c>
      <c r="L99" s="87">
        <v>5.1330999999999995E-2</v>
      </c>
      <c r="M99" s="87">
        <v>2.5399999999933219E-2</v>
      </c>
      <c r="N99" s="83">
        <v>151474.83603900002</v>
      </c>
      <c r="O99" s="85">
        <v>126.53</v>
      </c>
      <c r="P99" s="83">
        <v>191.66111393200003</v>
      </c>
      <c r="Q99" s="84">
        <f t="shared" si="1"/>
        <v>6.96251624977036E-4</v>
      </c>
      <c r="R99" s="84">
        <f>P99/'סכום נכסי הקרן'!$C$42</f>
        <v>2.68988187563451E-5</v>
      </c>
    </row>
    <row r="100" spans="2:18">
      <c r="B100" s="76" t="s">
        <v>3292</v>
      </c>
      <c r="C100" s="86" t="s">
        <v>2969</v>
      </c>
      <c r="D100" s="73" t="s">
        <v>3027</v>
      </c>
      <c r="E100" s="73"/>
      <c r="F100" s="73" t="s">
        <v>396</v>
      </c>
      <c r="G100" s="94">
        <v>40993</v>
      </c>
      <c r="H100" s="73" t="s">
        <v>305</v>
      </c>
      <c r="I100" s="83">
        <v>3.9300000000031363</v>
      </c>
      <c r="J100" s="86" t="s">
        <v>318</v>
      </c>
      <c r="K100" s="86" t="s">
        <v>131</v>
      </c>
      <c r="L100" s="87">
        <v>5.1451999999999998E-2</v>
      </c>
      <c r="M100" s="87">
        <v>2.5400000000026887E-2</v>
      </c>
      <c r="N100" s="83">
        <v>88154.417859000008</v>
      </c>
      <c r="O100" s="85">
        <v>126.6</v>
      </c>
      <c r="P100" s="83">
        <v>111.60349710500002</v>
      </c>
      <c r="Q100" s="84">
        <f t="shared" si="1"/>
        <v>4.0542452570762499E-4</v>
      </c>
      <c r="R100" s="84">
        <f>P100/'סכום נכסי הקרן'!$C$42</f>
        <v>1.566307416050378E-5</v>
      </c>
    </row>
    <row r="101" spans="2:18">
      <c r="B101" s="76" t="s">
        <v>3292</v>
      </c>
      <c r="C101" s="86" t="s">
        <v>2969</v>
      </c>
      <c r="D101" s="73" t="s">
        <v>3028</v>
      </c>
      <c r="E101" s="73"/>
      <c r="F101" s="73" t="s">
        <v>396</v>
      </c>
      <c r="G101" s="94">
        <v>41053</v>
      </c>
      <c r="H101" s="73" t="s">
        <v>305</v>
      </c>
      <c r="I101" s="83">
        <v>3.9299999999809025</v>
      </c>
      <c r="J101" s="86" t="s">
        <v>318</v>
      </c>
      <c r="K101" s="86" t="s">
        <v>131</v>
      </c>
      <c r="L101" s="87">
        <v>5.0999999999999997E-2</v>
      </c>
      <c r="M101" s="87">
        <v>2.5399999999943225E-2</v>
      </c>
      <c r="N101" s="83">
        <v>62093.900934000005</v>
      </c>
      <c r="O101" s="85">
        <v>124.8</v>
      </c>
      <c r="P101" s="83">
        <v>77.493191236000001</v>
      </c>
      <c r="Q101" s="84">
        <f t="shared" si="1"/>
        <v>2.8151125293920579E-4</v>
      </c>
      <c r="R101" s="84">
        <f>P101/'סכום נכסי הקרן'!$C$42</f>
        <v>1.0875838416798055E-5</v>
      </c>
    </row>
    <row r="102" spans="2:18">
      <c r="B102" s="76" t="s">
        <v>3292</v>
      </c>
      <c r="C102" s="86" t="s">
        <v>2969</v>
      </c>
      <c r="D102" s="73" t="s">
        <v>3029</v>
      </c>
      <c r="E102" s="73"/>
      <c r="F102" s="73" t="s">
        <v>396</v>
      </c>
      <c r="G102" s="94">
        <v>41085</v>
      </c>
      <c r="H102" s="73" t="s">
        <v>305</v>
      </c>
      <c r="I102" s="83">
        <v>3.9299999999899717</v>
      </c>
      <c r="J102" s="86" t="s">
        <v>318</v>
      </c>
      <c r="K102" s="86" t="s">
        <v>131</v>
      </c>
      <c r="L102" s="87">
        <v>5.0999999999999997E-2</v>
      </c>
      <c r="M102" s="87">
        <v>2.5399999999962133E-2</v>
      </c>
      <c r="N102" s="83">
        <v>114257.07632900002</v>
      </c>
      <c r="O102" s="85">
        <v>124.8</v>
      </c>
      <c r="P102" s="83">
        <v>142.59283675100002</v>
      </c>
      <c r="Q102" s="84">
        <f t="shared" si="1"/>
        <v>5.180001945162073E-4</v>
      </c>
      <c r="R102" s="84">
        <f>P102/'סכום נכסי הקרן'!$C$42</f>
        <v>2.0012295624448316E-5</v>
      </c>
    </row>
    <row r="103" spans="2:18">
      <c r="B103" s="76" t="s">
        <v>3292</v>
      </c>
      <c r="C103" s="86" t="s">
        <v>2969</v>
      </c>
      <c r="D103" s="73" t="s">
        <v>3030</v>
      </c>
      <c r="E103" s="73"/>
      <c r="F103" s="73" t="s">
        <v>396</v>
      </c>
      <c r="G103" s="94">
        <v>41115</v>
      </c>
      <c r="H103" s="73" t="s">
        <v>305</v>
      </c>
      <c r="I103" s="83">
        <v>3.9300000000140431</v>
      </c>
      <c r="J103" s="86" t="s">
        <v>318</v>
      </c>
      <c r="K103" s="86" t="s">
        <v>131</v>
      </c>
      <c r="L103" s="87">
        <v>5.0999999999999997E-2</v>
      </c>
      <c r="M103" s="87">
        <v>2.5600000000138855E-2</v>
      </c>
      <c r="N103" s="83">
        <v>50667.338242000005</v>
      </c>
      <c r="O103" s="85">
        <v>125.08</v>
      </c>
      <c r="P103" s="83">
        <v>63.374708627000011</v>
      </c>
      <c r="Q103" s="84">
        <f t="shared" si="1"/>
        <v>2.3022272467669198E-4</v>
      </c>
      <c r="R103" s="84">
        <f>P103/'סכום נכסי הקרן'!$C$42</f>
        <v>8.894369682619452E-6</v>
      </c>
    </row>
    <row r="104" spans="2:18">
      <c r="B104" s="76" t="s">
        <v>3292</v>
      </c>
      <c r="C104" s="86" t="s">
        <v>2969</v>
      </c>
      <c r="D104" s="73" t="s">
        <v>3031</v>
      </c>
      <c r="E104" s="73"/>
      <c r="F104" s="73" t="s">
        <v>396</v>
      </c>
      <c r="G104" s="94">
        <v>41179</v>
      </c>
      <c r="H104" s="73" t="s">
        <v>305</v>
      </c>
      <c r="I104" s="83">
        <v>3.930000000023147</v>
      </c>
      <c r="J104" s="86" t="s">
        <v>318</v>
      </c>
      <c r="K104" s="86" t="s">
        <v>131</v>
      </c>
      <c r="L104" s="87">
        <v>5.0999999999999997E-2</v>
      </c>
      <c r="M104" s="87">
        <v>2.5400000000093598E-2</v>
      </c>
      <c r="N104" s="83">
        <v>63891.517837000007</v>
      </c>
      <c r="O104" s="85">
        <v>123.74</v>
      </c>
      <c r="P104" s="83">
        <v>79.059366069000006</v>
      </c>
      <c r="Q104" s="84">
        <f t="shared" si="1"/>
        <v>2.8720073136340651E-4</v>
      </c>
      <c r="R104" s="84">
        <f>P104/'סכום נכסי הקרן'!$C$42</f>
        <v>1.1095644365481848E-5</v>
      </c>
    </row>
    <row r="105" spans="2:18">
      <c r="B105" s="76" t="s">
        <v>3293</v>
      </c>
      <c r="C105" s="86" t="s">
        <v>2968</v>
      </c>
      <c r="D105" s="73">
        <v>4099</v>
      </c>
      <c r="E105" s="73"/>
      <c r="F105" s="73" t="s">
        <v>399</v>
      </c>
      <c r="G105" s="94">
        <v>42052</v>
      </c>
      <c r="H105" s="73" t="s">
        <v>129</v>
      </c>
      <c r="I105" s="83">
        <v>4.1299999999984562</v>
      </c>
      <c r="J105" s="86" t="s">
        <v>523</v>
      </c>
      <c r="K105" s="86" t="s">
        <v>131</v>
      </c>
      <c r="L105" s="87">
        <v>2.9779E-2</v>
      </c>
      <c r="M105" s="87">
        <v>3.0699999999974262E-2</v>
      </c>
      <c r="N105" s="83">
        <v>433860.27188200003</v>
      </c>
      <c r="O105" s="85">
        <v>111.94</v>
      </c>
      <c r="P105" s="83">
        <v>485.66321627500008</v>
      </c>
      <c r="Q105" s="84">
        <f t="shared" si="1"/>
        <v>1.7642796526947738E-3</v>
      </c>
      <c r="R105" s="84">
        <f>P105/'סכום נכסי הקרן'!$C$42</f>
        <v>6.8160758138136401E-5</v>
      </c>
    </row>
    <row r="106" spans="2:18">
      <c r="B106" s="76" t="s">
        <v>3293</v>
      </c>
      <c r="C106" s="86" t="s">
        <v>2968</v>
      </c>
      <c r="D106" s="73" t="s">
        <v>3032</v>
      </c>
      <c r="E106" s="73"/>
      <c r="F106" s="73" t="s">
        <v>399</v>
      </c>
      <c r="G106" s="94">
        <v>42054</v>
      </c>
      <c r="H106" s="73" t="s">
        <v>129</v>
      </c>
      <c r="I106" s="83">
        <v>4.1299999998878762</v>
      </c>
      <c r="J106" s="86" t="s">
        <v>523</v>
      </c>
      <c r="K106" s="86" t="s">
        <v>131</v>
      </c>
      <c r="L106" s="87">
        <v>2.9779E-2</v>
      </c>
      <c r="M106" s="87">
        <v>3.0699999999228234E-2</v>
      </c>
      <c r="N106" s="83">
        <v>12269.804391000001</v>
      </c>
      <c r="O106" s="85">
        <v>111.94</v>
      </c>
      <c r="P106" s="83">
        <v>13.734819858000005</v>
      </c>
      <c r="Q106" s="84">
        <f t="shared" si="1"/>
        <v>4.9894787986530275E-5</v>
      </c>
      <c r="R106" s="84">
        <f>P106/'סכום נכסי הקרן'!$C$42</f>
        <v>1.9276233056981501E-6</v>
      </c>
    </row>
    <row r="107" spans="2:18">
      <c r="B107" s="76" t="s">
        <v>3294</v>
      </c>
      <c r="C107" s="86" t="s">
        <v>2968</v>
      </c>
      <c r="D107" s="73">
        <v>9079</v>
      </c>
      <c r="E107" s="73"/>
      <c r="F107" s="73" t="s">
        <v>2997</v>
      </c>
      <c r="G107" s="94">
        <v>44705</v>
      </c>
      <c r="H107" s="73" t="s">
        <v>2967</v>
      </c>
      <c r="I107" s="83">
        <v>7.7900000000002976</v>
      </c>
      <c r="J107" s="86" t="s">
        <v>310</v>
      </c>
      <c r="K107" s="86" t="s">
        <v>131</v>
      </c>
      <c r="L107" s="87">
        <v>2.3671999999999999E-2</v>
      </c>
      <c r="M107" s="87">
        <v>2.3800000000001691E-2</v>
      </c>
      <c r="N107" s="83">
        <v>1798274.6218990001</v>
      </c>
      <c r="O107" s="85">
        <v>105.23</v>
      </c>
      <c r="P107" s="83">
        <v>1892.3242385360002</v>
      </c>
      <c r="Q107" s="84">
        <f t="shared" si="1"/>
        <v>6.8742886808618557E-3</v>
      </c>
      <c r="R107" s="84">
        <f>P107/'סכום נכסי הקרן'!$C$42</f>
        <v>2.6557962476769298E-4</v>
      </c>
    </row>
    <row r="108" spans="2:18">
      <c r="B108" s="76" t="s">
        <v>3294</v>
      </c>
      <c r="C108" s="86" t="s">
        <v>2968</v>
      </c>
      <c r="D108" s="73">
        <v>9017</v>
      </c>
      <c r="E108" s="73"/>
      <c r="F108" s="73" t="s">
        <v>2997</v>
      </c>
      <c r="G108" s="94">
        <v>44651</v>
      </c>
      <c r="H108" s="73" t="s">
        <v>2967</v>
      </c>
      <c r="I108" s="83">
        <v>7.8799999999995283</v>
      </c>
      <c r="J108" s="86" t="s">
        <v>310</v>
      </c>
      <c r="K108" s="86" t="s">
        <v>131</v>
      </c>
      <c r="L108" s="87">
        <v>1.797E-2</v>
      </c>
      <c r="M108" s="87">
        <v>3.6599999999998918E-2</v>
      </c>
      <c r="N108" s="83">
        <v>4405973.7158760009</v>
      </c>
      <c r="O108" s="85">
        <v>92.42</v>
      </c>
      <c r="P108" s="83">
        <v>4072.0008690340005</v>
      </c>
      <c r="Q108" s="84">
        <f t="shared" si="1"/>
        <v>1.4792448837476295E-2</v>
      </c>
      <c r="R108" s="84">
        <f>P108/'סכום נכסי הקרן'!$C$42</f>
        <v>5.7148793046609596E-4</v>
      </c>
    </row>
    <row r="109" spans="2:18">
      <c r="B109" s="76" t="s">
        <v>3294</v>
      </c>
      <c r="C109" s="86" t="s">
        <v>2968</v>
      </c>
      <c r="D109" s="73">
        <v>9080</v>
      </c>
      <c r="E109" s="73"/>
      <c r="F109" s="73" t="s">
        <v>2997</v>
      </c>
      <c r="G109" s="94">
        <v>44705</v>
      </c>
      <c r="H109" s="73" t="s">
        <v>2967</v>
      </c>
      <c r="I109" s="83">
        <v>7.4200000000010427</v>
      </c>
      <c r="J109" s="86" t="s">
        <v>310</v>
      </c>
      <c r="K109" s="86" t="s">
        <v>131</v>
      </c>
      <c r="L109" s="87">
        <v>2.3184999999999997E-2</v>
      </c>
      <c r="M109" s="87">
        <v>2.5500000000003398E-2</v>
      </c>
      <c r="N109" s="83">
        <v>1277994.5862680003</v>
      </c>
      <c r="O109" s="85">
        <v>103.58</v>
      </c>
      <c r="P109" s="83">
        <v>1323.7468191610003</v>
      </c>
      <c r="Q109" s="84">
        <f t="shared" si="1"/>
        <v>4.8088047439087079E-3</v>
      </c>
      <c r="R109" s="84">
        <f>P109/'סכום נכסי הקרן'!$C$42</f>
        <v>1.8578221235077068E-4</v>
      </c>
    </row>
    <row r="110" spans="2:18">
      <c r="B110" s="76" t="s">
        <v>3294</v>
      </c>
      <c r="C110" s="86" t="s">
        <v>2968</v>
      </c>
      <c r="D110" s="73">
        <v>9019</v>
      </c>
      <c r="E110" s="73"/>
      <c r="F110" s="73" t="s">
        <v>2997</v>
      </c>
      <c r="G110" s="94">
        <v>44651</v>
      </c>
      <c r="H110" s="73" t="s">
        <v>2967</v>
      </c>
      <c r="I110" s="83">
        <v>7.4699999999990281</v>
      </c>
      <c r="J110" s="86" t="s">
        <v>310</v>
      </c>
      <c r="K110" s="86" t="s">
        <v>131</v>
      </c>
      <c r="L110" s="87">
        <v>1.8769999999999998E-2</v>
      </c>
      <c r="M110" s="87">
        <v>3.8699999999995058E-2</v>
      </c>
      <c r="N110" s="83">
        <v>2721695.3025700003</v>
      </c>
      <c r="O110" s="85">
        <v>92.26</v>
      </c>
      <c r="P110" s="83">
        <v>2511.0361543520003</v>
      </c>
      <c r="Q110" s="84">
        <f t="shared" si="1"/>
        <v>9.1218973268826775E-3</v>
      </c>
      <c r="R110" s="84">
        <f>P110/'סכום נכסי הקרן'!$C$42</f>
        <v>3.52413199635834E-4</v>
      </c>
    </row>
    <row r="111" spans="2:18">
      <c r="B111" s="76" t="s">
        <v>3295</v>
      </c>
      <c r="C111" s="86" t="s">
        <v>2968</v>
      </c>
      <c r="D111" s="73">
        <v>4100</v>
      </c>
      <c r="E111" s="73"/>
      <c r="F111" s="73" t="s">
        <v>399</v>
      </c>
      <c r="G111" s="94">
        <v>42052</v>
      </c>
      <c r="H111" s="73" t="s">
        <v>129</v>
      </c>
      <c r="I111" s="83">
        <v>4.18</v>
      </c>
      <c r="J111" s="86" t="s">
        <v>523</v>
      </c>
      <c r="K111" s="86" t="s">
        <v>131</v>
      </c>
      <c r="L111" s="87">
        <v>2.9779E-2</v>
      </c>
      <c r="M111" s="87">
        <v>1.9799999999999998E-2</v>
      </c>
      <c r="N111" s="83">
        <v>492082.93293800013</v>
      </c>
      <c r="O111" s="85">
        <v>117.01</v>
      </c>
      <c r="P111" s="83">
        <v>575.7862723500001</v>
      </c>
      <c r="Q111" s="84">
        <f t="shared" si="1"/>
        <v>2.0916716987536207E-3</v>
      </c>
      <c r="R111" s="84">
        <f>P111/'סכום נכסי הקרן'!$C$42</f>
        <v>8.0809144142975352E-5</v>
      </c>
    </row>
    <row r="112" spans="2:18">
      <c r="B112" s="76" t="s">
        <v>3296</v>
      </c>
      <c r="C112" s="86" t="s">
        <v>2969</v>
      </c>
      <c r="D112" s="73" t="s">
        <v>3033</v>
      </c>
      <c r="E112" s="73"/>
      <c r="F112" s="73" t="s">
        <v>399</v>
      </c>
      <c r="G112" s="94">
        <v>41767</v>
      </c>
      <c r="H112" s="73" t="s">
        <v>129</v>
      </c>
      <c r="I112" s="83">
        <v>4.490000000012663</v>
      </c>
      <c r="J112" s="86" t="s">
        <v>523</v>
      </c>
      <c r="K112" s="86" t="s">
        <v>131</v>
      </c>
      <c r="L112" s="87">
        <v>5.3499999999999999E-2</v>
      </c>
      <c r="M112" s="87">
        <v>2.4700000000116087E-2</v>
      </c>
      <c r="N112" s="83">
        <v>29787.497916000008</v>
      </c>
      <c r="O112" s="85">
        <v>127.24</v>
      </c>
      <c r="P112" s="83">
        <v>37.901612048000011</v>
      </c>
      <c r="Q112" s="84">
        <f t="shared" si="1"/>
        <v>1.3768603571317998E-4</v>
      </c>
      <c r="R112" s="84">
        <f>P112/'סכום נכסי הקרן'!$C$42</f>
        <v>5.3193293732716822E-6</v>
      </c>
    </row>
    <row r="113" spans="2:18">
      <c r="B113" s="76" t="s">
        <v>3296</v>
      </c>
      <c r="C113" s="86" t="s">
        <v>2969</v>
      </c>
      <c r="D113" s="73" t="s">
        <v>3034</v>
      </c>
      <c r="E113" s="73"/>
      <c r="F113" s="73" t="s">
        <v>399</v>
      </c>
      <c r="G113" s="94">
        <v>41269</v>
      </c>
      <c r="H113" s="73" t="s">
        <v>129</v>
      </c>
      <c r="I113" s="83">
        <v>4.5300000000065186</v>
      </c>
      <c r="J113" s="86" t="s">
        <v>523</v>
      </c>
      <c r="K113" s="86" t="s">
        <v>131</v>
      </c>
      <c r="L113" s="87">
        <v>5.3499999999999999E-2</v>
      </c>
      <c r="M113" s="87">
        <v>1.8500000000030555E-2</v>
      </c>
      <c r="N113" s="83">
        <v>147941.35406700001</v>
      </c>
      <c r="O113" s="85">
        <v>132.72999999999999</v>
      </c>
      <c r="P113" s="83">
        <v>196.36255872400002</v>
      </c>
      <c r="Q113" s="84">
        <f t="shared" si="1"/>
        <v>7.1333066886348226E-4</v>
      </c>
      <c r="R113" s="84">
        <f>P113/'סכום נכסי הקרן'!$C$42</f>
        <v>2.7558646453046471E-5</v>
      </c>
    </row>
    <row r="114" spans="2:18">
      <c r="B114" s="76" t="s">
        <v>3296</v>
      </c>
      <c r="C114" s="86" t="s">
        <v>2969</v>
      </c>
      <c r="D114" s="73" t="s">
        <v>3035</v>
      </c>
      <c r="E114" s="73"/>
      <c r="F114" s="73" t="s">
        <v>399</v>
      </c>
      <c r="G114" s="94">
        <v>41767</v>
      </c>
      <c r="H114" s="73" t="s">
        <v>129</v>
      </c>
      <c r="I114" s="83">
        <v>5.1600000000161819</v>
      </c>
      <c r="J114" s="86" t="s">
        <v>523</v>
      </c>
      <c r="K114" s="86" t="s">
        <v>131</v>
      </c>
      <c r="L114" s="87">
        <v>5.3499999999999999E-2</v>
      </c>
      <c r="M114" s="87">
        <v>2.8700000000121361E-2</v>
      </c>
      <c r="N114" s="83">
        <v>23311.956364000005</v>
      </c>
      <c r="O114" s="85">
        <v>127.24</v>
      </c>
      <c r="P114" s="83">
        <v>29.662133072000007</v>
      </c>
      <c r="Q114" s="84">
        <f t="shared" si="1"/>
        <v>1.0775429573571388E-4</v>
      </c>
      <c r="R114" s="84">
        <f>P114/'סכום נכסי הקרן'!$C$42</f>
        <v>4.1629536897787145E-6</v>
      </c>
    </row>
    <row r="115" spans="2:18">
      <c r="B115" s="76" t="s">
        <v>3296</v>
      </c>
      <c r="C115" s="86" t="s">
        <v>2969</v>
      </c>
      <c r="D115" s="73" t="s">
        <v>3036</v>
      </c>
      <c r="E115" s="73"/>
      <c r="F115" s="73" t="s">
        <v>399</v>
      </c>
      <c r="G115" s="94">
        <v>41767</v>
      </c>
      <c r="H115" s="73" t="s">
        <v>129</v>
      </c>
      <c r="I115" s="83">
        <v>4.4899999999435378</v>
      </c>
      <c r="J115" s="86" t="s">
        <v>523</v>
      </c>
      <c r="K115" s="86" t="s">
        <v>131</v>
      </c>
      <c r="L115" s="87">
        <v>5.3499999999999999E-2</v>
      </c>
      <c r="M115" s="87">
        <v>2.4699999999625341E-2</v>
      </c>
      <c r="N115" s="83">
        <v>29787.496560000003</v>
      </c>
      <c r="O115" s="85">
        <v>127.24</v>
      </c>
      <c r="P115" s="83">
        <v>37.901610286000007</v>
      </c>
      <c r="Q115" s="84">
        <f t="shared" si="1"/>
        <v>1.3768602931232306E-4</v>
      </c>
      <c r="R115" s="84">
        <f>P115/'סכום נכסי הקרן'!$C$42</f>
        <v>5.3193291259825071E-6</v>
      </c>
    </row>
    <row r="116" spans="2:18">
      <c r="B116" s="76" t="s">
        <v>3296</v>
      </c>
      <c r="C116" s="86" t="s">
        <v>2969</v>
      </c>
      <c r="D116" s="73" t="s">
        <v>3037</v>
      </c>
      <c r="E116" s="73"/>
      <c r="F116" s="73" t="s">
        <v>399</v>
      </c>
      <c r="G116" s="94">
        <v>41269</v>
      </c>
      <c r="H116" s="73" t="s">
        <v>129</v>
      </c>
      <c r="I116" s="83">
        <v>4.5300000000031631</v>
      </c>
      <c r="J116" s="86" t="s">
        <v>523</v>
      </c>
      <c r="K116" s="86" t="s">
        <v>131</v>
      </c>
      <c r="L116" s="87">
        <v>5.3499999999999999E-2</v>
      </c>
      <c r="M116" s="87">
        <v>1.8500000000033556E-2</v>
      </c>
      <c r="N116" s="83">
        <v>157187.67995200003</v>
      </c>
      <c r="O116" s="85">
        <v>132.72999999999999</v>
      </c>
      <c r="P116" s="83">
        <v>208.63520707800004</v>
      </c>
      <c r="Q116" s="84">
        <f t="shared" si="1"/>
        <v>7.5791379365047437E-4</v>
      </c>
      <c r="R116" s="84">
        <f>P116/'סכום נכסי הקרן'!$C$42</f>
        <v>2.9281060233088089E-5</v>
      </c>
    </row>
    <row r="117" spans="2:18">
      <c r="B117" s="76" t="s">
        <v>3296</v>
      </c>
      <c r="C117" s="86" t="s">
        <v>2969</v>
      </c>
      <c r="D117" s="73" t="s">
        <v>3038</v>
      </c>
      <c r="E117" s="73"/>
      <c r="F117" s="73" t="s">
        <v>399</v>
      </c>
      <c r="G117" s="94">
        <v>41281</v>
      </c>
      <c r="H117" s="73" t="s">
        <v>129</v>
      </c>
      <c r="I117" s="83">
        <v>4.5300000000018263</v>
      </c>
      <c r="J117" s="86" t="s">
        <v>523</v>
      </c>
      <c r="K117" s="86" t="s">
        <v>131</v>
      </c>
      <c r="L117" s="87">
        <v>5.3499999999999999E-2</v>
      </c>
      <c r="M117" s="87">
        <v>1.8599999999990867E-2</v>
      </c>
      <c r="N117" s="83">
        <v>198033.80074700003</v>
      </c>
      <c r="O117" s="85">
        <v>132.68</v>
      </c>
      <c r="P117" s="83">
        <v>262.75124528400005</v>
      </c>
      <c r="Q117" s="84">
        <f t="shared" si="1"/>
        <v>9.5450233874061128E-4</v>
      </c>
      <c r="R117" s="84">
        <f>P117/'סכום נכסי הקרן'!$C$42</f>
        <v>3.687601506587226E-5</v>
      </c>
    </row>
    <row r="118" spans="2:18">
      <c r="B118" s="76" t="s">
        <v>3296</v>
      </c>
      <c r="C118" s="86" t="s">
        <v>2969</v>
      </c>
      <c r="D118" s="73" t="s">
        <v>3039</v>
      </c>
      <c r="E118" s="73"/>
      <c r="F118" s="73" t="s">
        <v>399</v>
      </c>
      <c r="G118" s="94">
        <v>41767</v>
      </c>
      <c r="H118" s="73" t="s">
        <v>129</v>
      </c>
      <c r="I118" s="83">
        <v>4.4900000000148337</v>
      </c>
      <c r="J118" s="86" t="s">
        <v>523</v>
      </c>
      <c r="K118" s="86" t="s">
        <v>131</v>
      </c>
      <c r="L118" s="87">
        <v>5.3499999999999999E-2</v>
      </c>
      <c r="M118" s="87">
        <v>2.4700000000220261E-2</v>
      </c>
      <c r="N118" s="83">
        <v>34967.931021000004</v>
      </c>
      <c r="O118" s="85">
        <v>127.24</v>
      </c>
      <c r="P118" s="83">
        <v>44.493195066000006</v>
      </c>
      <c r="Q118" s="84">
        <f t="shared" si="1"/>
        <v>1.616314271037456E-4</v>
      </c>
      <c r="R118" s="84">
        <f>P118/'סכום נכסי הקרן'!$C$42</f>
        <v>6.2444298972177699E-6</v>
      </c>
    </row>
    <row r="119" spans="2:18">
      <c r="B119" s="76" t="s">
        <v>3296</v>
      </c>
      <c r="C119" s="86" t="s">
        <v>2969</v>
      </c>
      <c r="D119" s="73" t="s">
        <v>3040</v>
      </c>
      <c r="E119" s="73"/>
      <c r="F119" s="73" t="s">
        <v>399</v>
      </c>
      <c r="G119" s="94">
        <v>41281</v>
      </c>
      <c r="H119" s="73" t="s">
        <v>129</v>
      </c>
      <c r="I119" s="83">
        <v>4.5300000000069742</v>
      </c>
      <c r="J119" s="86" t="s">
        <v>523</v>
      </c>
      <c r="K119" s="86" t="s">
        <v>131</v>
      </c>
      <c r="L119" s="87">
        <v>5.3499999999999999E-2</v>
      </c>
      <c r="M119" s="87">
        <v>1.860000000004438E-2</v>
      </c>
      <c r="N119" s="83">
        <v>142651.46696300004</v>
      </c>
      <c r="O119" s="85">
        <v>132.68</v>
      </c>
      <c r="P119" s="83">
        <v>189.26996535600003</v>
      </c>
      <c r="Q119" s="84">
        <f t="shared" si="1"/>
        <v>6.8756524594350808E-4</v>
      </c>
      <c r="R119" s="84">
        <f>P119/'סכום נכסי הקרן'!$C$42</f>
        <v>2.6563231266291504E-5</v>
      </c>
    </row>
    <row r="120" spans="2:18">
      <c r="B120" s="76" t="s">
        <v>3296</v>
      </c>
      <c r="C120" s="86" t="s">
        <v>2969</v>
      </c>
      <c r="D120" s="73" t="s">
        <v>3041</v>
      </c>
      <c r="E120" s="73"/>
      <c r="F120" s="73" t="s">
        <v>399</v>
      </c>
      <c r="G120" s="94">
        <v>41767</v>
      </c>
      <c r="H120" s="73" t="s">
        <v>129</v>
      </c>
      <c r="I120" s="83">
        <v>4.4899999999928264</v>
      </c>
      <c r="J120" s="86" t="s">
        <v>523</v>
      </c>
      <c r="K120" s="86" t="s">
        <v>131</v>
      </c>
      <c r="L120" s="87">
        <v>5.3499999999999999E-2</v>
      </c>
      <c r="M120" s="87">
        <v>2.4700000000060694E-2</v>
      </c>
      <c r="N120" s="83">
        <v>28485.858673000006</v>
      </c>
      <c r="O120" s="85">
        <v>127.24</v>
      </c>
      <c r="P120" s="83">
        <v>36.245406274000011</v>
      </c>
      <c r="Q120" s="84">
        <f t="shared" si="1"/>
        <v>1.3166949987141827E-4</v>
      </c>
      <c r="R120" s="84">
        <f>P120/'סכום נכסי הקרן'!$C$42</f>
        <v>5.0868879665404021E-6</v>
      </c>
    </row>
    <row r="121" spans="2:18">
      <c r="B121" s="76" t="s">
        <v>3296</v>
      </c>
      <c r="C121" s="86" t="s">
        <v>2969</v>
      </c>
      <c r="D121" s="73" t="s">
        <v>3042</v>
      </c>
      <c r="E121" s="73"/>
      <c r="F121" s="73" t="s">
        <v>399</v>
      </c>
      <c r="G121" s="94">
        <v>41281</v>
      </c>
      <c r="H121" s="73" t="s">
        <v>129</v>
      </c>
      <c r="I121" s="83">
        <v>4.53000000000198</v>
      </c>
      <c r="J121" s="86" t="s">
        <v>523</v>
      </c>
      <c r="K121" s="86" t="s">
        <v>131</v>
      </c>
      <c r="L121" s="87">
        <v>5.3499999999999999E-2</v>
      </c>
      <c r="M121" s="87">
        <v>1.8599999999995599E-2</v>
      </c>
      <c r="N121" s="83">
        <v>171321.61963500004</v>
      </c>
      <c r="O121" s="85">
        <v>132.68</v>
      </c>
      <c r="P121" s="83">
        <v>227.30952363500003</v>
      </c>
      <c r="Q121" s="84">
        <f t="shared" si="1"/>
        <v>8.2575240202233135E-4</v>
      </c>
      <c r="R121" s="84">
        <f>P121/'סכום נכסי הקרן'!$C$42</f>
        <v>3.1901920803916119E-5</v>
      </c>
    </row>
    <row r="122" spans="2:18">
      <c r="B122" s="76" t="s">
        <v>3297</v>
      </c>
      <c r="C122" s="86" t="s">
        <v>2968</v>
      </c>
      <c r="D122" s="73">
        <v>9533</v>
      </c>
      <c r="E122" s="73"/>
      <c r="F122" s="73" t="s">
        <v>2997</v>
      </c>
      <c r="G122" s="94">
        <v>45015</v>
      </c>
      <c r="H122" s="73" t="s">
        <v>2967</v>
      </c>
      <c r="I122" s="83">
        <v>4.1299999999993791</v>
      </c>
      <c r="J122" s="86" t="s">
        <v>482</v>
      </c>
      <c r="K122" s="86" t="s">
        <v>131</v>
      </c>
      <c r="L122" s="87">
        <v>3.3593000000000005E-2</v>
      </c>
      <c r="M122" s="87">
        <v>3.169999999999408E-2</v>
      </c>
      <c r="N122" s="83">
        <v>1369834.9954210001</v>
      </c>
      <c r="O122" s="85">
        <v>102.23</v>
      </c>
      <c r="P122" s="83">
        <v>1400.3822977990001</v>
      </c>
      <c r="Q122" s="84">
        <f t="shared" si="1"/>
        <v>5.0872001650661318E-3</v>
      </c>
      <c r="R122" s="84">
        <f>P122/'סכום נכסי הקרן'!$C$42</f>
        <v>1.9653767446772718E-4</v>
      </c>
    </row>
    <row r="123" spans="2:18">
      <c r="B123" s="76" t="s">
        <v>3298</v>
      </c>
      <c r="C123" s="86" t="s">
        <v>2969</v>
      </c>
      <c r="D123" s="73" t="s">
        <v>3043</v>
      </c>
      <c r="E123" s="73"/>
      <c r="F123" s="73" t="s">
        <v>2997</v>
      </c>
      <c r="G123" s="94">
        <v>44748</v>
      </c>
      <c r="H123" s="73" t="s">
        <v>2967</v>
      </c>
      <c r="I123" s="83">
        <v>1.8599999999998904</v>
      </c>
      <c r="J123" s="86" t="s">
        <v>310</v>
      </c>
      <c r="K123" s="86" t="s">
        <v>131</v>
      </c>
      <c r="L123" s="87">
        <v>7.5660000000000005E-2</v>
      </c>
      <c r="M123" s="87">
        <v>8.4799999999995213E-2</v>
      </c>
      <c r="N123" s="83">
        <v>8005684.6744090011</v>
      </c>
      <c r="O123" s="85">
        <v>100.5</v>
      </c>
      <c r="P123" s="83">
        <v>8045.7232920580018</v>
      </c>
      <c r="Q123" s="84">
        <f t="shared" si="1"/>
        <v>2.9227879361060513E-2</v>
      </c>
      <c r="R123" s="84">
        <f>P123/'סכום נכסי הקרן'!$C$42</f>
        <v>1.1291829007816204E-3</v>
      </c>
    </row>
    <row r="124" spans="2:18">
      <c r="B124" s="76" t="s">
        <v>3299</v>
      </c>
      <c r="C124" s="86" t="s">
        <v>2969</v>
      </c>
      <c r="D124" s="73">
        <v>7127</v>
      </c>
      <c r="E124" s="73"/>
      <c r="F124" s="73" t="s">
        <v>2997</v>
      </c>
      <c r="G124" s="94">
        <v>43631</v>
      </c>
      <c r="H124" s="73" t="s">
        <v>2967</v>
      </c>
      <c r="I124" s="83">
        <v>5.0000000000009903</v>
      </c>
      <c r="J124" s="86" t="s">
        <v>310</v>
      </c>
      <c r="K124" s="86" t="s">
        <v>131</v>
      </c>
      <c r="L124" s="87">
        <v>3.1E-2</v>
      </c>
      <c r="M124" s="87">
        <v>2.7400000000008317E-2</v>
      </c>
      <c r="N124" s="83">
        <v>898122.84660800011</v>
      </c>
      <c r="O124" s="85">
        <v>112.48</v>
      </c>
      <c r="P124" s="83">
        <v>1010.2085284840001</v>
      </c>
      <c r="Q124" s="84">
        <f t="shared" si="1"/>
        <v>3.6698071668945439E-3</v>
      </c>
      <c r="R124" s="84">
        <f>P124/'סכום נכסי הקרן'!$C$42</f>
        <v>1.4177845237530102E-4</v>
      </c>
    </row>
    <row r="125" spans="2:18">
      <c r="B125" s="76" t="s">
        <v>3299</v>
      </c>
      <c r="C125" s="86" t="s">
        <v>2969</v>
      </c>
      <c r="D125" s="73">
        <v>7128</v>
      </c>
      <c r="E125" s="73"/>
      <c r="F125" s="73" t="s">
        <v>2997</v>
      </c>
      <c r="G125" s="94">
        <v>43634</v>
      </c>
      <c r="H125" s="73" t="s">
        <v>2967</v>
      </c>
      <c r="I125" s="83">
        <v>5.0200000000068199</v>
      </c>
      <c r="J125" s="86" t="s">
        <v>310</v>
      </c>
      <c r="K125" s="86" t="s">
        <v>131</v>
      </c>
      <c r="L125" s="87">
        <v>2.4900000000000002E-2</v>
      </c>
      <c r="M125" s="87">
        <v>2.7500000000041727E-2</v>
      </c>
      <c r="N125" s="83">
        <v>377799.55757900007</v>
      </c>
      <c r="O125" s="85">
        <v>111.02</v>
      </c>
      <c r="P125" s="83">
        <v>419.43303810700007</v>
      </c>
      <c r="Q125" s="84">
        <f t="shared" si="1"/>
        <v>1.5236837998064872E-3</v>
      </c>
      <c r="R125" s="84">
        <f>P125/'סכום נכסי הקרן'!$C$42</f>
        <v>5.8865635501138976E-5</v>
      </c>
    </row>
    <row r="126" spans="2:18">
      <c r="B126" s="76" t="s">
        <v>3299</v>
      </c>
      <c r="C126" s="86" t="s">
        <v>2969</v>
      </c>
      <c r="D126" s="73">
        <v>7130</v>
      </c>
      <c r="E126" s="73"/>
      <c r="F126" s="73" t="s">
        <v>2997</v>
      </c>
      <c r="G126" s="94">
        <v>43634</v>
      </c>
      <c r="H126" s="73" t="s">
        <v>2967</v>
      </c>
      <c r="I126" s="83">
        <v>5.290000000004655</v>
      </c>
      <c r="J126" s="86" t="s">
        <v>310</v>
      </c>
      <c r="K126" s="86" t="s">
        <v>131</v>
      </c>
      <c r="L126" s="87">
        <v>3.6000000000000004E-2</v>
      </c>
      <c r="M126" s="87">
        <v>2.7700000000014588E-2</v>
      </c>
      <c r="N126" s="83">
        <v>249127.52232700004</v>
      </c>
      <c r="O126" s="85">
        <v>115.54</v>
      </c>
      <c r="P126" s="83">
        <v>287.84194145400005</v>
      </c>
      <c r="Q126" s="84">
        <f t="shared" si="1"/>
        <v>1.0456498731662206E-3</v>
      </c>
      <c r="R126" s="84">
        <f>P126/'סכום נכסי הקרן'!$C$42</f>
        <v>4.0397387111047813E-5</v>
      </c>
    </row>
    <row r="127" spans="2:18">
      <c r="B127" s="76" t="s">
        <v>3291</v>
      </c>
      <c r="C127" s="86" t="s">
        <v>2968</v>
      </c>
      <c r="D127" s="73">
        <v>9922</v>
      </c>
      <c r="E127" s="73"/>
      <c r="F127" s="73" t="s">
        <v>399</v>
      </c>
      <c r="G127" s="94">
        <v>40489</v>
      </c>
      <c r="H127" s="73" t="s">
        <v>129</v>
      </c>
      <c r="I127" s="83">
        <v>1.8599999999984729</v>
      </c>
      <c r="J127" s="86" t="s">
        <v>310</v>
      </c>
      <c r="K127" s="86" t="s">
        <v>131</v>
      </c>
      <c r="L127" s="87">
        <v>5.7000000000000002E-2</v>
      </c>
      <c r="M127" s="87">
        <v>2.349999999997178E-2</v>
      </c>
      <c r="N127" s="83">
        <v>241351.70880900003</v>
      </c>
      <c r="O127" s="85">
        <v>124.81</v>
      </c>
      <c r="P127" s="83">
        <v>301.23106981100005</v>
      </c>
      <c r="Q127" s="84">
        <f t="shared" si="1"/>
        <v>1.0942888598878297E-3</v>
      </c>
      <c r="R127" s="84">
        <f>P127/'סכום נכסי הקרן'!$C$42</f>
        <v>4.2276494091027925E-5</v>
      </c>
    </row>
    <row r="128" spans="2:18">
      <c r="B128" s="76" t="s">
        <v>3300</v>
      </c>
      <c r="C128" s="86" t="s">
        <v>2969</v>
      </c>
      <c r="D128" s="73" t="s">
        <v>3044</v>
      </c>
      <c r="E128" s="73"/>
      <c r="F128" s="73" t="s">
        <v>443</v>
      </c>
      <c r="G128" s="94">
        <v>43801</v>
      </c>
      <c r="H128" s="73" t="s">
        <v>305</v>
      </c>
      <c r="I128" s="83">
        <v>4.7100000000004529</v>
      </c>
      <c r="J128" s="86" t="s">
        <v>318</v>
      </c>
      <c r="K128" s="86" t="s">
        <v>132</v>
      </c>
      <c r="L128" s="87">
        <v>2.3629999999999998E-2</v>
      </c>
      <c r="M128" s="87">
        <v>5.9000000000005687E-2</v>
      </c>
      <c r="N128" s="83">
        <v>1491380.0738900003</v>
      </c>
      <c r="O128" s="85">
        <v>84.99</v>
      </c>
      <c r="P128" s="83">
        <v>5093.5451249390007</v>
      </c>
      <c r="Q128" s="84">
        <f t="shared" si="1"/>
        <v>1.8503435555481913E-2</v>
      </c>
      <c r="R128" s="84">
        <f>P128/'סכום נכסי הקרן'!$C$42</f>
        <v>7.1485730377007838E-4</v>
      </c>
    </row>
    <row r="129" spans="2:18">
      <c r="B129" s="76" t="s">
        <v>3301</v>
      </c>
      <c r="C129" s="86" t="s">
        <v>2969</v>
      </c>
      <c r="D129" s="73">
        <v>9365</v>
      </c>
      <c r="E129" s="73"/>
      <c r="F129" s="73" t="s">
        <v>291</v>
      </c>
      <c r="G129" s="94">
        <v>44906</v>
      </c>
      <c r="H129" s="73" t="s">
        <v>2967</v>
      </c>
      <c r="I129" s="83">
        <v>2.1900000001978897</v>
      </c>
      <c r="J129" s="86" t="s">
        <v>310</v>
      </c>
      <c r="K129" s="86" t="s">
        <v>131</v>
      </c>
      <c r="L129" s="87">
        <v>7.6799999999999993E-2</v>
      </c>
      <c r="M129" s="87">
        <v>8.0700000005045305E-2</v>
      </c>
      <c r="N129" s="83">
        <v>5612.554806000001</v>
      </c>
      <c r="O129" s="85">
        <v>99.94</v>
      </c>
      <c r="P129" s="83">
        <v>5.6091872310000008</v>
      </c>
      <c r="Q129" s="84">
        <f t="shared" si="1"/>
        <v>2.0376620193127966E-5</v>
      </c>
      <c r="R129" s="84">
        <f>P129/'סכום נכסי הקרן'!$C$42</f>
        <v>7.8722547104993643E-7</v>
      </c>
    </row>
    <row r="130" spans="2:18">
      <c r="B130" s="76" t="s">
        <v>3301</v>
      </c>
      <c r="C130" s="86" t="s">
        <v>2969</v>
      </c>
      <c r="D130" s="73">
        <v>9509</v>
      </c>
      <c r="E130" s="73"/>
      <c r="F130" s="73" t="s">
        <v>291</v>
      </c>
      <c r="G130" s="94">
        <v>44991</v>
      </c>
      <c r="H130" s="73" t="s">
        <v>2967</v>
      </c>
      <c r="I130" s="83">
        <v>2.1899999999995714</v>
      </c>
      <c r="J130" s="86" t="s">
        <v>310</v>
      </c>
      <c r="K130" s="86" t="s">
        <v>131</v>
      </c>
      <c r="L130" s="87">
        <v>7.6799999999999993E-2</v>
      </c>
      <c r="M130" s="87">
        <v>7.66000000000472E-2</v>
      </c>
      <c r="N130" s="83">
        <v>277573.09870100004</v>
      </c>
      <c r="O130" s="85">
        <v>100.78</v>
      </c>
      <c r="P130" s="83">
        <v>279.73819824800006</v>
      </c>
      <c r="Q130" s="84">
        <f t="shared" si="1"/>
        <v>1.016211223563172E-3</v>
      </c>
      <c r="R130" s="84">
        <f>P130/'סכום נכסי הקרן'!$C$42</f>
        <v>3.9260061363147304E-5</v>
      </c>
    </row>
    <row r="131" spans="2:18">
      <c r="B131" s="76" t="s">
        <v>3301</v>
      </c>
      <c r="C131" s="86" t="s">
        <v>2969</v>
      </c>
      <c r="D131" s="73">
        <v>9316</v>
      </c>
      <c r="E131" s="73"/>
      <c r="F131" s="73" t="s">
        <v>291</v>
      </c>
      <c r="G131" s="94">
        <v>44885</v>
      </c>
      <c r="H131" s="73" t="s">
        <v>2967</v>
      </c>
      <c r="I131" s="83">
        <v>2.1899999999995452</v>
      </c>
      <c r="J131" s="86" t="s">
        <v>310</v>
      </c>
      <c r="K131" s="86" t="s">
        <v>131</v>
      </c>
      <c r="L131" s="87">
        <v>7.6799999999999993E-2</v>
      </c>
      <c r="M131" s="87">
        <v>8.3999999999987016E-2</v>
      </c>
      <c r="N131" s="83">
        <v>2171485.4781599999</v>
      </c>
      <c r="O131" s="85">
        <v>99.28</v>
      </c>
      <c r="P131" s="83">
        <v>2155.8510214420003</v>
      </c>
      <c r="Q131" s="84">
        <f t="shared" si="1"/>
        <v>7.831608332506847E-3</v>
      </c>
      <c r="R131" s="84">
        <f>P131/'סכום נכסי הקרן'!$C$42</f>
        <v>3.025644832264942E-4</v>
      </c>
    </row>
    <row r="132" spans="2:18">
      <c r="B132" s="76" t="s">
        <v>3302</v>
      </c>
      <c r="C132" s="86" t="s">
        <v>2969</v>
      </c>
      <c r="D132" s="73" t="s">
        <v>3045</v>
      </c>
      <c r="E132" s="73"/>
      <c r="F132" s="73" t="s">
        <v>451</v>
      </c>
      <c r="G132" s="94">
        <v>45015</v>
      </c>
      <c r="H132" s="73" t="s">
        <v>129</v>
      </c>
      <c r="I132" s="83">
        <v>5.2700000000011071</v>
      </c>
      <c r="J132" s="86" t="s">
        <v>318</v>
      </c>
      <c r="K132" s="86" t="s">
        <v>131</v>
      </c>
      <c r="L132" s="87">
        <v>4.4999999999999998E-2</v>
      </c>
      <c r="M132" s="87">
        <v>3.6000000000009226E-2</v>
      </c>
      <c r="N132" s="83">
        <v>1425449.2253270003</v>
      </c>
      <c r="O132" s="85">
        <v>106.46</v>
      </c>
      <c r="P132" s="83">
        <v>1517.5331513160002</v>
      </c>
      <c r="Q132" s="84">
        <f t="shared" si="1"/>
        <v>5.5127766967646655E-3</v>
      </c>
      <c r="R132" s="84">
        <f>P132/'סכום נכסי הקרן'!$C$42</f>
        <v>2.1297929640791351E-4</v>
      </c>
    </row>
    <row r="133" spans="2:18">
      <c r="B133" s="76" t="s">
        <v>3303</v>
      </c>
      <c r="C133" s="86" t="s">
        <v>2969</v>
      </c>
      <c r="D133" s="73" t="s">
        <v>3046</v>
      </c>
      <c r="E133" s="73"/>
      <c r="F133" s="73" t="s">
        <v>451</v>
      </c>
      <c r="G133" s="94">
        <v>44074</v>
      </c>
      <c r="H133" s="73" t="s">
        <v>129</v>
      </c>
      <c r="I133" s="83">
        <v>8.9399999999968216</v>
      </c>
      <c r="J133" s="86" t="s">
        <v>523</v>
      </c>
      <c r="K133" s="86" t="s">
        <v>131</v>
      </c>
      <c r="L133" s="87">
        <v>2.35E-2</v>
      </c>
      <c r="M133" s="87">
        <v>3.7799999999981557E-2</v>
      </c>
      <c r="N133" s="83">
        <v>1045659.0979120001</v>
      </c>
      <c r="O133" s="85">
        <v>97.49</v>
      </c>
      <c r="P133" s="83">
        <v>1019.4130326460003</v>
      </c>
      <c r="Q133" s="84">
        <f t="shared" si="1"/>
        <v>3.7032445754978049E-3</v>
      </c>
      <c r="R133" s="84">
        <f>P133/'סכום נכסי הקרן'!$C$42</f>
        <v>1.4307026522202958E-4</v>
      </c>
    </row>
    <row r="134" spans="2:18">
      <c r="B134" s="76" t="s">
        <v>3303</v>
      </c>
      <c r="C134" s="86" t="s">
        <v>2969</v>
      </c>
      <c r="D134" s="73" t="s">
        <v>3047</v>
      </c>
      <c r="E134" s="73"/>
      <c r="F134" s="73" t="s">
        <v>451</v>
      </c>
      <c r="G134" s="94">
        <v>44189</v>
      </c>
      <c r="H134" s="73" t="s">
        <v>129</v>
      </c>
      <c r="I134" s="83">
        <v>8.8399999999939816</v>
      </c>
      <c r="J134" s="86" t="s">
        <v>523</v>
      </c>
      <c r="K134" s="86" t="s">
        <v>131</v>
      </c>
      <c r="L134" s="87">
        <v>2.4700000000000003E-2</v>
      </c>
      <c r="M134" s="87">
        <v>4.0299999999986527E-2</v>
      </c>
      <c r="N134" s="83">
        <v>130778.36264900003</v>
      </c>
      <c r="O134" s="85">
        <v>96.55</v>
      </c>
      <c r="P134" s="83">
        <v>126.26650213900002</v>
      </c>
      <c r="Q134" s="84">
        <f t="shared" si="1"/>
        <v>4.5869115278979406E-4</v>
      </c>
      <c r="R134" s="84">
        <f>P134/'סכום נכסי הקרן'!$C$42</f>
        <v>1.7720964291377582E-5</v>
      </c>
    </row>
    <row r="135" spans="2:18">
      <c r="B135" s="76" t="s">
        <v>3303</v>
      </c>
      <c r="C135" s="86" t="s">
        <v>2969</v>
      </c>
      <c r="D135" s="73" t="s">
        <v>3048</v>
      </c>
      <c r="E135" s="73"/>
      <c r="F135" s="73" t="s">
        <v>451</v>
      </c>
      <c r="G135" s="94">
        <v>44322</v>
      </c>
      <c r="H135" s="73" t="s">
        <v>129</v>
      </c>
      <c r="I135" s="83">
        <v>8.709999999998475</v>
      </c>
      <c r="J135" s="86" t="s">
        <v>523</v>
      </c>
      <c r="K135" s="86" t="s">
        <v>131</v>
      </c>
      <c r="L135" s="87">
        <v>2.5600000000000001E-2</v>
      </c>
      <c r="M135" s="87">
        <v>4.4099999999981196E-2</v>
      </c>
      <c r="N135" s="83">
        <v>601889.56355000008</v>
      </c>
      <c r="O135" s="85">
        <v>93.66</v>
      </c>
      <c r="P135" s="83">
        <v>563.72974456600002</v>
      </c>
      <c r="Q135" s="84">
        <f t="shared" si="1"/>
        <v>2.0478736800059625E-3</v>
      </c>
      <c r="R135" s="84">
        <f>P135/'סכום נכסי הקרן'!$C$42</f>
        <v>7.9117061961882953E-5</v>
      </c>
    </row>
    <row r="136" spans="2:18">
      <c r="B136" s="76" t="s">
        <v>3303</v>
      </c>
      <c r="C136" s="86" t="s">
        <v>2969</v>
      </c>
      <c r="D136" s="73" t="s">
        <v>3049</v>
      </c>
      <c r="E136" s="73"/>
      <c r="F136" s="73" t="s">
        <v>451</v>
      </c>
      <c r="G136" s="94">
        <v>44418</v>
      </c>
      <c r="H136" s="73" t="s">
        <v>129</v>
      </c>
      <c r="I136" s="83">
        <v>8.8299999999957706</v>
      </c>
      <c r="J136" s="86" t="s">
        <v>523</v>
      </c>
      <c r="K136" s="86" t="s">
        <v>131</v>
      </c>
      <c r="L136" s="87">
        <v>2.2700000000000001E-2</v>
      </c>
      <c r="M136" s="87">
        <v>4.2199999999977852E-2</v>
      </c>
      <c r="N136" s="83">
        <v>600263.23816300009</v>
      </c>
      <c r="O136" s="85">
        <v>91.79</v>
      </c>
      <c r="P136" s="83">
        <v>550.98162445100013</v>
      </c>
      <c r="Q136" s="84">
        <f t="shared" si="1"/>
        <v>2.0015632982943116E-3</v>
      </c>
      <c r="R136" s="84">
        <f>P136/'סכום נכסי הקרן'!$C$42</f>
        <v>7.7327917750923394E-5</v>
      </c>
    </row>
    <row r="137" spans="2:18">
      <c r="B137" s="76" t="s">
        <v>3303</v>
      </c>
      <c r="C137" s="86" t="s">
        <v>2969</v>
      </c>
      <c r="D137" s="73" t="s">
        <v>3050</v>
      </c>
      <c r="E137" s="73"/>
      <c r="F137" s="73" t="s">
        <v>451</v>
      </c>
      <c r="G137" s="94">
        <v>44530</v>
      </c>
      <c r="H137" s="73" t="s">
        <v>129</v>
      </c>
      <c r="I137" s="83">
        <v>8.8900000000080173</v>
      </c>
      <c r="J137" s="86" t="s">
        <v>523</v>
      </c>
      <c r="K137" s="86" t="s">
        <v>131</v>
      </c>
      <c r="L137" s="87">
        <v>1.7899999999999999E-2</v>
      </c>
      <c r="M137" s="87">
        <v>4.4900000000041997E-2</v>
      </c>
      <c r="N137" s="83">
        <v>495219.55634500005</v>
      </c>
      <c r="O137" s="85">
        <v>84.61</v>
      </c>
      <c r="P137" s="83">
        <v>419.00528247600016</v>
      </c>
      <c r="Q137" s="84">
        <f t="shared" si="1"/>
        <v>1.5221298823369141E-3</v>
      </c>
      <c r="R137" s="84">
        <f>P137/'סכום נכסי הקרן'!$C$42</f>
        <v>5.8805601825271086E-5</v>
      </c>
    </row>
    <row r="138" spans="2:18">
      <c r="B138" s="76" t="s">
        <v>3303</v>
      </c>
      <c r="C138" s="86" t="s">
        <v>2969</v>
      </c>
      <c r="D138" s="73" t="s">
        <v>3051</v>
      </c>
      <c r="E138" s="73"/>
      <c r="F138" s="73" t="s">
        <v>451</v>
      </c>
      <c r="G138" s="94">
        <v>44612</v>
      </c>
      <c r="H138" s="73" t="s">
        <v>129</v>
      </c>
      <c r="I138" s="83">
        <v>8.7100000000028643</v>
      </c>
      <c r="J138" s="86" t="s">
        <v>523</v>
      </c>
      <c r="K138" s="86" t="s">
        <v>131</v>
      </c>
      <c r="L138" s="87">
        <v>2.3599999999999999E-2</v>
      </c>
      <c r="M138" s="87">
        <v>4.6000000000023383E-2</v>
      </c>
      <c r="N138" s="83">
        <v>579930.93233900005</v>
      </c>
      <c r="O138" s="85">
        <v>88.49</v>
      </c>
      <c r="P138" s="83">
        <v>513.18089804300007</v>
      </c>
      <c r="Q138" s="84">
        <f t="shared" si="1"/>
        <v>1.8642437521070754E-3</v>
      </c>
      <c r="R138" s="84">
        <f>P138/'סכום נכסי הקרן'!$C$42</f>
        <v>7.2022747246343452E-5</v>
      </c>
    </row>
    <row r="139" spans="2:18">
      <c r="B139" s="76" t="s">
        <v>3303</v>
      </c>
      <c r="C139" s="86" t="s">
        <v>2969</v>
      </c>
      <c r="D139" s="73" t="s">
        <v>3052</v>
      </c>
      <c r="E139" s="73"/>
      <c r="F139" s="73" t="s">
        <v>451</v>
      </c>
      <c r="G139" s="94">
        <v>44662</v>
      </c>
      <c r="H139" s="73" t="s">
        <v>129</v>
      </c>
      <c r="I139" s="83">
        <v>8.7600000000059364</v>
      </c>
      <c r="J139" s="86" t="s">
        <v>523</v>
      </c>
      <c r="K139" s="86" t="s">
        <v>131</v>
      </c>
      <c r="L139" s="87">
        <v>2.4E-2</v>
      </c>
      <c r="M139" s="87">
        <v>4.3900000000021595E-2</v>
      </c>
      <c r="N139" s="83">
        <v>660429.70478700008</v>
      </c>
      <c r="O139" s="85">
        <v>89.79</v>
      </c>
      <c r="P139" s="83">
        <v>592.99978074800003</v>
      </c>
      <c r="Q139" s="84">
        <f t="shared" ref="Q139:Q202" si="2">IFERROR(P139/$P$10,0)</f>
        <v>2.1542035965798822E-3</v>
      </c>
      <c r="R139" s="84">
        <f>P139/'סכום נכסי הקרן'!$C$42</f>
        <v>8.3224986527794746E-5</v>
      </c>
    </row>
    <row r="140" spans="2:18">
      <c r="B140" s="76" t="s">
        <v>3304</v>
      </c>
      <c r="C140" s="86" t="s">
        <v>2968</v>
      </c>
      <c r="D140" s="73">
        <v>7490</v>
      </c>
      <c r="E140" s="73"/>
      <c r="F140" s="73" t="s">
        <v>291</v>
      </c>
      <c r="G140" s="94">
        <v>43899</v>
      </c>
      <c r="H140" s="73" t="s">
        <v>2967</v>
      </c>
      <c r="I140" s="83">
        <v>3.240000000000729</v>
      </c>
      <c r="J140" s="86" t="s">
        <v>127</v>
      </c>
      <c r="K140" s="86" t="s">
        <v>131</v>
      </c>
      <c r="L140" s="87">
        <v>2.3889999999999998E-2</v>
      </c>
      <c r="M140" s="87">
        <v>5.1099999999996919E-2</v>
      </c>
      <c r="N140" s="83">
        <v>777474.4613330001</v>
      </c>
      <c r="O140" s="85">
        <v>91.78</v>
      </c>
      <c r="P140" s="83">
        <v>713.56602340200004</v>
      </c>
      <c r="Q140" s="84">
        <f t="shared" si="2"/>
        <v>2.5921872889579098E-3</v>
      </c>
      <c r="R140" s="84">
        <f>P140/'סכום נכסי הקרן'!$C$42</f>
        <v>1.001459437462428E-4</v>
      </c>
    </row>
    <row r="141" spans="2:18">
      <c r="B141" s="76" t="s">
        <v>3304</v>
      </c>
      <c r="C141" s="86" t="s">
        <v>2968</v>
      </c>
      <c r="D141" s="73">
        <v>7491</v>
      </c>
      <c r="E141" s="73"/>
      <c r="F141" s="73" t="s">
        <v>291</v>
      </c>
      <c r="G141" s="94">
        <v>43899</v>
      </c>
      <c r="H141" s="73" t="s">
        <v>2967</v>
      </c>
      <c r="I141" s="83">
        <v>3.3800000000008086</v>
      </c>
      <c r="J141" s="86" t="s">
        <v>127</v>
      </c>
      <c r="K141" s="86" t="s">
        <v>131</v>
      </c>
      <c r="L141" s="87">
        <v>1.2969999999999999E-2</v>
      </c>
      <c r="M141" s="87">
        <v>2.2300000000004636E-2</v>
      </c>
      <c r="N141" s="83">
        <v>949027.03122000012</v>
      </c>
      <c r="O141" s="85">
        <v>106.87</v>
      </c>
      <c r="P141" s="83">
        <v>1014.2252565110001</v>
      </c>
      <c r="Q141" s="84">
        <f t="shared" si="2"/>
        <v>3.6843988248397323E-3</v>
      </c>
      <c r="R141" s="84">
        <f>P141/'סכום נכסי הקרן'!$C$42</f>
        <v>1.4234218299845778E-4</v>
      </c>
    </row>
    <row r="142" spans="2:18">
      <c r="B142" s="76" t="s">
        <v>3305</v>
      </c>
      <c r="C142" s="86" t="s">
        <v>2969</v>
      </c>
      <c r="D142" s="73" t="s">
        <v>3053</v>
      </c>
      <c r="E142" s="73"/>
      <c r="F142" s="73" t="s">
        <v>451</v>
      </c>
      <c r="G142" s="94">
        <v>43924</v>
      </c>
      <c r="H142" s="73" t="s">
        <v>129</v>
      </c>
      <c r="I142" s="83">
        <v>8.0699999999972487</v>
      </c>
      <c r="J142" s="86" t="s">
        <v>523</v>
      </c>
      <c r="K142" s="86" t="s">
        <v>131</v>
      </c>
      <c r="L142" s="87">
        <v>3.1400000000000004E-2</v>
      </c>
      <c r="M142" s="87">
        <v>2.9099999999962246E-2</v>
      </c>
      <c r="N142" s="83">
        <v>142331.37858399999</v>
      </c>
      <c r="O142" s="85">
        <v>109.79</v>
      </c>
      <c r="P142" s="83">
        <v>156.26561694900002</v>
      </c>
      <c r="Q142" s="84">
        <f t="shared" si="2"/>
        <v>5.6766960963913543E-4</v>
      </c>
      <c r="R142" s="84">
        <f>P142/'סכום נכסי הקרן'!$C$42</f>
        <v>2.1931211928836656E-5</v>
      </c>
    </row>
    <row r="143" spans="2:18">
      <c r="B143" s="76" t="s">
        <v>3305</v>
      </c>
      <c r="C143" s="86" t="s">
        <v>2969</v>
      </c>
      <c r="D143" s="73" t="s">
        <v>3054</v>
      </c>
      <c r="E143" s="73"/>
      <c r="F143" s="73" t="s">
        <v>451</v>
      </c>
      <c r="G143" s="94">
        <v>44015</v>
      </c>
      <c r="H143" s="73" t="s">
        <v>129</v>
      </c>
      <c r="I143" s="83">
        <v>7.790000000002717</v>
      </c>
      <c r="J143" s="86" t="s">
        <v>523</v>
      </c>
      <c r="K143" s="86" t="s">
        <v>131</v>
      </c>
      <c r="L143" s="87">
        <v>3.1E-2</v>
      </c>
      <c r="M143" s="87">
        <v>4.0600000000040742E-2</v>
      </c>
      <c r="N143" s="83">
        <v>117335.26543000001</v>
      </c>
      <c r="O143" s="85">
        <v>100.39</v>
      </c>
      <c r="P143" s="83">
        <v>117.79286579200001</v>
      </c>
      <c r="Q143" s="84">
        <f t="shared" si="2"/>
        <v>4.2790878408167715E-4</v>
      </c>
      <c r="R143" s="84">
        <f>P143/'סכום נכסי הקרן'!$C$42</f>
        <v>1.6531725620950155E-5</v>
      </c>
    </row>
    <row r="144" spans="2:18">
      <c r="B144" s="76" t="s">
        <v>3305</v>
      </c>
      <c r="C144" s="86" t="s">
        <v>2969</v>
      </c>
      <c r="D144" s="73" t="s">
        <v>3055</v>
      </c>
      <c r="E144" s="73"/>
      <c r="F144" s="73" t="s">
        <v>451</v>
      </c>
      <c r="G144" s="94">
        <v>44108</v>
      </c>
      <c r="H144" s="73" t="s">
        <v>129</v>
      </c>
      <c r="I144" s="83">
        <v>7.6900000000203521</v>
      </c>
      <c r="J144" s="86" t="s">
        <v>523</v>
      </c>
      <c r="K144" s="86" t="s">
        <v>131</v>
      </c>
      <c r="L144" s="87">
        <v>3.1E-2</v>
      </c>
      <c r="M144" s="87">
        <v>4.5000000000108259E-2</v>
      </c>
      <c r="N144" s="83">
        <v>190318.35795700003</v>
      </c>
      <c r="O144" s="85">
        <v>97.08</v>
      </c>
      <c r="P144" s="83">
        <v>184.76105889600001</v>
      </c>
      <c r="Q144" s="84">
        <f t="shared" si="2"/>
        <v>6.7118564037177853E-4</v>
      </c>
      <c r="R144" s="84">
        <f>P144/'סכום נכסי הקרן'!$C$42</f>
        <v>2.5930425502155721E-5</v>
      </c>
    </row>
    <row r="145" spans="2:18">
      <c r="B145" s="76" t="s">
        <v>3305</v>
      </c>
      <c r="C145" s="86" t="s">
        <v>2969</v>
      </c>
      <c r="D145" s="73" t="s">
        <v>3056</v>
      </c>
      <c r="E145" s="73"/>
      <c r="F145" s="73" t="s">
        <v>451</v>
      </c>
      <c r="G145" s="94">
        <v>44200</v>
      </c>
      <c r="H145" s="73" t="s">
        <v>129</v>
      </c>
      <c r="I145" s="83">
        <v>7.5900000000237</v>
      </c>
      <c r="J145" s="86" t="s">
        <v>523</v>
      </c>
      <c r="K145" s="86" t="s">
        <v>131</v>
      </c>
      <c r="L145" s="87">
        <v>3.1E-2</v>
      </c>
      <c r="M145" s="87">
        <v>4.8800000000184453E-2</v>
      </c>
      <c r="N145" s="83">
        <v>98739.725167000011</v>
      </c>
      <c r="O145" s="85">
        <v>94.44</v>
      </c>
      <c r="P145" s="83">
        <v>93.249794281000007</v>
      </c>
      <c r="Q145" s="84">
        <f t="shared" si="2"/>
        <v>3.3875061803071647E-4</v>
      </c>
      <c r="R145" s="84">
        <f>P145/'סכום נכסי הקרן'!$C$42</f>
        <v>1.3087210357762061E-5</v>
      </c>
    </row>
    <row r="146" spans="2:18">
      <c r="B146" s="76" t="s">
        <v>3305</v>
      </c>
      <c r="C146" s="86" t="s">
        <v>2969</v>
      </c>
      <c r="D146" s="73" t="s">
        <v>3057</v>
      </c>
      <c r="E146" s="73"/>
      <c r="F146" s="73" t="s">
        <v>451</v>
      </c>
      <c r="G146" s="94">
        <v>44290</v>
      </c>
      <c r="H146" s="73" t="s">
        <v>129</v>
      </c>
      <c r="I146" s="83">
        <v>7.540000000006831</v>
      </c>
      <c r="J146" s="86" t="s">
        <v>523</v>
      </c>
      <c r="K146" s="86" t="s">
        <v>131</v>
      </c>
      <c r="L146" s="87">
        <v>3.1E-2</v>
      </c>
      <c r="M146" s="87">
        <v>5.1300000000051228E-2</v>
      </c>
      <c r="N146" s="83">
        <v>189654.10709500004</v>
      </c>
      <c r="O146" s="85">
        <v>92.64</v>
      </c>
      <c r="P146" s="83">
        <v>175.69556957000003</v>
      </c>
      <c r="Q146" s="84">
        <f t="shared" si="2"/>
        <v>6.3825323407949925E-4</v>
      </c>
      <c r="R146" s="84">
        <f>P146/'סכום נכסי הקרן'!$C$42</f>
        <v>2.4658122793927851E-5</v>
      </c>
    </row>
    <row r="147" spans="2:18">
      <c r="B147" s="76" t="s">
        <v>3305</v>
      </c>
      <c r="C147" s="86" t="s">
        <v>2969</v>
      </c>
      <c r="D147" s="73" t="s">
        <v>3058</v>
      </c>
      <c r="E147" s="73"/>
      <c r="F147" s="73" t="s">
        <v>451</v>
      </c>
      <c r="G147" s="94">
        <v>44496</v>
      </c>
      <c r="H147" s="73" t="s">
        <v>129</v>
      </c>
      <c r="I147" s="83">
        <v>7.0500000000015017</v>
      </c>
      <c r="J147" s="86" t="s">
        <v>523</v>
      </c>
      <c r="K147" s="86" t="s">
        <v>131</v>
      </c>
      <c r="L147" s="87">
        <v>3.1E-2</v>
      </c>
      <c r="M147" s="87">
        <v>7.2400000000000006E-2</v>
      </c>
      <c r="N147" s="83">
        <v>212453.17061300002</v>
      </c>
      <c r="O147" s="85">
        <v>78.36</v>
      </c>
      <c r="P147" s="83">
        <v>166.47829977500001</v>
      </c>
      <c r="Q147" s="84">
        <f t="shared" si="2"/>
        <v>6.0476945147507695E-4</v>
      </c>
      <c r="R147" s="84">
        <f>P147/'סכום נכסי הקרן'!$C$42</f>
        <v>2.3364518345129723E-5</v>
      </c>
    </row>
    <row r="148" spans="2:18">
      <c r="B148" s="76" t="s">
        <v>3305</v>
      </c>
      <c r="C148" s="86" t="s">
        <v>2969</v>
      </c>
      <c r="D148" s="73" t="s">
        <v>3059</v>
      </c>
      <c r="E148" s="73"/>
      <c r="F148" s="73" t="s">
        <v>451</v>
      </c>
      <c r="G148" s="94">
        <v>44615</v>
      </c>
      <c r="H148" s="73" t="s">
        <v>129</v>
      </c>
      <c r="I148" s="83">
        <v>7.290000000014544</v>
      </c>
      <c r="J148" s="86" t="s">
        <v>523</v>
      </c>
      <c r="K148" s="86" t="s">
        <v>131</v>
      </c>
      <c r="L148" s="87">
        <v>3.1E-2</v>
      </c>
      <c r="M148" s="87">
        <v>6.1800000000133394E-2</v>
      </c>
      <c r="N148" s="83">
        <v>257898.76080600003</v>
      </c>
      <c r="O148" s="85">
        <v>83.72</v>
      </c>
      <c r="P148" s="83">
        <v>215.91284363400001</v>
      </c>
      <c r="Q148" s="84">
        <f t="shared" si="2"/>
        <v>7.8435142710754071E-4</v>
      </c>
      <c r="R148" s="84">
        <f>P148/'סכום נכסי הקרן'!$C$42</f>
        <v>3.0302445440959985E-5</v>
      </c>
    </row>
    <row r="149" spans="2:18">
      <c r="B149" s="76" t="s">
        <v>3305</v>
      </c>
      <c r="C149" s="86" t="s">
        <v>2969</v>
      </c>
      <c r="D149" s="73" t="s">
        <v>3060</v>
      </c>
      <c r="E149" s="73"/>
      <c r="F149" s="73" t="s">
        <v>451</v>
      </c>
      <c r="G149" s="94">
        <v>44753</v>
      </c>
      <c r="H149" s="73" t="s">
        <v>129</v>
      </c>
      <c r="I149" s="83">
        <v>7.8000000000026972</v>
      </c>
      <c r="J149" s="86" t="s">
        <v>523</v>
      </c>
      <c r="K149" s="86" t="s">
        <v>131</v>
      </c>
      <c r="L149" s="87">
        <v>3.2599999999999997E-2</v>
      </c>
      <c r="M149" s="87">
        <v>3.9000000000013489E-2</v>
      </c>
      <c r="N149" s="83">
        <v>380707.70272900007</v>
      </c>
      <c r="O149" s="85">
        <v>97.4</v>
      </c>
      <c r="P149" s="83">
        <v>370.80930823500006</v>
      </c>
      <c r="Q149" s="84">
        <f t="shared" si="2"/>
        <v>1.3470472863203152E-3</v>
      </c>
      <c r="R149" s="84">
        <f>P149/'סכום נכסי הקרן'!$C$42</f>
        <v>5.2041502685400194E-5</v>
      </c>
    </row>
    <row r="150" spans="2:18">
      <c r="B150" s="76" t="s">
        <v>3305</v>
      </c>
      <c r="C150" s="86" t="s">
        <v>2969</v>
      </c>
      <c r="D150" s="73" t="s">
        <v>3061</v>
      </c>
      <c r="E150" s="73"/>
      <c r="F150" s="73" t="s">
        <v>451</v>
      </c>
      <c r="G150" s="94">
        <v>44959</v>
      </c>
      <c r="H150" s="73" t="s">
        <v>129</v>
      </c>
      <c r="I150" s="83">
        <v>7.6499999999858455</v>
      </c>
      <c r="J150" s="86" t="s">
        <v>523</v>
      </c>
      <c r="K150" s="86" t="s">
        <v>131</v>
      </c>
      <c r="L150" s="87">
        <v>3.8100000000000002E-2</v>
      </c>
      <c r="M150" s="87">
        <v>4.1199999999942269E-2</v>
      </c>
      <c r="N150" s="83">
        <v>184213.40047900003</v>
      </c>
      <c r="O150" s="85">
        <v>97.79</v>
      </c>
      <c r="P150" s="83">
        <v>180.14228696700002</v>
      </c>
      <c r="Q150" s="84">
        <f t="shared" si="2"/>
        <v>6.5440692404799931E-4</v>
      </c>
      <c r="R150" s="84">
        <f>P150/'סכום נכסי הקרן'!$C$42</f>
        <v>2.5282200588680868E-5</v>
      </c>
    </row>
    <row r="151" spans="2:18">
      <c r="B151" s="76" t="s">
        <v>3305</v>
      </c>
      <c r="C151" s="86" t="s">
        <v>2969</v>
      </c>
      <c r="D151" s="73" t="s">
        <v>3062</v>
      </c>
      <c r="E151" s="73"/>
      <c r="F151" s="73" t="s">
        <v>451</v>
      </c>
      <c r="G151" s="94">
        <v>43011</v>
      </c>
      <c r="H151" s="73" t="s">
        <v>129</v>
      </c>
      <c r="I151" s="83">
        <v>7.7899999999729657</v>
      </c>
      <c r="J151" s="86" t="s">
        <v>523</v>
      </c>
      <c r="K151" s="86" t="s">
        <v>131</v>
      </c>
      <c r="L151" s="87">
        <v>3.9E-2</v>
      </c>
      <c r="M151" s="87">
        <v>3.4899999999873532E-2</v>
      </c>
      <c r="N151" s="83">
        <v>117154.87884600002</v>
      </c>
      <c r="O151" s="85">
        <v>112.71</v>
      </c>
      <c r="P151" s="83">
        <v>132.04526628300002</v>
      </c>
      <c r="Q151" s="84">
        <f t="shared" si="2"/>
        <v>4.7968379883611998E-4</v>
      </c>
      <c r="R151" s="84">
        <f>P151/'סכום נכסי הקרן'!$C$42</f>
        <v>1.8531989157904608E-5</v>
      </c>
    </row>
    <row r="152" spans="2:18">
      <c r="B152" s="76" t="s">
        <v>3305</v>
      </c>
      <c r="C152" s="86" t="s">
        <v>2969</v>
      </c>
      <c r="D152" s="73" t="s">
        <v>3063</v>
      </c>
      <c r="E152" s="73"/>
      <c r="F152" s="73" t="s">
        <v>451</v>
      </c>
      <c r="G152" s="94">
        <v>43104</v>
      </c>
      <c r="H152" s="73" t="s">
        <v>129</v>
      </c>
      <c r="I152" s="83">
        <v>7.6000000000036527</v>
      </c>
      <c r="J152" s="86" t="s">
        <v>523</v>
      </c>
      <c r="K152" s="86" t="s">
        <v>131</v>
      </c>
      <c r="L152" s="87">
        <v>3.8199999999999998E-2</v>
      </c>
      <c r="M152" s="87">
        <v>4.3200000000034704E-2</v>
      </c>
      <c r="N152" s="83">
        <v>208171.50216800004</v>
      </c>
      <c r="O152" s="85">
        <v>105.19</v>
      </c>
      <c r="P152" s="83">
        <v>218.97561470700003</v>
      </c>
      <c r="Q152" s="84">
        <f t="shared" si="2"/>
        <v>7.9547762424143356E-4</v>
      </c>
      <c r="R152" s="84">
        <f>P152/'סכום נכסי הקרן'!$C$42</f>
        <v>3.0732292279969978E-5</v>
      </c>
    </row>
    <row r="153" spans="2:18">
      <c r="B153" s="76" t="s">
        <v>3305</v>
      </c>
      <c r="C153" s="86" t="s">
        <v>2969</v>
      </c>
      <c r="D153" s="73" t="s">
        <v>3064</v>
      </c>
      <c r="E153" s="73"/>
      <c r="F153" s="73" t="s">
        <v>451</v>
      </c>
      <c r="G153" s="94">
        <v>43194</v>
      </c>
      <c r="H153" s="73" t="s">
        <v>129</v>
      </c>
      <c r="I153" s="83">
        <v>7.7900000000101519</v>
      </c>
      <c r="J153" s="86" t="s">
        <v>523</v>
      </c>
      <c r="K153" s="86" t="s">
        <v>131</v>
      </c>
      <c r="L153" s="87">
        <v>3.7900000000000003E-2</v>
      </c>
      <c r="M153" s="87">
        <v>3.5500000000026725E-2</v>
      </c>
      <c r="N153" s="83">
        <v>134311.72639900004</v>
      </c>
      <c r="O153" s="85">
        <v>111.45</v>
      </c>
      <c r="P153" s="83">
        <v>149.69042471200004</v>
      </c>
      <c r="Q153" s="84">
        <f t="shared" si="2"/>
        <v>5.4378376140613459E-4</v>
      </c>
      <c r="R153" s="84">
        <f>P153/'סכום נכסי הקרן'!$C$42</f>
        <v>2.1008411780998947E-5</v>
      </c>
    </row>
    <row r="154" spans="2:18">
      <c r="B154" s="76" t="s">
        <v>3305</v>
      </c>
      <c r="C154" s="86" t="s">
        <v>2969</v>
      </c>
      <c r="D154" s="73" t="s">
        <v>3065</v>
      </c>
      <c r="E154" s="73"/>
      <c r="F154" s="73" t="s">
        <v>451</v>
      </c>
      <c r="G154" s="94">
        <v>43285</v>
      </c>
      <c r="H154" s="73" t="s">
        <v>129</v>
      </c>
      <c r="I154" s="83">
        <v>7.7499999999862927</v>
      </c>
      <c r="J154" s="86" t="s">
        <v>523</v>
      </c>
      <c r="K154" s="86" t="s">
        <v>131</v>
      </c>
      <c r="L154" s="87">
        <v>4.0099999999999997E-2</v>
      </c>
      <c r="M154" s="87">
        <v>3.5599999999946161E-2</v>
      </c>
      <c r="N154" s="83">
        <v>179180.94468400002</v>
      </c>
      <c r="O154" s="85">
        <v>111.97</v>
      </c>
      <c r="P154" s="83">
        <v>200.62889089300003</v>
      </c>
      <c r="Q154" s="84">
        <f t="shared" si="2"/>
        <v>7.2882906937059798E-4</v>
      </c>
      <c r="R154" s="84">
        <f>P154/'סכום נכסי הקרן'!$C$42</f>
        <v>2.8157407951474429E-5</v>
      </c>
    </row>
    <row r="155" spans="2:18">
      <c r="B155" s="76" t="s">
        <v>3305</v>
      </c>
      <c r="C155" s="86" t="s">
        <v>2969</v>
      </c>
      <c r="D155" s="73" t="s">
        <v>3066</v>
      </c>
      <c r="E155" s="73"/>
      <c r="F155" s="73" t="s">
        <v>451</v>
      </c>
      <c r="G155" s="94">
        <v>43377</v>
      </c>
      <c r="H155" s="73" t="s">
        <v>129</v>
      </c>
      <c r="I155" s="83">
        <v>7.7200000000071052</v>
      </c>
      <c r="J155" s="86" t="s">
        <v>523</v>
      </c>
      <c r="K155" s="86" t="s">
        <v>131</v>
      </c>
      <c r="L155" s="87">
        <v>3.9699999999999999E-2</v>
      </c>
      <c r="M155" s="87">
        <v>3.7200000000045669E-2</v>
      </c>
      <c r="N155" s="83">
        <v>358240.61388199998</v>
      </c>
      <c r="O155" s="85">
        <v>110.03</v>
      </c>
      <c r="P155" s="83">
        <v>394.17216241000006</v>
      </c>
      <c r="Q155" s="84">
        <f t="shared" si="2"/>
        <v>1.4319180503982933E-3</v>
      </c>
      <c r="R155" s="84">
        <f>P155/'סכום נכסי הקרן'!$C$42</f>
        <v>5.5320379486185191E-5</v>
      </c>
    </row>
    <row r="156" spans="2:18">
      <c r="B156" s="76" t="s">
        <v>3305</v>
      </c>
      <c r="C156" s="86" t="s">
        <v>2969</v>
      </c>
      <c r="D156" s="73" t="s">
        <v>3067</v>
      </c>
      <c r="E156" s="73"/>
      <c r="F156" s="73" t="s">
        <v>451</v>
      </c>
      <c r="G156" s="94">
        <v>43469</v>
      </c>
      <c r="H156" s="73" t="s">
        <v>129</v>
      </c>
      <c r="I156" s="83">
        <v>7.8099999999992855</v>
      </c>
      <c r="J156" s="86" t="s">
        <v>523</v>
      </c>
      <c r="K156" s="86" t="s">
        <v>131</v>
      </c>
      <c r="L156" s="87">
        <v>4.1700000000000001E-2</v>
      </c>
      <c r="M156" s="87">
        <v>3.2099999999979222E-2</v>
      </c>
      <c r="N156" s="83">
        <v>253063.44734500002</v>
      </c>
      <c r="O156" s="85">
        <v>116</v>
      </c>
      <c r="P156" s="83">
        <v>293.553584441</v>
      </c>
      <c r="Q156" s="84">
        <f t="shared" si="2"/>
        <v>1.0663986866808824E-3</v>
      </c>
      <c r="R156" s="84">
        <f>P156/'סכום נכסי הקרן'!$C$42</f>
        <v>4.1198991809864137E-5</v>
      </c>
    </row>
    <row r="157" spans="2:18">
      <c r="B157" s="76" t="s">
        <v>3305</v>
      </c>
      <c r="C157" s="86" t="s">
        <v>2969</v>
      </c>
      <c r="D157" s="73" t="s">
        <v>3068</v>
      </c>
      <c r="E157" s="73"/>
      <c r="F157" s="73" t="s">
        <v>451</v>
      </c>
      <c r="G157" s="94">
        <v>43559</v>
      </c>
      <c r="H157" s="73" t="s">
        <v>129</v>
      </c>
      <c r="I157" s="83">
        <v>7.8099999999960357</v>
      </c>
      <c r="J157" s="86" t="s">
        <v>523</v>
      </c>
      <c r="K157" s="86" t="s">
        <v>131</v>
      </c>
      <c r="L157" s="87">
        <v>3.7200000000000004E-2</v>
      </c>
      <c r="M157" s="87">
        <v>3.499999999998487E-2</v>
      </c>
      <c r="N157" s="83">
        <v>600902.66071500012</v>
      </c>
      <c r="O157" s="85">
        <v>109.97</v>
      </c>
      <c r="P157" s="83">
        <v>660.81269210200014</v>
      </c>
      <c r="Q157" s="84">
        <f t="shared" si="2"/>
        <v>2.4005490797924956E-3</v>
      </c>
      <c r="R157" s="84">
        <f>P157/'סכום נכסי הקרן'!$C$42</f>
        <v>9.2742239007598856E-5</v>
      </c>
    </row>
    <row r="158" spans="2:18">
      <c r="B158" s="76" t="s">
        <v>3305</v>
      </c>
      <c r="C158" s="86" t="s">
        <v>2969</v>
      </c>
      <c r="D158" s="73" t="s">
        <v>3069</v>
      </c>
      <c r="E158" s="73"/>
      <c r="F158" s="73" t="s">
        <v>451</v>
      </c>
      <c r="G158" s="94">
        <v>43742</v>
      </c>
      <c r="H158" s="73" t="s">
        <v>129</v>
      </c>
      <c r="I158" s="83">
        <v>7.6800000000025586</v>
      </c>
      <c r="J158" s="86" t="s">
        <v>523</v>
      </c>
      <c r="K158" s="86" t="s">
        <v>131</v>
      </c>
      <c r="L158" s="87">
        <v>3.1E-2</v>
      </c>
      <c r="M158" s="87">
        <v>4.5300000000024099E-2</v>
      </c>
      <c r="N158" s="83">
        <v>699578.49250200007</v>
      </c>
      <c r="O158" s="85">
        <v>96.11</v>
      </c>
      <c r="P158" s="83">
        <v>672.364904346</v>
      </c>
      <c r="Q158" s="84">
        <f t="shared" si="2"/>
        <v>2.4425150601729406E-3</v>
      </c>
      <c r="R158" s="84">
        <f>P158/'סכום נכסי הקרן'!$C$42</f>
        <v>9.4363542656582299E-5</v>
      </c>
    </row>
    <row r="159" spans="2:18">
      <c r="B159" s="76" t="s">
        <v>3305</v>
      </c>
      <c r="C159" s="86" t="s">
        <v>2969</v>
      </c>
      <c r="D159" s="73" t="s">
        <v>3070</v>
      </c>
      <c r="E159" s="73"/>
      <c r="F159" s="73" t="s">
        <v>451</v>
      </c>
      <c r="G159" s="94">
        <v>42935</v>
      </c>
      <c r="H159" s="73" t="s">
        <v>129</v>
      </c>
      <c r="I159" s="83">
        <v>7.7700000000056084</v>
      </c>
      <c r="J159" s="86" t="s">
        <v>523</v>
      </c>
      <c r="K159" s="86" t="s">
        <v>131</v>
      </c>
      <c r="L159" s="87">
        <v>4.0800000000000003E-2</v>
      </c>
      <c r="M159" s="87">
        <v>3.4700000000029069E-2</v>
      </c>
      <c r="N159" s="83">
        <v>548756.926675</v>
      </c>
      <c r="O159" s="85">
        <v>114.69</v>
      </c>
      <c r="P159" s="83">
        <v>629.36933711100005</v>
      </c>
      <c r="Q159" s="84">
        <f t="shared" si="2"/>
        <v>2.2863240992626378E-3</v>
      </c>
      <c r="R159" s="84">
        <f>P159/'סכום נכסי הקרן'!$C$42</f>
        <v>8.8329298429081659E-5</v>
      </c>
    </row>
    <row r="160" spans="2:18">
      <c r="B160" s="76" t="s">
        <v>3285</v>
      </c>
      <c r="C160" s="86" t="s">
        <v>2969</v>
      </c>
      <c r="D160" s="73" t="s">
        <v>3071</v>
      </c>
      <c r="E160" s="73"/>
      <c r="F160" s="73" t="s">
        <v>291</v>
      </c>
      <c r="G160" s="94">
        <v>40742</v>
      </c>
      <c r="H160" s="73" t="s">
        <v>2967</v>
      </c>
      <c r="I160" s="83">
        <v>5.2799999999992524</v>
      </c>
      <c r="J160" s="86" t="s">
        <v>310</v>
      </c>
      <c r="K160" s="86" t="s">
        <v>131</v>
      </c>
      <c r="L160" s="87">
        <v>0.06</v>
      </c>
      <c r="M160" s="87">
        <v>1.8099999999998895E-2</v>
      </c>
      <c r="N160" s="83">
        <v>2016376.5857760003</v>
      </c>
      <c r="O160" s="85">
        <v>143.30000000000001</v>
      </c>
      <c r="P160" s="83">
        <v>2889.4676493720003</v>
      </c>
      <c r="Q160" s="84">
        <f t="shared" si="2"/>
        <v>1.0496633902000603E-2</v>
      </c>
      <c r="R160" s="84">
        <f>P160/'סכום נכסי הקרן'!$C$42</f>
        <v>4.0552444368217335E-4</v>
      </c>
    </row>
    <row r="161" spans="2:18">
      <c r="B161" s="76" t="s">
        <v>3285</v>
      </c>
      <c r="C161" s="86" t="s">
        <v>2969</v>
      </c>
      <c r="D161" s="73" t="s">
        <v>3072</v>
      </c>
      <c r="E161" s="73"/>
      <c r="F161" s="73" t="s">
        <v>291</v>
      </c>
      <c r="G161" s="94">
        <v>42201</v>
      </c>
      <c r="H161" s="73" t="s">
        <v>2967</v>
      </c>
      <c r="I161" s="83">
        <v>4.8700000000054215</v>
      </c>
      <c r="J161" s="86" t="s">
        <v>310</v>
      </c>
      <c r="K161" s="86" t="s">
        <v>131</v>
      </c>
      <c r="L161" s="87">
        <v>4.2030000000000005E-2</v>
      </c>
      <c r="M161" s="87">
        <v>3.0600000000034554E-2</v>
      </c>
      <c r="N161" s="83">
        <v>142135.10962599999</v>
      </c>
      <c r="O161" s="85">
        <v>118.08</v>
      </c>
      <c r="P161" s="83">
        <v>167.83312940700003</v>
      </c>
      <c r="Q161" s="84">
        <f t="shared" si="2"/>
        <v>6.0969117144995784E-4</v>
      </c>
      <c r="R161" s="84">
        <f>P161/'סכום נכסי הקרן'!$C$42</f>
        <v>2.3554662897507857E-5</v>
      </c>
    </row>
    <row r="162" spans="2:18">
      <c r="B162" s="76" t="s">
        <v>3306</v>
      </c>
      <c r="C162" s="86" t="s">
        <v>2969</v>
      </c>
      <c r="D162" s="73" t="s">
        <v>3073</v>
      </c>
      <c r="E162" s="73"/>
      <c r="F162" s="73" t="s">
        <v>291</v>
      </c>
      <c r="G162" s="94">
        <v>42521</v>
      </c>
      <c r="H162" s="73" t="s">
        <v>2967</v>
      </c>
      <c r="I162" s="83">
        <v>1.5100000000018663</v>
      </c>
      <c r="J162" s="86" t="s">
        <v>127</v>
      </c>
      <c r="K162" s="86" t="s">
        <v>131</v>
      </c>
      <c r="L162" s="87">
        <v>2.3E-2</v>
      </c>
      <c r="M162" s="87">
        <v>3.7500000000000006E-2</v>
      </c>
      <c r="N162" s="83">
        <v>116912.85187200003</v>
      </c>
      <c r="O162" s="85">
        <v>110</v>
      </c>
      <c r="P162" s="83">
        <v>128.60413887600001</v>
      </c>
      <c r="Q162" s="84">
        <f t="shared" si="2"/>
        <v>4.6718313816623152E-4</v>
      </c>
      <c r="R162" s="84">
        <f>P162/'סכום נכסי הקרן'!$C$42</f>
        <v>1.8049041623376423E-5</v>
      </c>
    </row>
    <row r="163" spans="2:18">
      <c r="B163" s="76" t="s">
        <v>3307</v>
      </c>
      <c r="C163" s="86" t="s">
        <v>2969</v>
      </c>
      <c r="D163" s="73" t="s">
        <v>3074</v>
      </c>
      <c r="E163" s="73"/>
      <c r="F163" s="73" t="s">
        <v>451</v>
      </c>
      <c r="G163" s="94">
        <v>44592</v>
      </c>
      <c r="H163" s="73" t="s">
        <v>129</v>
      </c>
      <c r="I163" s="83">
        <v>11.649999999994382</v>
      </c>
      <c r="J163" s="86" t="s">
        <v>523</v>
      </c>
      <c r="K163" s="86" t="s">
        <v>131</v>
      </c>
      <c r="L163" s="87">
        <v>2.7473999999999998E-2</v>
      </c>
      <c r="M163" s="87">
        <v>4.0099999999972408E-2</v>
      </c>
      <c r="N163" s="83">
        <v>224621.38627000002</v>
      </c>
      <c r="O163" s="85">
        <v>87.16</v>
      </c>
      <c r="P163" s="83">
        <v>195.78000485400003</v>
      </c>
      <c r="Q163" s="84">
        <f t="shared" si="2"/>
        <v>7.1121441236103881E-4</v>
      </c>
      <c r="R163" s="84">
        <f>P163/'סכום נכסי הקרן'!$C$42</f>
        <v>2.7476887505477708E-5</v>
      </c>
    </row>
    <row r="164" spans="2:18">
      <c r="B164" s="76" t="s">
        <v>3307</v>
      </c>
      <c r="C164" s="86" t="s">
        <v>2969</v>
      </c>
      <c r="D164" s="73" t="s">
        <v>3075</v>
      </c>
      <c r="E164" s="73"/>
      <c r="F164" s="73" t="s">
        <v>451</v>
      </c>
      <c r="G164" s="94">
        <v>44837</v>
      </c>
      <c r="H164" s="73" t="s">
        <v>129</v>
      </c>
      <c r="I164" s="83">
        <v>11.509999999975726</v>
      </c>
      <c r="J164" s="86" t="s">
        <v>523</v>
      </c>
      <c r="K164" s="86" t="s">
        <v>131</v>
      </c>
      <c r="L164" s="87">
        <v>3.9636999999999999E-2</v>
      </c>
      <c r="M164" s="87">
        <v>3.5799999999948276E-2</v>
      </c>
      <c r="N164" s="83">
        <v>196683.93086600007</v>
      </c>
      <c r="O164" s="85">
        <v>102.22</v>
      </c>
      <c r="P164" s="83">
        <v>201.05030688800002</v>
      </c>
      <c r="Q164" s="84">
        <f t="shared" si="2"/>
        <v>7.3035995670236076E-4</v>
      </c>
      <c r="R164" s="84">
        <f>P164/'סכום נכסי הקרן'!$C$42</f>
        <v>2.8216551886506298E-5</v>
      </c>
    </row>
    <row r="165" spans="2:18">
      <c r="B165" s="76" t="s">
        <v>3307</v>
      </c>
      <c r="C165" s="86" t="s">
        <v>2969</v>
      </c>
      <c r="D165" s="73" t="s">
        <v>3076</v>
      </c>
      <c r="E165" s="73"/>
      <c r="F165" s="73" t="s">
        <v>451</v>
      </c>
      <c r="G165" s="94">
        <v>45076</v>
      </c>
      <c r="H165" s="73" t="s">
        <v>129</v>
      </c>
      <c r="I165" s="83">
        <v>11.32999999999608</v>
      </c>
      <c r="J165" s="86" t="s">
        <v>523</v>
      </c>
      <c r="K165" s="86" t="s">
        <v>131</v>
      </c>
      <c r="L165" s="87">
        <v>4.4936999999999998E-2</v>
      </c>
      <c r="M165" s="87">
        <v>3.8399999999996728E-2</v>
      </c>
      <c r="N165" s="83">
        <v>240707.84508100004</v>
      </c>
      <c r="O165" s="85">
        <v>101.7</v>
      </c>
      <c r="P165" s="83">
        <v>244.79989711200002</v>
      </c>
      <c r="Q165" s="84">
        <f t="shared" si="2"/>
        <v>8.8929007382745841E-4</v>
      </c>
      <c r="R165" s="84">
        <f>P165/'סכום נכסי הקרן'!$C$42</f>
        <v>3.435662002008329E-5</v>
      </c>
    </row>
    <row r="166" spans="2:18">
      <c r="B166" s="76" t="s">
        <v>3308</v>
      </c>
      <c r="C166" s="86" t="s">
        <v>2968</v>
      </c>
      <c r="D166" s="73" t="s">
        <v>3077</v>
      </c>
      <c r="E166" s="73"/>
      <c r="F166" s="73" t="s">
        <v>451</v>
      </c>
      <c r="G166" s="94">
        <v>42432</v>
      </c>
      <c r="H166" s="73" t="s">
        <v>129</v>
      </c>
      <c r="I166" s="83">
        <v>4.5199999999996665</v>
      </c>
      <c r="J166" s="86" t="s">
        <v>523</v>
      </c>
      <c r="K166" s="86" t="s">
        <v>131</v>
      </c>
      <c r="L166" s="87">
        <v>2.5399999999999999E-2</v>
      </c>
      <c r="M166" s="87">
        <v>2.0699999999997259E-2</v>
      </c>
      <c r="N166" s="83">
        <v>727820.80467200011</v>
      </c>
      <c r="O166" s="85">
        <v>115.29</v>
      </c>
      <c r="P166" s="83">
        <v>839.10460588900014</v>
      </c>
      <c r="Q166" s="84">
        <f t="shared" si="2"/>
        <v>3.0482341117103783E-3</v>
      </c>
      <c r="R166" s="84">
        <f>P166/'סכום נכסי הקרן'!$C$42</f>
        <v>1.1776474762340472E-4</v>
      </c>
    </row>
    <row r="167" spans="2:18">
      <c r="B167" s="76" t="s">
        <v>3309</v>
      </c>
      <c r="C167" s="86" t="s">
        <v>2969</v>
      </c>
      <c r="D167" s="73" t="s">
        <v>3078</v>
      </c>
      <c r="E167" s="73"/>
      <c r="F167" s="73" t="s">
        <v>451</v>
      </c>
      <c r="G167" s="94">
        <v>42242</v>
      </c>
      <c r="H167" s="73" t="s">
        <v>129</v>
      </c>
      <c r="I167" s="83">
        <v>3.1600000000009705</v>
      </c>
      <c r="J167" s="86" t="s">
        <v>456</v>
      </c>
      <c r="K167" s="86" t="s">
        <v>131</v>
      </c>
      <c r="L167" s="87">
        <v>2.3599999999999999E-2</v>
      </c>
      <c r="M167" s="87">
        <v>2.9800000000009545E-2</v>
      </c>
      <c r="N167" s="83">
        <v>1178650.1234530001</v>
      </c>
      <c r="O167" s="85">
        <v>108.42</v>
      </c>
      <c r="P167" s="83">
        <v>1277.8925184110003</v>
      </c>
      <c r="Q167" s="84">
        <f t="shared" si="2"/>
        <v>4.642228797675293E-3</v>
      </c>
      <c r="R167" s="84">
        <f>P167/'סכום נכסי הקרן'!$C$42</f>
        <v>1.7934675708408158E-4</v>
      </c>
    </row>
    <row r="168" spans="2:18">
      <c r="B168" s="76" t="s">
        <v>3310</v>
      </c>
      <c r="C168" s="86" t="s">
        <v>2968</v>
      </c>
      <c r="D168" s="73">
        <v>7134</v>
      </c>
      <c r="E168" s="73"/>
      <c r="F168" s="73" t="s">
        <v>451</v>
      </c>
      <c r="G168" s="94">
        <v>43705</v>
      </c>
      <c r="H168" s="73" t="s">
        <v>129</v>
      </c>
      <c r="I168" s="83">
        <v>5.3899999999816366</v>
      </c>
      <c r="J168" s="86" t="s">
        <v>523</v>
      </c>
      <c r="K168" s="86" t="s">
        <v>131</v>
      </c>
      <c r="L168" s="87">
        <v>0.04</v>
      </c>
      <c r="M168" s="87">
        <v>3.4699999999870966E-2</v>
      </c>
      <c r="N168" s="83">
        <v>71246.126450000011</v>
      </c>
      <c r="O168" s="85">
        <v>113.12</v>
      </c>
      <c r="P168" s="83">
        <v>80.59361753200001</v>
      </c>
      <c r="Q168" s="84">
        <f t="shared" si="2"/>
        <v>2.9277424104579388E-4</v>
      </c>
      <c r="R168" s="84">
        <f>P168/'סכום נכסי הקרן'!$C$42</f>
        <v>1.1310970005530756E-5</v>
      </c>
    </row>
    <row r="169" spans="2:18">
      <c r="B169" s="76" t="s">
        <v>3310</v>
      </c>
      <c r="C169" s="86" t="s">
        <v>2968</v>
      </c>
      <c r="D169" s="73" t="s">
        <v>3079</v>
      </c>
      <c r="E169" s="73"/>
      <c r="F169" s="73" t="s">
        <v>451</v>
      </c>
      <c r="G169" s="94">
        <v>43256</v>
      </c>
      <c r="H169" s="73" t="s">
        <v>129</v>
      </c>
      <c r="I169" s="83">
        <v>5.4000000000005954</v>
      </c>
      <c r="J169" s="86" t="s">
        <v>523</v>
      </c>
      <c r="K169" s="86" t="s">
        <v>131</v>
      </c>
      <c r="L169" s="87">
        <v>0.04</v>
      </c>
      <c r="M169" s="87">
        <v>3.4100000000007964E-2</v>
      </c>
      <c r="N169" s="83">
        <v>1170567.7789500002</v>
      </c>
      <c r="O169" s="85">
        <v>114.72</v>
      </c>
      <c r="P169" s="83">
        <v>1342.8753149730003</v>
      </c>
      <c r="Q169" s="84">
        <f t="shared" si="2"/>
        <v>4.8782932594413709E-3</v>
      </c>
      <c r="R169" s="84">
        <f>P169/'סכום נכסי הקרן'!$C$42</f>
        <v>1.8846681504023979E-4</v>
      </c>
    </row>
    <row r="170" spans="2:18">
      <c r="B170" s="76" t="s">
        <v>3311</v>
      </c>
      <c r="C170" s="86" t="s">
        <v>2969</v>
      </c>
      <c r="D170" s="73" t="s">
        <v>3080</v>
      </c>
      <c r="E170" s="73"/>
      <c r="F170" s="73" t="s">
        <v>443</v>
      </c>
      <c r="G170" s="94">
        <v>44376</v>
      </c>
      <c r="H170" s="73" t="s">
        <v>305</v>
      </c>
      <c r="I170" s="83">
        <v>4.7200000000002316</v>
      </c>
      <c r="J170" s="86" t="s">
        <v>127</v>
      </c>
      <c r="K170" s="86" t="s">
        <v>131</v>
      </c>
      <c r="L170" s="87">
        <v>7.400000000000001E-2</v>
      </c>
      <c r="M170" s="87">
        <v>8.1700000000004297E-2</v>
      </c>
      <c r="N170" s="83">
        <v>7265165.6078110011</v>
      </c>
      <c r="O170" s="85">
        <v>97.55</v>
      </c>
      <c r="P170" s="83">
        <v>7087.1693389880002</v>
      </c>
      <c r="Q170" s="84">
        <f t="shared" si="2"/>
        <v>2.5745718928193901E-2</v>
      </c>
      <c r="R170" s="84">
        <f>P170/'סכום נכסי הקרן'!$C$42</f>
        <v>9.946539474491459E-4</v>
      </c>
    </row>
    <row r="171" spans="2:18">
      <c r="B171" s="76" t="s">
        <v>3311</v>
      </c>
      <c r="C171" s="86" t="s">
        <v>2969</v>
      </c>
      <c r="D171" s="73" t="s">
        <v>3081</v>
      </c>
      <c r="E171" s="73"/>
      <c r="F171" s="73" t="s">
        <v>443</v>
      </c>
      <c r="G171" s="94">
        <v>44431</v>
      </c>
      <c r="H171" s="73" t="s">
        <v>305</v>
      </c>
      <c r="I171" s="83">
        <v>4.7199999999987243</v>
      </c>
      <c r="J171" s="86" t="s">
        <v>127</v>
      </c>
      <c r="K171" s="86" t="s">
        <v>131</v>
      </c>
      <c r="L171" s="87">
        <v>7.400000000000001E-2</v>
      </c>
      <c r="M171" s="87">
        <v>8.1399999999969608E-2</v>
      </c>
      <c r="N171" s="83">
        <v>1254020.9323480001</v>
      </c>
      <c r="O171" s="85">
        <v>97.64</v>
      </c>
      <c r="P171" s="83">
        <v>1224.4260882480003</v>
      </c>
      <c r="Q171" s="84">
        <f t="shared" si="2"/>
        <v>4.4480000982849849E-3</v>
      </c>
      <c r="R171" s="84">
        <f>P171/'סכום נכסי הקרן'!$C$42</f>
        <v>1.7184297196565855E-4</v>
      </c>
    </row>
    <row r="172" spans="2:18">
      <c r="B172" s="76" t="s">
        <v>3311</v>
      </c>
      <c r="C172" s="86" t="s">
        <v>2969</v>
      </c>
      <c r="D172" s="73" t="s">
        <v>3082</v>
      </c>
      <c r="E172" s="73"/>
      <c r="F172" s="73" t="s">
        <v>443</v>
      </c>
      <c r="G172" s="94">
        <v>44859</v>
      </c>
      <c r="H172" s="73" t="s">
        <v>305</v>
      </c>
      <c r="I172" s="83">
        <v>4.7399999999996005</v>
      </c>
      <c r="J172" s="86" t="s">
        <v>127</v>
      </c>
      <c r="K172" s="86" t="s">
        <v>131</v>
      </c>
      <c r="L172" s="87">
        <v>7.400000000000001E-2</v>
      </c>
      <c r="M172" s="87">
        <v>7.3499999999995194E-2</v>
      </c>
      <c r="N172" s="83">
        <v>3816763.6082760007</v>
      </c>
      <c r="O172" s="85">
        <v>101.11</v>
      </c>
      <c r="P172" s="83">
        <v>3859.1298360710007</v>
      </c>
      <c r="Q172" s="84">
        <f t="shared" si="2"/>
        <v>1.401914746418044E-2</v>
      </c>
      <c r="R172" s="84">
        <f>P172/'סכום נכסי הקרן'!$C$42</f>
        <v>5.4161239016124708E-4</v>
      </c>
    </row>
    <row r="173" spans="2:18">
      <c r="B173" s="76" t="s">
        <v>3312</v>
      </c>
      <c r="C173" s="86" t="s">
        <v>2969</v>
      </c>
      <c r="D173" s="73" t="s">
        <v>3083</v>
      </c>
      <c r="E173" s="73"/>
      <c r="F173" s="73" t="s">
        <v>443</v>
      </c>
      <c r="G173" s="94">
        <v>42516</v>
      </c>
      <c r="H173" s="73" t="s">
        <v>305</v>
      </c>
      <c r="I173" s="83">
        <v>3.5300000000012859</v>
      </c>
      <c r="J173" s="86" t="s">
        <v>318</v>
      </c>
      <c r="K173" s="86" t="s">
        <v>131</v>
      </c>
      <c r="L173" s="87">
        <v>2.3269999999999999E-2</v>
      </c>
      <c r="M173" s="87">
        <v>3.2700000000003476E-2</v>
      </c>
      <c r="N173" s="83">
        <v>901686.37518200011</v>
      </c>
      <c r="O173" s="85">
        <v>108.72</v>
      </c>
      <c r="P173" s="83">
        <v>980.31339205800009</v>
      </c>
      <c r="Q173" s="84">
        <f t="shared" si="2"/>
        <v>3.5612064346516041E-3</v>
      </c>
      <c r="R173" s="84">
        <f>P173/'סכום נכסי הקרן'!$C$42</f>
        <v>1.3758279765994498E-4</v>
      </c>
    </row>
    <row r="174" spans="2:18">
      <c r="B174" s="76" t="s">
        <v>3313</v>
      </c>
      <c r="C174" s="86" t="s">
        <v>2968</v>
      </c>
      <c r="D174" s="73" t="s">
        <v>3084</v>
      </c>
      <c r="E174" s="73"/>
      <c r="F174" s="73" t="s">
        <v>291</v>
      </c>
      <c r="G174" s="94">
        <v>42978</v>
      </c>
      <c r="H174" s="73" t="s">
        <v>2967</v>
      </c>
      <c r="I174" s="83">
        <v>0.88999999999938995</v>
      </c>
      <c r="J174" s="86" t="s">
        <v>127</v>
      </c>
      <c r="K174" s="86" t="s">
        <v>131</v>
      </c>
      <c r="L174" s="87">
        <v>2.76E-2</v>
      </c>
      <c r="M174" s="87">
        <v>6.2799999999969866E-2</v>
      </c>
      <c r="N174" s="83">
        <v>284581.44918500003</v>
      </c>
      <c r="O174" s="85">
        <v>97.94</v>
      </c>
      <c r="P174" s="83">
        <v>278.71907295300008</v>
      </c>
      <c r="Q174" s="84">
        <f t="shared" si="2"/>
        <v>1.012509024258671E-3</v>
      </c>
      <c r="R174" s="84">
        <f>P174/'סכום נכסי הקרן'!$C$42</f>
        <v>3.9117031480674972E-5</v>
      </c>
    </row>
    <row r="175" spans="2:18">
      <c r="B175" s="76" t="s">
        <v>3314</v>
      </c>
      <c r="C175" s="86" t="s">
        <v>2969</v>
      </c>
      <c r="D175" s="73" t="s">
        <v>3085</v>
      </c>
      <c r="E175" s="73"/>
      <c r="F175" s="73" t="s">
        <v>451</v>
      </c>
      <c r="G175" s="94">
        <v>42794</v>
      </c>
      <c r="H175" s="73" t="s">
        <v>129</v>
      </c>
      <c r="I175" s="83">
        <v>5.3199999999996201</v>
      </c>
      <c r="J175" s="86" t="s">
        <v>523</v>
      </c>
      <c r="K175" s="86" t="s">
        <v>131</v>
      </c>
      <c r="L175" s="87">
        <v>2.8999999999999998E-2</v>
      </c>
      <c r="M175" s="87">
        <v>2.2599999999997199E-2</v>
      </c>
      <c r="N175" s="83">
        <v>1895614.3747930003</v>
      </c>
      <c r="O175" s="85">
        <v>116.65</v>
      </c>
      <c r="P175" s="83">
        <v>2211.2340796870003</v>
      </c>
      <c r="Q175" s="84">
        <f t="shared" si="2"/>
        <v>8.0327996096949787E-3</v>
      </c>
      <c r="R175" s="84">
        <f>P175/'סכום נכסי הקרן'!$C$42</f>
        <v>3.1033725891031348E-4</v>
      </c>
    </row>
    <row r="176" spans="2:18">
      <c r="B176" s="76" t="s">
        <v>3315</v>
      </c>
      <c r="C176" s="86" t="s">
        <v>2969</v>
      </c>
      <c r="D176" s="73" t="s">
        <v>3086</v>
      </c>
      <c r="E176" s="73"/>
      <c r="F176" s="73" t="s">
        <v>451</v>
      </c>
      <c r="G176" s="94">
        <v>44728</v>
      </c>
      <c r="H176" s="73" t="s">
        <v>129</v>
      </c>
      <c r="I176" s="83">
        <v>9.4699999999844753</v>
      </c>
      <c r="J176" s="86" t="s">
        <v>523</v>
      </c>
      <c r="K176" s="86" t="s">
        <v>131</v>
      </c>
      <c r="L176" s="87">
        <v>2.6314999999999998E-2</v>
      </c>
      <c r="M176" s="87">
        <v>2.8699999999946421E-2</v>
      </c>
      <c r="N176" s="83">
        <v>247826.01106700004</v>
      </c>
      <c r="O176" s="85">
        <v>103.18</v>
      </c>
      <c r="P176" s="83">
        <v>255.70688635100004</v>
      </c>
      <c r="Q176" s="84">
        <f t="shared" si="2"/>
        <v>9.2891213813391495E-4</v>
      </c>
      <c r="R176" s="84">
        <f>P176/'סכום נכסי הקרן'!$C$42</f>
        <v>3.5887369376060423E-5</v>
      </c>
    </row>
    <row r="177" spans="2:18">
      <c r="B177" s="76" t="s">
        <v>3315</v>
      </c>
      <c r="C177" s="86" t="s">
        <v>2969</v>
      </c>
      <c r="D177" s="73" t="s">
        <v>3087</v>
      </c>
      <c r="E177" s="73"/>
      <c r="F177" s="73" t="s">
        <v>451</v>
      </c>
      <c r="G177" s="94">
        <v>44923</v>
      </c>
      <c r="H177" s="73" t="s">
        <v>129</v>
      </c>
      <c r="I177" s="83">
        <v>9.1900000000447672</v>
      </c>
      <c r="J177" s="86" t="s">
        <v>523</v>
      </c>
      <c r="K177" s="86" t="s">
        <v>131</v>
      </c>
      <c r="L177" s="87">
        <v>3.0750000000000003E-2</v>
      </c>
      <c r="M177" s="87">
        <v>3.370000000021154E-2</v>
      </c>
      <c r="N177" s="83">
        <v>80653.470904000016</v>
      </c>
      <c r="O177" s="85">
        <v>100.81</v>
      </c>
      <c r="P177" s="83">
        <v>81.306762944000013</v>
      </c>
      <c r="Q177" s="84">
        <f t="shared" si="2"/>
        <v>2.9536490037028305E-4</v>
      </c>
      <c r="R177" s="84">
        <f>P177/'סכום נכסי הקרן'!$C$42</f>
        <v>1.1411056918263159E-5</v>
      </c>
    </row>
    <row r="178" spans="2:18">
      <c r="B178" s="76" t="s">
        <v>3306</v>
      </c>
      <c r="C178" s="86" t="s">
        <v>2969</v>
      </c>
      <c r="D178" s="73" t="s">
        <v>3088</v>
      </c>
      <c r="E178" s="73"/>
      <c r="F178" s="73" t="s">
        <v>291</v>
      </c>
      <c r="G178" s="94">
        <v>42474</v>
      </c>
      <c r="H178" s="73" t="s">
        <v>2967</v>
      </c>
      <c r="I178" s="83">
        <v>0.51000000000127299</v>
      </c>
      <c r="J178" s="86" t="s">
        <v>127</v>
      </c>
      <c r="K178" s="86" t="s">
        <v>131</v>
      </c>
      <c r="L178" s="87">
        <v>6.8499999999999991E-2</v>
      </c>
      <c r="M178" s="87">
        <v>6.59999999998621E-2</v>
      </c>
      <c r="N178" s="83">
        <v>187587.70711700004</v>
      </c>
      <c r="O178" s="85">
        <v>100.5</v>
      </c>
      <c r="P178" s="83">
        <v>188.52555767600003</v>
      </c>
      <c r="Q178" s="84">
        <f t="shared" si="2"/>
        <v>6.8486101947726067E-4</v>
      </c>
      <c r="R178" s="84">
        <f>P178/'סכום נכסי הקרן'!$C$42</f>
        <v>2.6458756827766347E-5</v>
      </c>
    </row>
    <row r="179" spans="2:18">
      <c r="B179" s="76" t="s">
        <v>3306</v>
      </c>
      <c r="C179" s="86" t="s">
        <v>2969</v>
      </c>
      <c r="D179" s="73" t="s">
        <v>3089</v>
      </c>
      <c r="E179" s="73"/>
      <c r="F179" s="73" t="s">
        <v>291</v>
      </c>
      <c r="G179" s="94">
        <v>42562</v>
      </c>
      <c r="H179" s="73" t="s">
        <v>2967</v>
      </c>
      <c r="I179" s="83">
        <v>1.5000000000052682</v>
      </c>
      <c r="J179" s="86" t="s">
        <v>127</v>
      </c>
      <c r="K179" s="86" t="s">
        <v>131</v>
      </c>
      <c r="L179" s="87">
        <v>3.3700000000000001E-2</v>
      </c>
      <c r="M179" s="87">
        <v>6.7400000000225488E-2</v>
      </c>
      <c r="N179" s="83">
        <v>99407.561915000013</v>
      </c>
      <c r="O179" s="85">
        <v>95.47</v>
      </c>
      <c r="P179" s="83">
        <v>94.904395189000013</v>
      </c>
      <c r="Q179" s="84">
        <f t="shared" si="2"/>
        <v>3.4476132383978427E-4</v>
      </c>
      <c r="R179" s="84">
        <f>P179/'סכום נכסי הקרן'!$C$42</f>
        <v>1.3319426528404619E-5</v>
      </c>
    </row>
    <row r="180" spans="2:18">
      <c r="B180" s="76" t="s">
        <v>3306</v>
      </c>
      <c r="C180" s="86" t="s">
        <v>2969</v>
      </c>
      <c r="D180" s="73" t="s">
        <v>3090</v>
      </c>
      <c r="E180" s="73"/>
      <c r="F180" s="73" t="s">
        <v>291</v>
      </c>
      <c r="G180" s="94">
        <v>42717</v>
      </c>
      <c r="H180" s="73" t="s">
        <v>2967</v>
      </c>
      <c r="I180" s="83">
        <v>1.6500000000238044</v>
      </c>
      <c r="J180" s="86" t="s">
        <v>127</v>
      </c>
      <c r="K180" s="86" t="s">
        <v>131</v>
      </c>
      <c r="L180" s="87">
        <v>3.85E-2</v>
      </c>
      <c r="M180" s="87">
        <v>6.650000000166631E-2</v>
      </c>
      <c r="N180" s="83">
        <v>21897.998887000005</v>
      </c>
      <c r="O180" s="85">
        <v>95.92</v>
      </c>
      <c r="P180" s="83">
        <v>21.004559890000003</v>
      </c>
      <c r="Q180" s="84">
        <f t="shared" si="2"/>
        <v>7.6303735563848523E-5</v>
      </c>
      <c r="R180" s="84">
        <f>P180/'סכום נכסי הקרן'!$C$42</f>
        <v>2.9479002701526778E-6</v>
      </c>
    </row>
    <row r="181" spans="2:18">
      <c r="B181" s="76" t="s">
        <v>3306</v>
      </c>
      <c r="C181" s="86" t="s">
        <v>2969</v>
      </c>
      <c r="D181" s="73" t="s">
        <v>3091</v>
      </c>
      <c r="E181" s="73"/>
      <c r="F181" s="73" t="s">
        <v>291</v>
      </c>
      <c r="G181" s="94">
        <v>42710</v>
      </c>
      <c r="H181" s="73" t="s">
        <v>2967</v>
      </c>
      <c r="I181" s="83">
        <v>1.6499999999984072</v>
      </c>
      <c r="J181" s="86" t="s">
        <v>127</v>
      </c>
      <c r="K181" s="86" t="s">
        <v>131</v>
      </c>
      <c r="L181" s="87">
        <v>3.8399999999999997E-2</v>
      </c>
      <c r="M181" s="87">
        <v>6.639999999981526E-2</v>
      </c>
      <c r="N181" s="83">
        <v>65468.957344000017</v>
      </c>
      <c r="O181" s="85">
        <v>95.91</v>
      </c>
      <c r="P181" s="83">
        <v>62.791275994000017</v>
      </c>
      <c r="Q181" s="84">
        <f t="shared" si="2"/>
        <v>2.281032758721995E-4</v>
      </c>
      <c r="R181" s="84">
        <f>P181/'סכום נכסי הקרן'!$C$42</f>
        <v>8.8124874044168312E-6</v>
      </c>
    </row>
    <row r="182" spans="2:18">
      <c r="B182" s="76" t="s">
        <v>3306</v>
      </c>
      <c r="C182" s="86" t="s">
        <v>2969</v>
      </c>
      <c r="D182" s="73" t="s">
        <v>3092</v>
      </c>
      <c r="E182" s="73"/>
      <c r="F182" s="73" t="s">
        <v>291</v>
      </c>
      <c r="G182" s="94">
        <v>42474</v>
      </c>
      <c r="H182" s="73" t="s">
        <v>2967</v>
      </c>
      <c r="I182" s="83">
        <v>0.50999999999852108</v>
      </c>
      <c r="J182" s="86" t="s">
        <v>127</v>
      </c>
      <c r="K182" s="86" t="s">
        <v>131</v>
      </c>
      <c r="L182" s="87">
        <v>3.1800000000000002E-2</v>
      </c>
      <c r="M182" s="87">
        <v>7.339999999991971E-2</v>
      </c>
      <c r="N182" s="83">
        <v>192870.84310700002</v>
      </c>
      <c r="O182" s="85">
        <v>98.17</v>
      </c>
      <c r="P182" s="83">
        <v>189.34130142800004</v>
      </c>
      <c r="Q182" s="84">
        <f t="shared" si="2"/>
        <v>6.8782439009137681E-4</v>
      </c>
      <c r="R182" s="84">
        <f>P182/'סכום נכסי הקרן'!$C$42</f>
        <v>2.6573242979320567E-5</v>
      </c>
    </row>
    <row r="183" spans="2:18">
      <c r="B183" s="76" t="s">
        <v>3316</v>
      </c>
      <c r="C183" s="86" t="s">
        <v>2968</v>
      </c>
      <c r="D183" s="73">
        <v>7355</v>
      </c>
      <c r="E183" s="73"/>
      <c r="F183" s="73" t="s">
        <v>291</v>
      </c>
      <c r="G183" s="94">
        <v>43842</v>
      </c>
      <c r="H183" s="73" t="s">
        <v>2967</v>
      </c>
      <c r="I183" s="83">
        <v>0.28000000000174269</v>
      </c>
      <c r="J183" s="86" t="s">
        <v>127</v>
      </c>
      <c r="K183" s="86" t="s">
        <v>131</v>
      </c>
      <c r="L183" s="87">
        <v>2.0838000000000002E-2</v>
      </c>
      <c r="M183" s="87">
        <v>6.7100000000109863E-2</v>
      </c>
      <c r="N183" s="83">
        <v>208252.08750000002</v>
      </c>
      <c r="O183" s="85">
        <v>99.2</v>
      </c>
      <c r="P183" s="83">
        <v>206.58607946300003</v>
      </c>
      <c r="Q183" s="84">
        <f t="shared" si="2"/>
        <v>7.5046988182892837E-4</v>
      </c>
      <c r="R183" s="84">
        <f>P183/'סכום נכסי הקרן'!$C$42</f>
        <v>2.8993473924140398E-5</v>
      </c>
    </row>
    <row r="184" spans="2:18">
      <c r="B184" s="76" t="s">
        <v>3317</v>
      </c>
      <c r="C184" s="86" t="s">
        <v>2969</v>
      </c>
      <c r="D184" s="73" t="s">
        <v>3093</v>
      </c>
      <c r="E184" s="73"/>
      <c r="F184" s="73" t="s">
        <v>451</v>
      </c>
      <c r="G184" s="94">
        <v>45015</v>
      </c>
      <c r="H184" s="73" t="s">
        <v>129</v>
      </c>
      <c r="I184" s="83">
        <v>5.4100000000005961</v>
      </c>
      <c r="J184" s="86" t="s">
        <v>318</v>
      </c>
      <c r="K184" s="86" t="s">
        <v>131</v>
      </c>
      <c r="L184" s="87">
        <v>4.5499999999999999E-2</v>
      </c>
      <c r="M184" s="87">
        <v>3.640000000000522E-2</v>
      </c>
      <c r="N184" s="83">
        <v>3019047.7493179999</v>
      </c>
      <c r="O184" s="85">
        <v>106.63</v>
      </c>
      <c r="P184" s="83">
        <v>3219.2106317880007</v>
      </c>
      <c r="Q184" s="84">
        <f t="shared" si="2"/>
        <v>1.1694498625949611E-2</v>
      </c>
      <c r="R184" s="84">
        <f>P184/'סכום נכסי הקרן'!$C$42</f>
        <v>4.5180246293302455E-4</v>
      </c>
    </row>
    <row r="185" spans="2:18">
      <c r="B185" s="76" t="s">
        <v>3315</v>
      </c>
      <c r="C185" s="86" t="s">
        <v>2969</v>
      </c>
      <c r="D185" s="73" t="s">
        <v>3094</v>
      </c>
      <c r="E185" s="73"/>
      <c r="F185" s="73" t="s">
        <v>451</v>
      </c>
      <c r="G185" s="94">
        <v>44143</v>
      </c>
      <c r="H185" s="73" t="s">
        <v>129</v>
      </c>
      <c r="I185" s="83">
        <v>6.560000000005914</v>
      </c>
      <c r="J185" s="86" t="s">
        <v>523</v>
      </c>
      <c r="K185" s="86" t="s">
        <v>131</v>
      </c>
      <c r="L185" s="87">
        <v>2.5243000000000002E-2</v>
      </c>
      <c r="M185" s="87">
        <v>3.0600000000018966E-2</v>
      </c>
      <c r="N185" s="83">
        <v>578411.33005800017</v>
      </c>
      <c r="O185" s="85">
        <v>107.6</v>
      </c>
      <c r="P185" s="83">
        <v>622.37061444699998</v>
      </c>
      <c r="Q185" s="84">
        <f t="shared" si="2"/>
        <v>2.2608996825533487E-3</v>
      </c>
      <c r="R185" s="84">
        <f>P185/'סכום נכסי הקרן'!$C$42</f>
        <v>8.7347057594711595E-5</v>
      </c>
    </row>
    <row r="186" spans="2:18">
      <c r="B186" s="76" t="s">
        <v>3315</v>
      </c>
      <c r="C186" s="86" t="s">
        <v>2969</v>
      </c>
      <c r="D186" s="73" t="s">
        <v>3095</v>
      </c>
      <c r="E186" s="73"/>
      <c r="F186" s="73" t="s">
        <v>451</v>
      </c>
      <c r="G186" s="94">
        <v>43779</v>
      </c>
      <c r="H186" s="73" t="s">
        <v>129</v>
      </c>
      <c r="I186" s="83">
        <v>7.0499999999821696</v>
      </c>
      <c r="J186" s="86" t="s">
        <v>523</v>
      </c>
      <c r="K186" s="86" t="s">
        <v>131</v>
      </c>
      <c r="L186" s="87">
        <v>2.5243000000000002E-2</v>
      </c>
      <c r="M186" s="87">
        <v>3.4299999999914635E-2</v>
      </c>
      <c r="N186" s="83">
        <v>178069.42009400003</v>
      </c>
      <c r="O186" s="85">
        <v>103.94</v>
      </c>
      <c r="P186" s="83">
        <v>185.08535390600002</v>
      </c>
      <c r="Q186" s="84">
        <f t="shared" si="2"/>
        <v>6.7236371412420686E-4</v>
      </c>
      <c r="R186" s="84">
        <f>P186/'סכום נכסי הקרן'!$C$42</f>
        <v>2.5975938921746261E-5</v>
      </c>
    </row>
    <row r="187" spans="2:18">
      <c r="B187" s="76" t="s">
        <v>3315</v>
      </c>
      <c r="C187" s="86" t="s">
        <v>2969</v>
      </c>
      <c r="D187" s="73" t="s">
        <v>3096</v>
      </c>
      <c r="E187" s="73"/>
      <c r="F187" s="73" t="s">
        <v>451</v>
      </c>
      <c r="G187" s="94">
        <v>43835</v>
      </c>
      <c r="H187" s="73" t="s">
        <v>129</v>
      </c>
      <c r="I187" s="83">
        <v>7.039999999976656</v>
      </c>
      <c r="J187" s="86" t="s">
        <v>523</v>
      </c>
      <c r="K187" s="86" t="s">
        <v>131</v>
      </c>
      <c r="L187" s="87">
        <v>2.5243000000000002E-2</v>
      </c>
      <c r="M187" s="87">
        <v>3.4599999999893008E-2</v>
      </c>
      <c r="N187" s="83">
        <v>99159.600213000012</v>
      </c>
      <c r="O187" s="85">
        <v>103.68</v>
      </c>
      <c r="P187" s="83">
        <v>102.80867313500002</v>
      </c>
      <c r="Q187" s="84">
        <f t="shared" si="2"/>
        <v>3.7347537152149197E-4</v>
      </c>
      <c r="R187" s="84">
        <f>P187/'סכום נכסי הקרן'!$C$42</f>
        <v>1.4428758178979625E-5</v>
      </c>
    </row>
    <row r="188" spans="2:18">
      <c r="B188" s="76" t="s">
        <v>3315</v>
      </c>
      <c r="C188" s="86" t="s">
        <v>2969</v>
      </c>
      <c r="D188" s="73" t="s">
        <v>3097</v>
      </c>
      <c r="E188" s="73"/>
      <c r="F188" s="73" t="s">
        <v>451</v>
      </c>
      <c r="G188" s="94">
        <v>43227</v>
      </c>
      <c r="H188" s="73" t="s">
        <v>129</v>
      </c>
      <c r="I188" s="83">
        <v>7.0899999999505745</v>
      </c>
      <c r="J188" s="86" t="s">
        <v>523</v>
      </c>
      <c r="K188" s="86" t="s">
        <v>131</v>
      </c>
      <c r="L188" s="87">
        <v>2.7806000000000001E-2</v>
      </c>
      <c r="M188" s="87">
        <v>3.0199999999752872E-2</v>
      </c>
      <c r="N188" s="83">
        <v>58570.73556400001</v>
      </c>
      <c r="O188" s="85">
        <v>110.54</v>
      </c>
      <c r="P188" s="83">
        <v>64.744086980000006</v>
      </c>
      <c r="Q188" s="84">
        <f t="shared" si="2"/>
        <v>2.3519729611648282E-4</v>
      </c>
      <c r="R188" s="84">
        <f>P188/'סכום נכסי הקרן'!$C$42</f>
        <v>9.0865560858523881E-6</v>
      </c>
    </row>
    <row r="189" spans="2:18">
      <c r="B189" s="76" t="s">
        <v>3315</v>
      </c>
      <c r="C189" s="86" t="s">
        <v>2969</v>
      </c>
      <c r="D189" s="73" t="s">
        <v>3098</v>
      </c>
      <c r="E189" s="73"/>
      <c r="F189" s="73" t="s">
        <v>451</v>
      </c>
      <c r="G189" s="94">
        <v>43279</v>
      </c>
      <c r="H189" s="73" t="s">
        <v>129</v>
      </c>
      <c r="I189" s="83">
        <v>7.1199999999572032</v>
      </c>
      <c r="J189" s="86" t="s">
        <v>523</v>
      </c>
      <c r="K189" s="86" t="s">
        <v>131</v>
      </c>
      <c r="L189" s="87">
        <v>2.7797000000000002E-2</v>
      </c>
      <c r="M189" s="87">
        <v>2.8899999999830929E-2</v>
      </c>
      <c r="N189" s="83">
        <v>68500.278616000011</v>
      </c>
      <c r="O189" s="85">
        <v>110.52</v>
      </c>
      <c r="P189" s="83">
        <v>75.706508752000005</v>
      </c>
      <c r="Q189" s="84">
        <f t="shared" si="2"/>
        <v>2.7502073142817899E-4</v>
      </c>
      <c r="R189" s="84">
        <f>P189/'סכום נכסי הקרן'!$C$42</f>
        <v>1.0625085161083889E-5</v>
      </c>
    </row>
    <row r="190" spans="2:18">
      <c r="B190" s="76" t="s">
        <v>3315</v>
      </c>
      <c r="C190" s="86" t="s">
        <v>2969</v>
      </c>
      <c r="D190" s="73" t="s">
        <v>3099</v>
      </c>
      <c r="E190" s="73"/>
      <c r="F190" s="73" t="s">
        <v>451</v>
      </c>
      <c r="G190" s="94">
        <v>43321</v>
      </c>
      <c r="H190" s="73" t="s">
        <v>129</v>
      </c>
      <c r="I190" s="83">
        <v>7.1200000000036505</v>
      </c>
      <c r="J190" s="86" t="s">
        <v>523</v>
      </c>
      <c r="K190" s="86" t="s">
        <v>131</v>
      </c>
      <c r="L190" s="87">
        <v>2.8528999999999999E-2</v>
      </c>
      <c r="M190" s="87">
        <v>2.8500000000018719E-2</v>
      </c>
      <c r="N190" s="83">
        <v>383728.72162800009</v>
      </c>
      <c r="O190" s="85">
        <v>111.37</v>
      </c>
      <c r="P190" s="83">
        <v>427.35866381200009</v>
      </c>
      <c r="Q190" s="84">
        <f t="shared" si="2"/>
        <v>1.552475397970859E-3</v>
      </c>
      <c r="R190" s="84">
        <f>P190/'סכום נכסי הקרן'!$C$42</f>
        <v>5.9977963218513426E-5</v>
      </c>
    </row>
    <row r="191" spans="2:18">
      <c r="B191" s="76" t="s">
        <v>3315</v>
      </c>
      <c r="C191" s="86" t="s">
        <v>2969</v>
      </c>
      <c r="D191" s="73" t="s">
        <v>3100</v>
      </c>
      <c r="E191" s="73"/>
      <c r="F191" s="73" t="s">
        <v>451</v>
      </c>
      <c r="G191" s="94">
        <v>43138</v>
      </c>
      <c r="H191" s="73" t="s">
        <v>129</v>
      </c>
      <c r="I191" s="83">
        <v>7.0300000000053986</v>
      </c>
      <c r="J191" s="86" t="s">
        <v>523</v>
      </c>
      <c r="K191" s="86" t="s">
        <v>131</v>
      </c>
      <c r="L191" s="87">
        <v>2.6242999999999999E-2</v>
      </c>
      <c r="M191" s="87">
        <v>3.4600000000030849E-2</v>
      </c>
      <c r="N191" s="83">
        <v>367247.37280600006</v>
      </c>
      <c r="O191" s="85">
        <v>105.93</v>
      </c>
      <c r="P191" s="83">
        <v>389.02512543000006</v>
      </c>
      <c r="Q191" s="84">
        <f t="shared" si="2"/>
        <v>1.4132202937818244E-3</v>
      </c>
      <c r="R191" s="84">
        <f>P191/'סכום נכסי הקרן'!$C$42</f>
        <v>5.4598014829020846E-5</v>
      </c>
    </row>
    <row r="192" spans="2:18">
      <c r="B192" s="76" t="s">
        <v>3315</v>
      </c>
      <c r="C192" s="86" t="s">
        <v>2969</v>
      </c>
      <c r="D192" s="73" t="s">
        <v>3101</v>
      </c>
      <c r="E192" s="73"/>
      <c r="F192" s="73" t="s">
        <v>451</v>
      </c>
      <c r="G192" s="94">
        <v>43417</v>
      </c>
      <c r="H192" s="73" t="s">
        <v>129</v>
      </c>
      <c r="I192" s="83">
        <v>7.0499999999932559</v>
      </c>
      <c r="J192" s="86" t="s">
        <v>523</v>
      </c>
      <c r="K192" s="86" t="s">
        <v>131</v>
      </c>
      <c r="L192" s="87">
        <v>3.0796999999999998E-2</v>
      </c>
      <c r="M192" s="87">
        <v>2.9699999999979153E-2</v>
      </c>
      <c r="N192" s="83">
        <v>436892.55966500007</v>
      </c>
      <c r="O192" s="85">
        <v>112.01</v>
      </c>
      <c r="P192" s="83">
        <v>489.36332556600013</v>
      </c>
      <c r="Q192" s="84">
        <f t="shared" si="2"/>
        <v>1.7777211226601701E-3</v>
      </c>
      <c r="R192" s="84">
        <f>P192/'סכום נכסי הקרן'!$C$42</f>
        <v>6.8680052673973188E-5</v>
      </c>
    </row>
    <row r="193" spans="2:18">
      <c r="B193" s="76" t="s">
        <v>3315</v>
      </c>
      <c r="C193" s="86" t="s">
        <v>2969</v>
      </c>
      <c r="D193" s="73" t="s">
        <v>3102</v>
      </c>
      <c r="E193" s="73"/>
      <c r="F193" s="73" t="s">
        <v>451</v>
      </c>
      <c r="G193" s="94">
        <v>43485</v>
      </c>
      <c r="H193" s="73" t="s">
        <v>129</v>
      </c>
      <c r="I193" s="83">
        <v>7.1099999999991388</v>
      </c>
      <c r="J193" s="86" t="s">
        <v>523</v>
      </c>
      <c r="K193" s="86" t="s">
        <v>131</v>
      </c>
      <c r="L193" s="87">
        <v>3.0190999999999999E-2</v>
      </c>
      <c r="M193" s="87">
        <v>2.7700000000003517E-2</v>
      </c>
      <c r="N193" s="83">
        <v>552100.45017700014</v>
      </c>
      <c r="O193" s="85">
        <v>113.41</v>
      </c>
      <c r="P193" s="83">
        <v>626.13716471400005</v>
      </c>
      <c r="Q193" s="84">
        <f t="shared" si="2"/>
        <v>2.2745825141416431E-3</v>
      </c>
      <c r="R193" s="84">
        <f>P193/'סכום נכסי הקרן'!$C$42</f>
        <v>8.7875676837760787E-5</v>
      </c>
    </row>
    <row r="194" spans="2:18">
      <c r="B194" s="76" t="s">
        <v>3315</v>
      </c>
      <c r="C194" s="86" t="s">
        <v>2969</v>
      </c>
      <c r="D194" s="73" t="s">
        <v>3103</v>
      </c>
      <c r="E194" s="73"/>
      <c r="F194" s="73" t="s">
        <v>451</v>
      </c>
      <c r="G194" s="94">
        <v>43613</v>
      </c>
      <c r="H194" s="73" t="s">
        <v>129</v>
      </c>
      <c r="I194" s="83">
        <v>7.1299999999777759</v>
      </c>
      <c r="J194" s="86" t="s">
        <v>523</v>
      </c>
      <c r="K194" s="86" t="s">
        <v>131</v>
      </c>
      <c r="L194" s="87">
        <v>2.5243000000000002E-2</v>
      </c>
      <c r="M194" s="87">
        <v>3.0399999999896943E-2</v>
      </c>
      <c r="N194" s="83">
        <v>145718.40168800004</v>
      </c>
      <c r="O194" s="85">
        <v>106.54</v>
      </c>
      <c r="P194" s="83">
        <v>155.24838646500001</v>
      </c>
      <c r="Q194" s="84">
        <f t="shared" si="2"/>
        <v>5.6397429365702932E-4</v>
      </c>
      <c r="R194" s="84">
        <f>P194/'סכום נכסי הקרן'!$C$42</f>
        <v>2.1788447974995432E-5</v>
      </c>
    </row>
    <row r="195" spans="2:18">
      <c r="B195" s="76" t="s">
        <v>3315</v>
      </c>
      <c r="C195" s="86" t="s">
        <v>2969</v>
      </c>
      <c r="D195" s="73" t="s">
        <v>3104</v>
      </c>
      <c r="E195" s="73"/>
      <c r="F195" s="73" t="s">
        <v>451</v>
      </c>
      <c r="G195" s="94">
        <v>43657</v>
      </c>
      <c r="H195" s="73" t="s">
        <v>129</v>
      </c>
      <c r="I195" s="83">
        <v>7.0399999999888969</v>
      </c>
      <c r="J195" s="86" t="s">
        <v>523</v>
      </c>
      <c r="K195" s="86" t="s">
        <v>131</v>
      </c>
      <c r="L195" s="87">
        <v>2.5243000000000002E-2</v>
      </c>
      <c r="M195" s="87">
        <v>3.4599999999941781E-2</v>
      </c>
      <c r="N195" s="83">
        <v>143766.47448199999</v>
      </c>
      <c r="O195" s="85">
        <v>102.74</v>
      </c>
      <c r="P195" s="83">
        <v>147.705669441</v>
      </c>
      <c r="Q195" s="84">
        <f t="shared" si="2"/>
        <v>5.3657369644164842E-4</v>
      </c>
      <c r="R195" s="84">
        <f>P195/'סכום נכסי הקרן'!$C$42</f>
        <v>2.0729859855597573E-5</v>
      </c>
    </row>
    <row r="196" spans="2:18">
      <c r="B196" s="76" t="s">
        <v>3315</v>
      </c>
      <c r="C196" s="86" t="s">
        <v>2969</v>
      </c>
      <c r="D196" s="73" t="s">
        <v>3105</v>
      </c>
      <c r="E196" s="73"/>
      <c r="F196" s="73" t="s">
        <v>451</v>
      </c>
      <c r="G196" s="94">
        <v>43541</v>
      </c>
      <c r="H196" s="73" t="s">
        <v>129</v>
      </c>
      <c r="I196" s="83">
        <v>7.1199999999693322</v>
      </c>
      <c r="J196" s="86" t="s">
        <v>523</v>
      </c>
      <c r="K196" s="86" t="s">
        <v>131</v>
      </c>
      <c r="L196" s="87">
        <v>2.7271E-2</v>
      </c>
      <c r="M196" s="87">
        <v>2.8999999999904168E-2</v>
      </c>
      <c r="N196" s="83">
        <v>47411.468910000011</v>
      </c>
      <c r="O196" s="85">
        <v>110.04</v>
      </c>
      <c r="P196" s="83">
        <v>52.171581605</v>
      </c>
      <c r="Q196" s="84">
        <f t="shared" si="2"/>
        <v>1.8952487400752024E-4</v>
      </c>
      <c r="R196" s="84">
        <f>P196/'סכום נכסי הקרן'!$C$42</f>
        <v>7.3220586536018089E-6</v>
      </c>
    </row>
    <row r="197" spans="2:18">
      <c r="B197" s="76" t="s">
        <v>3318</v>
      </c>
      <c r="C197" s="86" t="s">
        <v>2968</v>
      </c>
      <c r="D197" s="73">
        <v>22333</v>
      </c>
      <c r="E197" s="73"/>
      <c r="F197" s="73" t="s">
        <v>443</v>
      </c>
      <c r="G197" s="94">
        <v>41639</v>
      </c>
      <c r="H197" s="73" t="s">
        <v>305</v>
      </c>
      <c r="I197" s="83">
        <v>0.25000000000050671</v>
      </c>
      <c r="J197" s="86" t="s">
        <v>126</v>
      </c>
      <c r="K197" s="86" t="s">
        <v>131</v>
      </c>
      <c r="L197" s="87">
        <v>3.7000000000000005E-2</v>
      </c>
      <c r="M197" s="87">
        <v>6.4899999999977503E-2</v>
      </c>
      <c r="N197" s="83">
        <v>442040.52167500014</v>
      </c>
      <c r="O197" s="85">
        <v>111.62</v>
      </c>
      <c r="P197" s="83">
        <v>493.40565413900003</v>
      </c>
      <c r="Q197" s="84">
        <f t="shared" si="2"/>
        <v>1.7924057802826906E-3</v>
      </c>
      <c r="R197" s="84">
        <f>P197/'סכום נכסי הקרן'!$C$42</f>
        <v>6.9247376224421174E-5</v>
      </c>
    </row>
    <row r="198" spans="2:18">
      <c r="B198" s="76" t="s">
        <v>3318</v>
      </c>
      <c r="C198" s="86" t="s">
        <v>2968</v>
      </c>
      <c r="D198" s="73">
        <v>22334</v>
      </c>
      <c r="E198" s="73"/>
      <c r="F198" s="73" t="s">
        <v>443</v>
      </c>
      <c r="G198" s="94">
        <v>42004</v>
      </c>
      <c r="H198" s="73" t="s">
        <v>305</v>
      </c>
      <c r="I198" s="83">
        <v>0.71999999999798048</v>
      </c>
      <c r="J198" s="86" t="s">
        <v>126</v>
      </c>
      <c r="K198" s="86" t="s">
        <v>131</v>
      </c>
      <c r="L198" s="87">
        <v>3.7000000000000005E-2</v>
      </c>
      <c r="M198" s="87">
        <v>0.1034999999999227</v>
      </c>
      <c r="N198" s="83">
        <v>294693.68165900005</v>
      </c>
      <c r="O198" s="85">
        <v>107.54</v>
      </c>
      <c r="P198" s="83">
        <v>316.91361078700004</v>
      </c>
      <c r="Q198" s="84">
        <f t="shared" si="2"/>
        <v>1.1512591780410619E-3</v>
      </c>
      <c r="R198" s="84">
        <f>P198/'סכום נכסי הקרן'!$C$42</f>
        <v>4.4477471736926636E-5</v>
      </c>
    </row>
    <row r="199" spans="2:18">
      <c r="B199" s="76" t="s">
        <v>3318</v>
      </c>
      <c r="C199" s="86" t="s">
        <v>2968</v>
      </c>
      <c r="D199" s="73" t="s">
        <v>3106</v>
      </c>
      <c r="E199" s="73"/>
      <c r="F199" s="73" t="s">
        <v>443</v>
      </c>
      <c r="G199" s="94">
        <v>42759</v>
      </c>
      <c r="H199" s="73" t="s">
        <v>305</v>
      </c>
      <c r="I199" s="83">
        <v>1.6499999999999071</v>
      </c>
      <c r="J199" s="86" t="s">
        <v>126</v>
      </c>
      <c r="K199" s="86" t="s">
        <v>131</v>
      </c>
      <c r="L199" s="87">
        <v>7.0499999999999993E-2</v>
      </c>
      <c r="M199" s="87">
        <v>7.1899999999958483E-2</v>
      </c>
      <c r="N199" s="83">
        <v>522104.12217700004</v>
      </c>
      <c r="O199" s="85">
        <v>102.82</v>
      </c>
      <c r="P199" s="83">
        <v>536.82473141699995</v>
      </c>
      <c r="Q199" s="84">
        <f t="shared" si="2"/>
        <v>1.9501352356198673E-3</v>
      </c>
      <c r="R199" s="84">
        <f>P199/'סכום נכסי הקרן'!$C$42</f>
        <v>7.534105827764681E-5</v>
      </c>
    </row>
    <row r="200" spans="2:18">
      <c r="B200" s="76" t="s">
        <v>3318</v>
      </c>
      <c r="C200" s="86" t="s">
        <v>2968</v>
      </c>
      <c r="D200" s="73" t="s">
        <v>3107</v>
      </c>
      <c r="E200" s="73"/>
      <c r="F200" s="73" t="s">
        <v>443</v>
      </c>
      <c r="G200" s="94">
        <v>42759</v>
      </c>
      <c r="H200" s="73" t="s">
        <v>305</v>
      </c>
      <c r="I200" s="83">
        <v>1.6999999999992257</v>
      </c>
      <c r="J200" s="86" t="s">
        <v>126</v>
      </c>
      <c r="K200" s="86" t="s">
        <v>131</v>
      </c>
      <c r="L200" s="87">
        <v>3.8800000000000001E-2</v>
      </c>
      <c r="M200" s="87">
        <v>5.5799999999942701E-2</v>
      </c>
      <c r="N200" s="83">
        <v>522104.12217700004</v>
      </c>
      <c r="O200" s="85">
        <v>98.94</v>
      </c>
      <c r="P200" s="83">
        <v>516.56982706200006</v>
      </c>
      <c r="Q200" s="84">
        <f t="shared" si="2"/>
        <v>1.8765547905227643E-3</v>
      </c>
      <c r="R200" s="84">
        <f>P200/'סכום נכסי הקרן'!$C$42</f>
        <v>7.2498368960054982E-5</v>
      </c>
    </row>
    <row r="201" spans="2:18">
      <c r="B201" s="76" t="s">
        <v>3319</v>
      </c>
      <c r="C201" s="86" t="s">
        <v>2968</v>
      </c>
      <c r="D201" s="73">
        <v>7561</v>
      </c>
      <c r="E201" s="73"/>
      <c r="F201" s="73" t="s">
        <v>476</v>
      </c>
      <c r="G201" s="94">
        <v>43920</v>
      </c>
      <c r="H201" s="73" t="s">
        <v>129</v>
      </c>
      <c r="I201" s="83">
        <v>4.3500000000003123</v>
      </c>
      <c r="J201" s="86" t="s">
        <v>155</v>
      </c>
      <c r="K201" s="86" t="s">
        <v>131</v>
      </c>
      <c r="L201" s="87">
        <v>4.8917999999999996E-2</v>
      </c>
      <c r="M201" s="87">
        <v>5.5500000000001569E-2</v>
      </c>
      <c r="N201" s="83">
        <v>1300636.2268890003</v>
      </c>
      <c r="O201" s="85">
        <v>98.62</v>
      </c>
      <c r="P201" s="83">
        <v>1282.6874026359999</v>
      </c>
      <c r="Q201" s="84">
        <f t="shared" si="2"/>
        <v>4.6596472810845942E-3</v>
      </c>
      <c r="R201" s="84">
        <f>P201/'סכום נכסי הקרן'!$C$42</f>
        <v>1.8001969860612492E-4</v>
      </c>
    </row>
    <row r="202" spans="2:18">
      <c r="B202" s="76" t="s">
        <v>3319</v>
      </c>
      <c r="C202" s="86" t="s">
        <v>2968</v>
      </c>
      <c r="D202" s="73">
        <v>8991</v>
      </c>
      <c r="E202" s="73"/>
      <c r="F202" s="73" t="s">
        <v>476</v>
      </c>
      <c r="G202" s="94">
        <v>44636</v>
      </c>
      <c r="H202" s="73" t="s">
        <v>129</v>
      </c>
      <c r="I202" s="83">
        <v>4.7399999999989602</v>
      </c>
      <c r="J202" s="86" t="s">
        <v>155</v>
      </c>
      <c r="K202" s="86" t="s">
        <v>131</v>
      </c>
      <c r="L202" s="87">
        <v>4.2824000000000001E-2</v>
      </c>
      <c r="M202" s="87">
        <v>7.4499999999974975E-2</v>
      </c>
      <c r="N202" s="83">
        <v>1163090.1498130003</v>
      </c>
      <c r="O202" s="85">
        <v>87.63</v>
      </c>
      <c r="P202" s="83">
        <v>1019.2158931190003</v>
      </c>
      <c r="Q202" s="84">
        <f t="shared" si="2"/>
        <v>3.7025284223188683E-3</v>
      </c>
      <c r="R202" s="84">
        <f>P202/'סכום נכסי הקרן'!$C$42</f>
        <v>1.4304259753139743E-4</v>
      </c>
    </row>
    <row r="203" spans="2:18">
      <c r="B203" s="76" t="s">
        <v>3319</v>
      </c>
      <c r="C203" s="86" t="s">
        <v>2968</v>
      </c>
      <c r="D203" s="73">
        <v>9112</v>
      </c>
      <c r="E203" s="73"/>
      <c r="F203" s="73" t="s">
        <v>476</v>
      </c>
      <c r="G203" s="94">
        <v>44722</v>
      </c>
      <c r="H203" s="73" t="s">
        <v>129</v>
      </c>
      <c r="I203" s="83">
        <v>4.6900000000001771</v>
      </c>
      <c r="J203" s="86" t="s">
        <v>155</v>
      </c>
      <c r="K203" s="86" t="s">
        <v>131</v>
      </c>
      <c r="L203" s="87">
        <v>5.2750000000000005E-2</v>
      </c>
      <c r="M203" s="87">
        <v>6.9900000000005791E-2</v>
      </c>
      <c r="N203" s="83">
        <v>1857737.1854540003</v>
      </c>
      <c r="O203" s="85">
        <v>94.1</v>
      </c>
      <c r="P203" s="83">
        <v>1748.1306978010002</v>
      </c>
      <c r="Q203" s="84">
        <f t="shared" ref="Q203:Q246" si="3">IFERROR(P203/$P$10,0)</f>
        <v>6.3504735731005832E-3</v>
      </c>
      <c r="R203" s="84">
        <f>P203/'סכום נכסי הקרן'!$C$42</f>
        <v>2.4534267717569194E-4</v>
      </c>
    </row>
    <row r="204" spans="2:18">
      <c r="B204" s="76" t="s">
        <v>3319</v>
      </c>
      <c r="C204" s="86" t="s">
        <v>2968</v>
      </c>
      <c r="D204" s="73">
        <v>9247</v>
      </c>
      <c r="E204" s="73"/>
      <c r="F204" s="73" t="s">
        <v>476</v>
      </c>
      <c r="G204" s="94">
        <v>44816</v>
      </c>
      <c r="H204" s="73" t="s">
        <v>129</v>
      </c>
      <c r="I204" s="83">
        <v>4.6300000000006225</v>
      </c>
      <c r="J204" s="86" t="s">
        <v>155</v>
      </c>
      <c r="K204" s="86" t="s">
        <v>131</v>
      </c>
      <c r="L204" s="87">
        <v>5.6036999999999997E-2</v>
      </c>
      <c r="M204" s="87">
        <v>7.9200000000009693E-2</v>
      </c>
      <c r="N204" s="83">
        <v>2295428.4997810004</v>
      </c>
      <c r="O204" s="85">
        <v>91.86</v>
      </c>
      <c r="P204" s="83">
        <v>2108.5806293629998</v>
      </c>
      <c r="Q204" s="84">
        <f t="shared" si="3"/>
        <v>7.6598881195585767E-3</v>
      </c>
      <c r="R204" s="84">
        <f>P204/'סכום נכסי הקרן'!$C$42</f>
        <v>2.9593028558990152E-4</v>
      </c>
    </row>
    <row r="205" spans="2:18">
      <c r="B205" s="76" t="s">
        <v>3319</v>
      </c>
      <c r="C205" s="86" t="s">
        <v>2968</v>
      </c>
      <c r="D205" s="73">
        <v>9486</v>
      </c>
      <c r="E205" s="73"/>
      <c r="F205" s="73" t="s">
        <v>476</v>
      </c>
      <c r="G205" s="94">
        <v>44976</v>
      </c>
      <c r="H205" s="73" t="s">
        <v>129</v>
      </c>
      <c r="I205" s="83">
        <v>4.6400000000007635</v>
      </c>
      <c r="J205" s="86" t="s">
        <v>155</v>
      </c>
      <c r="K205" s="86" t="s">
        <v>131</v>
      </c>
      <c r="L205" s="87">
        <v>6.1999000000000005E-2</v>
      </c>
      <c r="M205" s="87">
        <v>6.5200000000008695E-2</v>
      </c>
      <c r="N205" s="83">
        <v>2242108.2039640006</v>
      </c>
      <c r="O205" s="85">
        <v>100.49</v>
      </c>
      <c r="P205" s="83">
        <v>2253.0946262520006</v>
      </c>
      <c r="Q205" s="84">
        <f t="shared" si="3"/>
        <v>8.1848673555740357E-3</v>
      </c>
      <c r="R205" s="84">
        <f>P205/'סכום נכסי הקרן'!$C$42</f>
        <v>3.1621220783444937E-4</v>
      </c>
    </row>
    <row r="206" spans="2:18">
      <c r="B206" s="76" t="s">
        <v>3319</v>
      </c>
      <c r="C206" s="86" t="s">
        <v>2968</v>
      </c>
      <c r="D206" s="73">
        <v>9567</v>
      </c>
      <c r="E206" s="73"/>
      <c r="F206" s="73" t="s">
        <v>476</v>
      </c>
      <c r="G206" s="94">
        <v>45056</v>
      </c>
      <c r="H206" s="73" t="s">
        <v>129</v>
      </c>
      <c r="I206" s="83">
        <v>4.6300000000005896</v>
      </c>
      <c r="J206" s="86" t="s">
        <v>155</v>
      </c>
      <c r="K206" s="86" t="s">
        <v>131</v>
      </c>
      <c r="L206" s="87">
        <v>6.3411999999999996E-2</v>
      </c>
      <c r="M206" s="87">
        <v>6.5600000000005695E-2</v>
      </c>
      <c r="N206" s="83">
        <v>2443491.1600000006</v>
      </c>
      <c r="O206" s="85">
        <v>100.59</v>
      </c>
      <c r="P206" s="83">
        <v>2457.9078515850001</v>
      </c>
      <c r="Q206" s="84">
        <f t="shared" si="3"/>
        <v>8.9288969504634948E-3</v>
      </c>
      <c r="R206" s="84">
        <f>P206/'סכום נכסי הקרן'!$C$42</f>
        <v>3.4495686925329857E-4</v>
      </c>
    </row>
    <row r="207" spans="2:18">
      <c r="B207" s="76" t="s">
        <v>3319</v>
      </c>
      <c r="C207" s="86" t="s">
        <v>2968</v>
      </c>
      <c r="D207" s="73">
        <v>7894</v>
      </c>
      <c r="E207" s="73"/>
      <c r="F207" s="73" t="s">
        <v>476</v>
      </c>
      <c r="G207" s="94">
        <v>44068</v>
      </c>
      <c r="H207" s="73" t="s">
        <v>129</v>
      </c>
      <c r="I207" s="83">
        <v>4.2999999999991942</v>
      </c>
      <c r="J207" s="86" t="s">
        <v>155</v>
      </c>
      <c r="K207" s="86" t="s">
        <v>131</v>
      </c>
      <c r="L207" s="87">
        <v>4.5102999999999997E-2</v>
      </c>
      <c r="M207" s="87">
        <v>6.719999999998201E-2</v>
      </c>
      <c r="N207" s="83">
        <v>1611908.341188</v>
      </c>
      <c r="O207" s="85">
        <v>92.38</v>
      </c>
      <c r="P207" s="83">
        <v>1489.080940994</v>
      </c>
      <c r="Q207" s="84">
        <f t="shared" si="3"/>
        <v>5.4094177145252668E-3</v>
      </c>
      <c r="R207" s="84">
        <f>P207/'סכום נכסי הקרן'!$C$42</f>
        <v>2.0898615020852103E-4</v>
      </c>
    </row>
    <row r="208" spans="2:18">
      <c r="B208" s="76" t="s">
        <v>3319</v>
      </c>
      <c r="C208" s="86" t="s">
        <v>2968</v>
      </c>
      <c r="D208" s="73">
        <v>8076</v>
      </c>
      <c r="E208" s="73"/>
      <c r="F208" s="73" t="s">
        <v>476</v>
      </c>
      <c r="G208" s="94">
        <v>44160</v>
      </c>
      <c r="H208" s="73" t="s">
        <v>129</v>
      </c>
      <c r="I208" s="83">
        <v>4.1699999999990203</v>
      </c>
      <c r="J208" s="86" t="s">
        <v>155</v>
      </c>
      <c r="K208" s="86" t="s">
        <v>131</v>
      </c>
      <c r="L208" s="87">
        <v>4.5465999999999999E-2</v>
      </c>
      <c r="M208" s="87">
        <v>8.7399999999974082E-2</v>
      </c>
      <c r="N208" s="83">
        <v>1480464.7057970003</v>
      </c>
      <c r="O208" s="85">
        <v>85.49</v>
      </c>
      <c r="P208" s="83">
        <v>1265.6492668720002</v>
      </c>
      <c r="Q208" s="84">
        <f t="shared" si="3"/>
        <v>4.5977524633571288E-3</v>
      </c>
      <c r="R208" s="84">
        <f>P208/'סכום נכסי הקרן'!$C$42</f>
        <v>1.776284690214715E-4</v>
      </c>
    </row>
    <row r="209" spans="2:18">
      <c r="B209" s="76" t="s">
        <v>3319</v>
      </c>
      <c r="C209" s="86" t="s">
        <v>2968</v>
      </c>
      <c r="D209" s="73">
        <v>9311</v>
      </c>
      <c r="E209" s="73"/>
      <c r="F209" s="73" t="s">
        <v>476</v>
      </c>
      <c r="G209" s="94">
        <v>44880</v>
      </c>
      <c r="H209" s="73" t="s">
        <v>129</v>
      </c>
      <c r="I209" s="83">
        <v>3.9800000000012541</v>
      </c>
      <c r="J209" s="86" t="s">
        <v>155</v>
      </c>
      <c r="K209" s="86" t="s">
        <v>131</v>
      </c>
      <c r="L209" s="87">
        <v>7.2695999999999997E-2</v>
      </c>
      <c r="M209" s="87">
        <v>9.3100000000022651E-2</v>
      </c>
      <c r="N209" s="83">
        <v>1312821.1531580002</v>
      </c>
      <c r="O209" s="85">
        <v>94.75</v>
      </c>
      <c r="P209" s="83">
        <v>1243.8980442780003</v>
      </c>
      <c r="Q209" s="84">
        <f t="shared" si="3"/>
        <v>4.5187363094507981E-3</v>
      </c>
      <c r="R209" s="84">
        <f>P209/'סכום נכסי הקרן'!$C$42</f>
        <v>1.7457577782980648E-4</v>
      </c>
    </row>
    <row r="210" spans="2:18">
      <c r="B210" s="76" t="s">
        <v>3320</v>
      </c>
      <c r="C210" s="86" t="s">
        <v>2968</v>
      </c>
      <c r="D210" s="73">
        <v>8811</v>
      </c>
      <c r="E210" s="73"/>
      <c r="F210" s="73" t="s">
        <v>684</v>
      </c>
      <c r="G210" s="94">
        <v>44550</v>
      </c>
      <c r="H210" s="73" t="s">
        <v>2967</v>
      </c>
      <c r="I210" s="83">
        <v>5.0999999999998975</v>
      </c>
      <c r="J210" s="86" t="s">
        <v>310</v>
      </c>
      <c r="K210" s="86" t="s">
        <v>131</v>
      </c>
      <c r="L210" s="87">
        <v>7.85E-2</v>
      </c>
      <c r="M210" s="87">
        <v>8.2699999999998774E-2</v>
      </c>
      <c r="N210" s="83">
        <v>1975064.1735360003</v>
      </c>
      <c r="O210" s="85">
        <v>98.91</v>
      </c>
      <c r="P210" s="83">
        <v>1953.5352893120005</v>
      </c>
      <c r="Q210" s="84">
        <f t="shared" si="3"/>
        <v>7.0966514371613035E-3</v>
      </c>
      <c r="R210" s="84">
        <f>P210/'סכום נכסי הקרן'!$C$42</f>
        <v>2.7417033431190044E-4</v>
      </c>
    </row>
    <row r="211" spans="2:18">
      <c r="B211" s="76" t="s">
        <v>3321</v>
      </c>
      <c r="C211" s="86" t="s">
        <v>2969</v>
      </c>
      <c r="D211" s="73" t="s">
        <v>3108</v>
      </c>
      <c r="E211" s="73"/>
      <c r="F211" s="73" t="s">
        <v>684</v>
      </c>
      <c r="G211" s="94">
        <v>42732</v>
      </c>
      <c r="H211" s="73" t="s">
        <v>2967</v>
      </c>
      <c r="I211" s="83">
        <v>2.1199999999998802</v>
      </c>
      <c r="J211" s="86" t="s">
        <v>127</v>
      </c>
      <c r="K211" s="86" t="s">
        <v>131</v>
      </c>
      <c r="L211" s="87">
        <v>2.1613000000000004E-2</v>
      </c>
      <c r="M211" s="87">
        <v>2.7699999999986059E-2</v>
      </c>
      <c r="N211" s="83">
        <v>604158.84959800006</v>
      </c>
      <c r="O211" s="85">
        <v>110.45</v>
      </c>
      <c r="P211" s="83">
        <v>667.29343960900007</v>
      </c>
      <c r="Q211" s="84">
        <f t="shared" si="3"/>
        <v>2.4240918365376926E-3</v>
      </c>
      <c r="R211" s="84">
        <f>P211/'סכום נכסי הקרן'!$C$42</f>
        <v>9.3651784240954202E-5</v>
      </c>
    </row>
    <row r="212" spans="2:18">
      <c r="B212" s="76" t="s">
        <v>3322</v>
      </c>
      <c r="C212" s="86" t="s">
        <v>2969</v>
      </c>
      <c r="D212" s="73" t="s">
        <v>3109</v>
      </c>
      <c r="E212" s="73"/>
      <c r="F212" s="73" t="s">
        <v>476</v>
      </c>
      <c r="G212" s="94">
        <v>45103</v>
      </c>
      <c r="H212" s="73" t="s">
        <v>129</v>
      </c>
      <c r="I212" s="83">
        <v>2.1699999999998778</v>
      </c>
      <c r="J212" s="86" t="s">
        <v>127</v>
      </c>
      <c r="K212" s="86" t="s">
        <v>131</v>
      </c>
      <c r="L212" s="87">
        <v>6.7500000000000004E-2</v>
      </c>
      <c r="M212" s="87">
        <v>7.2499999999997289E-2</v>
      </c>
      <c r="N212" s="83">
        <v>6523155.9769530008</v>
      </c>
      <c r="O212" s="85">
        <v>99.4</v>
      </c>
      <c r="P212" s="83">
        <v>6484.0180676870013</v>
      </c>
      <c r="Q212" s="84">
        <f t="shared" si="3"/>
        <v>2.3554637784319932E-2</v>
      </c>
      <c r="R212" s="84">
        <f>P212/'סכום נכסי הקרן'!$C$42</f>
        <v>9.1000424257922186E-4</v>
      </c>
    </row>
    <row r="213" spans="2:18">
      <c r="B213" s="76" t="s">
        <v>3323</v>
      </c>
      <c r="C213" s="86" t="s">
        <v>2969</v>
      </c>
      <c r="D213" s="73" t="s">
        <v>3110</v>
      </c>
      <c r="E213" s="73"/>
      <c r="F213" s="73" t="s">
        <v>497</v>
      </c>
      <c r="G213" s="94">
        <v>44294</v>
      </c>
      <c r="H213" s="73" t="s">
        <v>129</v>
      </c>
      <c r="I213" s="83">
        <v>7.5700000000048329</v>
      </c>
      <c r="J213" s="86" t="s">
        <v>523</v>
      </c>
      <c r="K213" s="86" t="s">
        <v>131</v>
      </c>
      <c r="L213" s="87">
        <v>0.03</v>
      </c>
      <c r="M213" s="87">
        <v>5.4400000000042227E-2</v>
      </c>
      <c r="N213" s="83">
        <v>654634.0954140001</v>
      </c>
      <c r="O213" s="85">
        <v>92.64</v>
      </c>
      <c r="P213" s="83">
        <v>606.45304435100002</v>
      </c>
      <c r="Q213" s="84">
        <f t="shared" si="3"/>
        <v>2.2030755688473317E-3</v>
      </c>
      <c r="R213" s="84">
        <f>P213/'סכום נכסי הקרן'!$C$42</f>
        <v>8.5113094615629509E-5</v>
      </c>
    </row>
    <row r="214" spans="2:18">
      <c r="B214" s="76" t="s">
        <v>3324</v>
      </c>
      <c r="C214" s="86" t="s">
        <v>2969</v>
      </c>
      <c r="D214" s="73" t="s">
        <v>3111</v>
      </c>
      <c r="E214" s="73"/>
      <c r="F214" s="73" t="s">
        <v>497</v>
      </c>
      <c r="G214" s="94">
        <v>42326</v>
      </c>
      <c r="H214" s="73" t="s">
        <v>129</v>
      </c>
      <c r="I214" s="83">
        <v>5.949999999979446</v>
      </c>
      <c r="J214" s="86" t="s">
        <v>523</v>
      </c>
      <c r="K214" s="86" t="s">
        <v>131</v>
      </c>
      <c r="L214" s="87">
        <v>8.0500000000000002E-2</v>
      </c>
      <c r="M214" s="87">
        <v>9.8499999999684174E-2</v>
      </c>
      <c r="N214" s="83">
        <v>106874.89733400001</v>
      </c>
      <c r="O214" s="85">
        <v>93.32</v>
      </c>
      <c r="P214" s="83">
        <v>99.735839399000014</v>
      </c>
      <c r="Q214" s="84">
        <f t="shared" si="3"/>
        <v>3.623126195261481E-4</v>
      </c>
      <c r="R214" s="84">
        <f>P214/'סכום נכסי הקרן'!$C$42</f>
        <v>1.3997499088195186E-5</v>
      </c>
    </row>
    <row r="215" spans="2:18">
      <c r="B215" s="76" t="s">
        <v>3324</v>
      </c>
      <c r="C215" s="86" t="s">
        <v>2969</v>
      </c>
      <c r="D215" s="73" t="s">
        <v>3112</v>
      </c>
      <c r="E215" s="73"/>
      <c r="F215" s="73" t="s">
        <v>497</v>
      </c>
      <c r="G215" s="94">
        <v>42606</v>
      </c>
      <c r="H215" s="73" t="s">
        <v>129</v>
      </c>
      <c r="I215" s="83">
        <v>5.9400000000045328</v>
      </c>
      <c r="J215" s="86" t="s">
        <v>523</v>
      </c>
      <c r="K215" s="86" t="s">
        <v>131</v>
      </c>
      <c r="L215" s="87">
        <v>8.0500000000000002E-2</v>
      </c>
      <c r="M215" s="87">
        <v>9.8700000000058463E-2</v>
      </c>
      <c r="N215" s="83">
        <v>449545.50384900003</v>
      </c>
      <c r="O215" s="85">
        <v>93.23</v>
      </c>
      <c r="P215" s="83">
        <v>419.1120413650001</v>
      </c>
      <c r="Q215" s="84">
        <f t="shared" si="3"/>
        <v>1.5225177077461587E-3</v>
      </c>
      <c r="R215" s="84">
        <f>P215/'סכום נכסי הקרן'!$C$42</f>
        <v>5.8820584979375347E-5</v>
      </c>
    </row>
    <row r="216" spans="2:18">
      <c r="B216" s="76" t="s">
        <v>3324</v>
      </c>
      <c r="C216" s="86" t="s">
        <v>2969</v>
      </c>
      <c r="D216" s="73" t="s">
        <v>3113</v>
      </c>
      <c r="E216" s="73"/>
      <c r="F216" s="73" t="s">
        <v>497</v>
      </c>
      <c r="G216" s="94">
        <v>42648</v>
      </c>
      <c r="H216" s="73" t="s">
        <v>129</v>
      </c>
      <c r="I216" s="83">
        <v>5.9500000000070195</v>
      </c>
      <c r="J216" s="86" t="s">
        <v>523</v>
      </c>
      <c r="K216" s="86" t="s">
        <v>131</v>
      </c>
      <c r="L216" s="87">
        <v>8.0500000000000002E-2</v>
      </c>
      <c r="M216" s="87">
        <v>9.8600000000108157E-2</v>
      </c>
      <c r="N216" s="83">
        <v>412370.66183900007</v>
      </c>
      <c r="O216" s="85">
        <v>93.28</v>
      </c>
      <c r="P216" s="83">
        <v>384.66005019400006</v>
      </c>
      <c r="Q216" s="84">
        <f t="shared" si="3"/>
        <v>1.3973631871217311E-3</v>
      </c>
      <c r="R216" s="84">
        <f>P216/'סכום נכסי הקרן'!$C$42</f>
        <v>5.3985395162870768E-5</v>
      </c>
    </row>
    <row r="217" spans="2:18">
      <c r="B217" s="76" t="s">
        <v>3324</v>
      </c>
      <c r="C217" s="86" t="s">
        <v>2969</v>
      </c>
      <c r="D217" s="73" t="s">
        <v>3114</v>
      </c>
      <c r="E217" s="73"/>
      <c r="F217" s="73" t="s">
        <v>497</v>
      </c>
      <c r="G217" s="94">
        <v>42718</v>
      </c>
      <c r="H217" s="73" t="s">
        <v>129</v>
      </c>
      <c r="I217" s="83">
        <v>5.9399999999947157</v>
      </c>
      <c r="J217" s="86" t="s">
        <v>523</v>
      </c>
      <c r="K217" s="86" t="s">
        <v>131</v>
      </c>
      <c r="L217" s="87">
        <v>8.0500000000000002E-2</v>
      </c>
      <c r="M217" s="87">
        <v>9.859999999988911E-2</v>
      </c>
      <c r="N217" s="83">
        <v>288113.01096500008</v>
      </c>
      <c r="O217" s="85">
        <v>93.27</v>
      </c>
      <c r="P217" s="83">
        <v>268.72349699300003</v>
      </c>
      <c r="Q217" s="84">
        <f t="shared" si="3"/>
        <v>9.7619787140165184E-4</v>
      </c>
      <c r="R217" s="84">
        <f>P217/'סכום נכסי הקרן'!$C$42</f>
        <v>3.7714195085762254E-5</v>
      </c>
    </row>
    <row r="218" spans="2:18">
      <c r="B218" s="76" t="s">
        <v>3324</v>
      </c>
      <c r="C218" s="86" t="s">
        <v>2969</v>
      </c>
      <c r="D218" s="73" t="s">
        <v>3115</v>
      </c>
      <c r="E218" s="73"/>
      <c r="F218" s="73" t="s">
        <v>497</v>
      </c>
      <c r="G218" s="94">
        <v>42900</v>
      </c>
      <c r="H218" s="73" t="s">
        <v>129</v>
      </c>
      <c r="I218" s="83">
        <v>5.9299999999992439</v>
      </c>
      <c r="J218" s="86" t="s">
        <v>523</v>
      </c>
      <c r="K218" s="86" t="s">
        <v>131</v>
      </c>
      <c r="L218" s="87">
        <v>8.0500000000000002E-2</v>
      </c>
      <c r="M218" s="87">
        <v>9.9199999999982344E-2</v>
      </c>
      <c r="N218" s="83">
        <v>341280.80672100006</v>
      </c>
      <c r="O218" s="85">
        <v>92.97</v>
      </c>
      <c r="P218" s="83">
        <v>317.28935566800004</v>
      </c>
      <c r="Q218" s="84">
        <f t="shared" si="3"/>
        <v>1.1526241548932047E-3</v>
      </c>
      <c r="R218" s="84">
        <f>P218/'סכום נכסי הקרן'!$C$42</f>
        <v>4.4530205926169788E-5</v>
      </c>
    </row>
    <row r="219" spans="2:18">
      <c r="B219" s="76" t="s">
        <v>3324</v>
      </c>
      <c r="C219" s="86" t="s">
        <v>2969</v>
      </c>
      <c r="D219" s="73" t="s">
        <v>3116</v>
      </c>
      <c r="E219" s="73"/>
      <c r="F219" s="73" t="s">
        <v>497</v>
      </c>
      <c r="G219" s="94">
        <v>43075</v>
      </c>
      <c r="H219" s="73" t="s">
        <v>129</v>
      </c>
      <c r="I219" s="83">
        <v>5.9299999999838793</v>
      </c>
      <c r="J219" s="86" t="s">
        <v>523</v>
      </c>
      <c r="K219" s="86" t="s">
        <v>131</v>
      </c>
      <c r="L219" s="87">
        <v>8.0500000000000002E-2</v>
      </c>
      <c r="M219" s="87">
        <v>9.9399999999752839E-2</v>
      </c>
      <c r="N219" s="83">
        <v>211766.67390200004</v>
      </c>
      <c r="O219" s="85">
        <v>92.86</v>
      </c>
      <c r="P219" s="83">
        <v>196.64689816900005</v>
      </c>
      <c r="Q219" s="84">
        <f t="shared" si="3"/>
        <v>7.1436359513926597E-4</v>
      </c>
      <c r="R219" s="84">
        <f>P219/'סכום נכסי הקרן'!$C$42</f>
        <v>2.7598552279739355E-5</v>
      </c>
    </row>
    <row r="220" spans="2:18">
      <c r="B220" s="76" t="s">
        <v>3324</v>
      </c>
      <c r="C220" s="86" t="s">
        <v>2969</v>
      </c>
      <c r="D220" s="73" t="s">
        <v>3117</v>
      </c>
      <c r="E220" s="73"/>
      <c r="F220" s="73" t="s">
        <v>497</v>
      </c>
      <c r="G220" s="94">
        <v>43292</v>
      </c>
      <c r="H220" s="73" t="s">
        <v>129</v>
      </c>
      <c r="I220" s="83">
        <v>5.9199999999985815</v>
      </c>
      <c r="J220" s="86" t="s">
        <v>523</v>
      </c>
      <c r="K220" s="86" t="s">
        <v>131</v>
      </c>
      <c r="L220" s="87">
        <v>8.0500000000000002E-2</v>
      </c>
      <c r="M220" s="87">
        <v>9.9499999999984129E-2</v>
      </c>
      <c r="N220" s="83">
        <v>577439.57959200011</v>
      </c>
      <c r="O220" s="85">
        <v>92.8</v>
      </c>
      <c r="P220" s="83">
        <v>535.86492120300011</v>
      </c>
      <c r="Q220" s="84">
        <f t="shared" si="3"/>
        <v>1.9466485115397596E-3</v>
      </c>
      <c r="R220" s="84">
        <f>P220/'סכום נכסי הקרן'!$C$42</f>
        <v>7.520635301345832E-5</v>
      </c>
    </row>
    <row r="221" spans="2:18">
      <c r="B221" s="76" t="s">
        <v>3296</v>
      </c>
      <c r="C221" s="86" t="s">
        <v>2969</v>
      </c>
      <c r="D221" s="73" t="s">
        <v>3118</v>
      </c>
      <c r="E221" s="73"/>
      <c r="F221" s="73" t="s">
        <v>497</v>
      </c>
      <c r="G221" s="94">
        <v>44858</v>
      </c>
      <c r="H221" s="73" t="s">
        <v>129</v>
      </c>
      <c r="I221" s="83">
        <v>5.5900000000204528</v>
      </c>
      <c r="J221" s="86" t="s">
        <v>523</v>
      </c>
      <c r="K221" s="86" t="s">
        <v>131</v>
      </c>
      <c r="L221" s="87">
        <v>3.49E-2</v>
      </c>
      <c r="M221" s="87">
        <v>4.4800000000199881E-2</v>
      </c>
      <c r="N221" s="83">
        <v>87076.969033000016</v>
      </c>
      <c r="O221" s="85">
        <v>98.82</v>
      </c>
      <c r="P221" s="83">
        <v>86.049453536000016</v>
      </c>
      <c r="Q221" s="84">
        <f t="shared" si="3"/>
        <v>3.1259377879898126E-4</v>
      </c>
      <c r="R221" s="84">
        <f>P221/'סכום נכסי הקרן'!$C$42</f>
        <v>1.2076673286833849E-5</v>
      </c>
    </row>
    <row r="222" spans="2:18">
      <c r="B222" s="76" t="s">
        <v>3296</v>
      </c>
      <c r="C222" s="86" t="s">
        <v>2969</v>
      </c>
      <c r="D222" s="73" t="s">
        <v>3119</v>
      </c>
      <c r="E222" s="73"/>
      <c r="F222" s="73" t="s">
        <v>497</v>
      </c>
      <c r="G222" s="94">
        <v>44858</v>
      </c>
      <c r="H222" s="73" t="s">
        <v>129</v>
      </c>
      <c r="I222" s="83">
        <v>5.6100000000315164</v>
      </c>
      <c r="J222" s="86" t="s">
        <v>523</v>
      </c>
      <c r="K222" s="86" t="s">
        <v>131</v>
      </c>
      <c r="L222" s="87">
        <v>3.49E-2</v>
      </c>
      <c r="M222" s="87">
        <v>4.4700000000245134E-2</v>
      </c>
      <c r="N222" s="83">
        <v>72232.78158900002</v>
      </c>
      <c r="O222" s="85">
        <v>98.83</v>
      </c>
      <c r="P222" s="83">
        <v>71.387652275000022</v>
      </c>
      <c r="Q222" s="84">
        <f t="shared" si="3"/>
        <v>2.5933152468997388E-4</v>
      </c>
      <c r="R222" s="84">
        <f>P222/'סכום נכסי הקרן'!$C$42</f>
        <v>1.0018952100359288E-5</v>
      </c>
    </row>
    <row r="223" spans="2:18">
      <c r="B223" s="76" t="s">
        <v>3296</v>
      </c>
      <c r="C223" s="86" t="s">
        <v>2969</v>
      </c>
      <c r="D223" s="73" t="s">
        <v>3120</v>
      </c>
      <c r="E223" s="73"/>
      <c r="F223" s="73" t="s">
        <v>497</v>
      </c>
      <c r="G223" s="94">
        <v>44858</v>
      </c>
      <c r="H223" s="73" t="s">
        <v>129</v>
      </c>
      <c r="I223" s="83">
        <v>5.4899999999954172</v>
      </c>
      <c r="J223" s="86" t="s">
        <v>523</v>
      </c>
      <c r="K223" s="86" t="s">
        <v>131</v>
      </c>
      <c r="L223" s="87">
        <v>3.49E-2</v>
      </c>
      <c r="M223" s="87">
        <v>4.4899999999954164E-2</v>
      </c>
      <c r="N223" s="83">
        <v>90499.717718000014</v>
      </c>
      <c r="O223" s="85">
        <v>98.86</v>
      </c>
      <c r="P223" s="83">
        <v>89.468012809000015</v>
      </c>
      <c r="Q223" s="84">
        <f t="shared" si="3"/>
        <v>3.2501245570258641E-4</v>
      </c>
      <c r="R223" s="84">
        <f>P223/'סכום נכסי הקרן'!$C$42</f>
        <v>1.2556453480143561E-5</v>
      </c>
    </row>
    <row r="224" spans="2:18">
      <c r="B224" s="76" t="s">
        <v>3296</v>
      </c>
      <c r="C224" s="86" t="s">
        <v>2969</v>
      </c>
      <c r="D224" s="73" t="s">
        <v>3121</v>
      </c>
      <c r="E224" s="73"/>
      <c r="F224" s="73" t="s">
        <v>497</v>
      </c>
      <c r="G224" s="94">
        <v>44858</v>
      </c>
      <c r="H224" s="73" t="s">
        <v>129</v>
      </c>
      <c r="I224" s="83">
        <v>5.5199999999977996</v>
      </c>
      <c r="J224" s="86" t="s">
        <v>523</v>
      </c>
      <c r="K224" s="86" t="s">
        <v>131</v>
      </c>
      <c r="L224" s="87">
        <v>3.49E-2</v>
      </c>
      <c r="M224" s="87">
        <v>4.4799999999930326E-2</v>
      </c>
      <c r="N224" s="83">
        <v>110331.20706500001</v>
      </c>
      <c r="O224" s="85">
        <v>98.86</v>
      </c>
      <c r="P224" s="83">
        <v>109.07342141200002</v>
      </c>
      <c r="Q224" s="84">
        <f t="shared" si="3"/>
        <v>3.9623346302189346E-4</v>
      </c>
      <c r="R224" s="84">
        <f>P224/'סכום נכסי הקרן'!$C$42</f>
        <v>1.5307988842936507E-5</v>
      </c>
    </row>
    <row r="225" spans="2:18">
      <c r="B225" s="76" t="s">
        <v>3296</v>
      </c>
      <c r="C225" s="86" t="s">
        <v>2969</v>
      </c>
      <c r="D225" s="73" t="s">
        <v>3122</v>
      </c>
      <c r="E225" s="73"/>
      <c r="F225" s="73" t="s">
        <v>497</v>
      </c>
      <c r="G225" s="94">
        <v>44858</v>
      </c>
      <c r="H225" s="73" t="s">
        <v>129</v>
      </c>
      <c r="I225" s="83">
        <v>5.7399999999756783</v>
      </c>
      <c r="J225" s="86" t="s">
        <v>523</v>
      </c>
      <c r="K225" s="86" t="s">
        <v>131</v>
      </c>
      <c r="L225" s="87">
        <v>3.49E-2</v>
      </c>
      <c r="M225" s="87">
        <v>4.4599999999806669E-2</v>
      </c>
      <c r="N225" s="83">
        <v>64936.966555000014</v>
      </c>
      <c r="O225" s="85">
        <v>98.77</v>
      </c>
      <c r="P225" s="83">
        <v>64.138236394000003</v>
      </c>
      <c r="Q225" s="84">
        <f t="shared" si="3"/>
        <v>2.3299640911159225E-4</v>
      </c>
      <c r="R225" s="84">
        <f>P225/'סכום נכסי הקרן'!$C$42</f>
        <v>9.0015275436932242E-6</v>
      </c>
    </row>
    <row r="226" spans="2:18">
      <c r="B226" s="76" t="s">
        <v>3325</v>
      </c>
      <c r="C226" s="86" t="s">
        <v>2968</v>
      </c>
      <c r="D226" s="73">
        <v>9637</v>
      </c>
      <c r="E226" s="73"/>
      <c r="F226" s="73" t="s">
        <v>497</v>
      </c>
      <c r="G226" s="94">
        <v>45104</v>
      </c>
      <c r="H226" s="73" t="s">
        <v>129</v>
      </c>
      <c r="I226" s="83">
        <v>2.7399999999974107</v>
      </c>
      <c r="J226" s="86" t="s">
        <v>310</v>
      </c>
      <c r="K226" s="86" t="s">
        <v>131</v>
      </c>
      <c r="L226" s="87">
        <v>5.2159000000000004E-2</v>
      </c>
      <c r="M226" s="87">
        <v>5.6699999999960268E-2</v>
      </c>
      <c r="N226" s="83">
        <v>677876.45</v>
      </c>
      <c r="O226" s="85">
        <v>99.12</v>
      </c>
      <c r="P226" s="83">
        <v>671.91114090099995</v>
      </c>
      <c r="Q226" s="84">
        <f t="shared" si="3"/>
        <v>2.4408666635344417E-3</v>
      </c>
      <c r="R226" s="84">
        <f>P226/'סכום נכסי הקרן'!$C$42</f>
        <v>9.4299858895098774E-5</v>
      </c>
    </row>
    <row r="227" spans="2:18">
      <c r="B227" s="76" t="s">
        <v>3326</v>
      </c>
      <c r="C227" s="86" t="s">
        <v>2968</v>
      </c>
      <c r="D227" s="73">
        <v>9577</v>
      </c>
      <c r="E227" s="73"/>
      <c r="F227" s="73" t="s">
        <v>497</v>
      </c>
      <c r="G227" s="94">
        <v>45063</v>
      </c>
      <c r="H227" s="73" t="s">
        <v>129</v>
      </c>
      <c r="I227" s="83">
        <v>3.7899999999992007</v>
      </c>
      <c r="J227" s="86" t="s">
        <v>310</v>
      </c>
      <c r="K227" s="86" t="s">
        <v>131</v>
      </c>
      <c r="L227" s="87">
        <v>4.4344000000000001E-2</v>
      </c>
      <c r="M227" s="87">
        <v>4.4699999999987715E-2</v>
      </c>
      <c r="N227" s="83">
        <v>1016814.6750000002</v>
      </c>
      <c r="O227" s="85">
        <v>100.84</v>
      </c>
      <c r="P227" s="83">
        <v>1025.355895358</v>
      </c>
      <c r="Q227" s="84">
        <f t="shared" si="3"/>
        <v>3.7248333460906404E-3</v>
      </c>
      <c r="R227" s="84">
        <f>P227/'סכום נכסי הקרן'!$C$42</f>
        <v>1.4390432062171091E-4</v>
      </c>
    </row>
    <row r="228" spans="2:18">
      <c r="B228" s="76" t="s">
        <v>3327</v>
      </c>
      <c r="C228" s="86" t="s">
        <v>2968</v>
      </c>
      <c r="D228" s="73" t="s">
        <v>3123</v>
      </c>
      <c r="E228" s="73"/>
      <c r="F228" s="73" t="s">
        <v>497</v>
      </c>
      <c r="G228" s="94">
        <v>42372</v>
      </c>
      <c r="H228" s="73" t="s">
        <v>129</v>
      </c>
      <c r="I228" s="83">
        <v>9.6799999999992554</v>
      </c>
      <c r="J228" s="86" t="s">
        <v>127</v>
      </c>
      <c r="K228" s="86" t="s">
        <v>131</v>
      </c>
      <c r="L228" s="87">
        <v>6.7000000000000004E-2</v>
      </c>
      <c r="M228" s="87">
        <v>3.1099999999994795E-2</v>
      </c>
      <c r="N228" s="83">
        <v>829296.5978140001</v>
      </c>
      <c r="O228" s="85">
        <v>155.31</v>
      </c>
      <c r="P228" s="83">
        <v>1287.9805158970003</v>
      </c>
      <c r="Q228" s="84">
        <f t="shared" si="3"/>
        <v>4.6788756922815913E-3</v>
      </c>
      <c r="R228" s="84">
        <f>P228/'סכום נכסי הקרן'!$C$42</f>
        <v>1.8076256444543633E-4</v>
      </c>
    </row>
    <row r="229" spans="2:18">
      <c r="B229" s="76" t="s">
        <v>3328</v>
      </c>
      <c r="C229" s="86" t="s">
        <v>2969</v>
      </c>
      <c r="D229" s="73" t="s">
        <v>3124</v>
      </c>
      <c r="E229" s="73"/>
      <c r="F229" s="73" t="s">
        <v>3125</v>
      </c>
      <c r="G229" s="94">
        <v>41816</v>
      </c>
      <c r="H229" s="73" t="s">
        <v>129</v>
      </c>
      <c r="I229" s="83">
        <v>5.8300000000040084</v>
      </c>
      <c r="J229" s="86" t="s">
        <v>523</v>
      </c>
      <c r="K229" s="86" t="s">
        <v>131</v>
      </c>
      <c r="L229" s="87">
        <v>4.4999999999999998E-2</v>
      </c>
      <c r="M229" s="87">
        <v>8.1100000000041805E-2</v>
      </c>
      <c r="N229" s="83">
        <v>259716.57490200002</v>
      </c>
      <c r="O229" s="85">
        <v>90.27</v>
      </c>
      <c r="P229" s="83">
        <v>234.44615538200003</v>
      </c>
      <c r="Q229" s="84">
        <f t="shared" si="3"/>
        <v>8.5167780414889093E-4</v>
      </c>
      <c r="R229" s="84">
        <f>P229/'סכום נכסי הקרן'!$C$42</f>
        <v>3.2903516589075959E-5</v>
      </c>
    </row>
    <row r="230" spans="2:18">
      <c r="B230" s="76" t="s">
        <v>3328</v>
      </c>
      <c r="C230" s="86" t="s">
        <v>2969</v>
      </c>
      <c r="D230" s="73" t="s">
        <v>3126</v>
      </c>
      <c r="E230" s="73"/>
      <c r="F230" s="73" t="s">
        <v>3125</v>
      </c>
      <c r="G230" s="94">
        <v>42625</v>
      </c>
      <c r="H230" s="73" t="s">
        <v>129</v>
      </c>
      <c r="I230" s="83">
        <v>5.8299999999903989</v>
      </c>
      <c r="J230" s="86" t="s">
        <v>523</v>
      </c>
      <c r="K230" s="86" t="s">
        <v>131</v>
      </c>
      <c r="L230" s="87">
        <v>4.4999999999999998E-2</v>
      </c>
      <c r="M230" s="87">
        <v>8.1099999999739381E-2</v>
      </c>
      <c r="N230" s="83">
        <v>72320.30872500001</v>
      </c>
      <c r="O230" s="85">
        <v>90.73</v>
      </c>
      <c r="P230" s="83">
        <v>65.616217061</v>
      </c>
      <c r="Q230" s="84">
        <f t="shared" si="3"/>
        <v>2.3836550261194876E-4</v>
      </c>
      <c r="R230" s="84">
        <f>P230/'סכום נכסי הקרן'!$C$42</f>
        <v>9.2089558178559213E-6</v>
      </c>
    </row>
    <row r="231" spans="2:18">
      <c r="B231" s="76" t="s">
        <v>3328</v>
      </c>
      <c r="C231" s="86" t="s">
        <v>2969</v>
      </c>
      <c r="D231" s="73" t="s">
        <v>3127</v>
      </c>
      <c r="E231" s="73"/>
      <c r="F231" s="73" t="s">
        <v>3125</v>
      </c>
      <c r="G231" s="94">
        <v>42716</v>
      </c>
      <c r="H231" s="73" t="s">
        <v>129</v>
      </c>
      <c r="I231" s="83">
        <v>5.829999999957983</v>
      </c>
      <c r="J231" s="86" t="s">
        <v>523</v>
      </c>
      <c r="K231" s="86" t="s">
        <v>131</v>
      </c>
      <c r="L231" s="87">
        <v>4.4999999999999998E-2</v>
      </c>
      <c r="M231" s="87">
        <v>8.1099999999491357E-2</v>
      </c>
      <c r="N231" s="83">
        <v>54714.56257400001</v>
      </c>
      <c r="O231" s="85">
        <v>90.91</v>
      </c>
      <c r="P231" s="83">
        <v>49.741013023000008</v>
      </c>
      <c r="Q231" s="84">
        <f t="shared" si="3"/>
        <v>1.8069529303453249E-4</v>
      </c>
      <c r="R231" s="84">
        <f>P231/'סכום נכסי הקרן'!$C$42</f>
        <v>6.9809387340688321E-6</v>
      </c>
    </row>
    <row r="232" spans="2:18">
      <c r="B232" s="76" t="s">
        <v>3328</v>
      </c>
      <c r="C232" s="86" t="s">
        <v>2969</v>
      </c>
      <c r="D232" s="73" t="s">
        <v>3128</v>
      </c>
      <c r="E232" s="73"/>
      <c r="F232" s="73" t="s">
        <v>3125</v>
      </c>
      <c r="G232" s="94">
        <v>42803</v>
      </c>
      <c r="H232" s="73" t="s">
        <v>129</v>
      </c>
      <c r="I232" s="83">
        <v>5.8300000000042091</v>
      </c>
      <c r="J232" s="86" t="s">
        <v>523</v>
      </c>
      <c r="K232" s="86" t="s">
        <v>131</v>
      </c>
      <c r="L232" s="87">
        <v>4.4999999999999998E-2</v>
      </c>
      <c r="M232" s="87">
        <v>8.1100000000060804E-2</v>
      </c>
      <c r="N232" s="83">
        <v>350651.98238800006</v>
      </c>
      <c r="O232" s="85">
        <v>91.46</v>
      </c>
      <c r="P232" s="83">
        <v>320.7063273550001</v>
      </c>
      <c r="Q232" s="84">
        <f t="shared" si="3"/>
        <v>1.1650370645375594E-3</v>
      </c>
      <c r="R232" s="84">
        <f>P232/'סכום נכסי הקרן'!$C$42</f>
        <v>4.5009763308564985E-5</v>
      </c>
    </row>
    <row r="233" spans="2:18">
      <c r="B233" s="76" t="s">
        <v>3328</v>
      </c>
      <c r="C233" s="86" t="s">
        <v>2969</v>
      </c>
      <c r="D233" s="73" t="s">
        <v>3129</v>
      </c>
      <c r="E233" s="73"/>
      <c r="F233" s="73" t="s">
        <v>3125</v>
      </c>
      <c r="G233" s="94">
        <v>42898</v>
      </c>
      <c r="H233" s="73" t="s">
        <v>129</v>
      </c>
      <c r="I233" s="83">
        <v>5.8299999999525101</v>
      </c>
      <c r="J233" s="86" t="s">
        <v>523</v>
      </c>
      <c r="K233" s="86" t="s">
        <v>131</v>
      </c>
      <c r="L233" s="87">
        <v>4.4999999999999998E-2</v>
      </c>
      <c r="M233" s="87">
        <v>8.1099999999425132E-2</v>
      </c>
      <c r="N233" s="83">
        <v>65948.652281000002</v>
      </c>
      <c r="O233" s="85">
        <v>91</v>
      </c>
      <c r="P233" s="83">
        <v>60.013275495000009</v>
      </c>
      <c r="Q233" s="84">
        <f t="shared" si="3"/>
        <v>2.1801157118607307E-4</v>
      </c>
      <c r="R233" s="84">
        <f>P233/'סכום נכסי הקרן'!$C$42</f>
        <v>8.4226068992135203E-6</v>
      </c>
    </row>
    <row r="234" spans="2:18">
      <c r="B234" s="76" t="s">
        <v>3328</v>
      </c>
      <c r="C234" s="86" t="s">
        <v>2969</v>
      </c>
      <c r="D234" s="73" t="s">
        <v>3130</v>
      </c>
      <c r="E234" s="73"/>
      <c r="F234" s="73" t="s">
        <v>3125</v>
      </c>
      <c r="G234" s="94">
        <v>42989</v>
      </c>
      <c r="H234" s="73" t="s">
        <v>129</v>
      </c>
      <c r="I234" s="83">
        <v>5.8299999999823537</v>
      </c>
      <c r="J234" s="86" t="s">
        <v>523</v>
      </c>
      <c r="K234" s="86" t="s">
        <v>131</v>
      </c>
      <c r="L234" s="87">
        <v>4.4999999999999998E-2</v>
      </c>
      <c r="M234" s="87">
        <v>8.1099999999765582E-2</v>
      </c>
      <c r="N234" s="83">
        <v>83103.603678000014</v>
      </c>
      <c r="O234" s="85">
        <v>91.37</v>
      </c>
      <c r="P234" s="83">
        <v>75.931765198000008</v>
      </c>
      <c r="Q234" s="84">
        <f t="shared" si="3"/>
        <v>2.758390255690536E-4</v>
      </c>
      <c r="R234" s="84">
        <f>P234/'סכום נכסי הקרן'!$C$42</f>
        <v>1.0656698941210423E-5</v>
      </c>
    </row>
    <row r="235" spans="2:18">
      <c r="B235" s="76" t="s">
        <v>3328</v>
      </c>
      <c r="C235" s="86" t="s">
        <v>2969</v>
      </c>
      <c r="D235" s="73" t="s">
        <v>3131</v>
      </c>
      <c r="E235" s="73"/>
      <c r="F235" s="73" t="s">
        <v>3125</v>
      </c>
      <c r="G235" s="94">
        <v>43080</v>
      </c>
      <c r="H235" s="73" t="s">
        <v>129</v>
      </c>
      <c r="I235" s="83">
        <v>5.830000000092034</v>
      </c>
      <c r="J235" s="86" t="s">
        <v>523</v>
      </c>
      <c r="K235" s="86" t="s">
        <v>131</v>
      </c>
      <c r="L235" s="87">
        <v>4.4999999999999998E-2</v>
      </c>
      <c r="M235" s="87">
        <v>8.1100000001519609E-2</v>
      </c>
      <c r="N235" s="83">
        <v>25748.368648000007</v>
      </c>
      <c r="O235" s="85">
        <v>90.73</v>
      </c>
      <c r="P235" s="83">
        <v>23.361496795000001</v>
      </c>
      <c r="Q235" s="84">
        <f t="shared" si="3"/>
        <v>8.4865833093224338E-5</v>
      </c>
      <c r="R235" s="84">
        <f>P235/'סכום נכסי הקרן'!$C$42</f>
        <v>3.2786862982993648E-6</v>
      </c>
    </row>
    <row r="236" spans="2:18">
      <c r="B236" s="76" t="s">
        <v>3328</v>
      </c>
      <c r="C236" s="86" t="s">
        <v>2969</v>
      </c>
      <c r="D236" s="73" t="s">
        <v>3132</v>
      </c>
      <c r="E236" s="73"/>
      <c r="F236" s="73" t="s">
        <v>3125</v>
      </c>
      <c r="G236" s="94">
        <v>43171</v>
      </c>
      <c r="H236" s="73" t="s">
        <v>129</v>
      </c>
      <c r="I236" s="83">
        <v>5.7200000001092244</v>
      </c>
      <c r="J236" s="86" t="s">
        <v>523</v>
      </c>
      <c r="K236" s="86" t="s">
        <v>131</v>
      </c>
      <c r="L236" s="87">
        <v>4.4999999999999998E-2</v>
      </c>
      <c r="M236" s="87">
        <v>8.1800000001695239E-2</v>
      </c>
      <c r="N236" s="83">
        <v>19238.802986000002</v>
      </c>
      <c r="O236" s="85">
        <v>91.37</v>
      </c>
      <c r="P236" s="83">
        <v>17.578494839000001</v>
      </c>
      <c r="Q236" s="84">
        <f t="shared" si="3"/>
        <v>6.3857792252248514E-5</v>
      </c>
      <c r="R236" s="84">
        <f>P236/'סכום נכסי הקרן'!$C$42</f>
        <v>2.4670666729578188E-6</v>
      </c>
    </row>
    <row r="237" spans="2:18">
      <c r="B237" s="76" t="s">
        <v>3328</v>
      </c>
      <c r="C237" s="86" t="s">
        <v>2969</v>
      </c>
      <c r="D237" s="73" t="s">
        <v>3133</v>
      </c>
      <c r="E237" s="73"/>
      <c r="F237" s="73" t="s">
        <v>3125</v>
      </c>
      <c r="G237" s="94">
        <v>43341</v>
      </c>
      <c r="H237" s="73" t="s">
        <v>129</v>
      </c>
      <c r="I237" s="83">
        <v>5.8699999999424035</v>
      </c>
      <c r="J237" s="86" t="s">
        <v>523</v>
      </c>
      <c r="K237" s="86" t="s">
        <v>131</v>
      </c>
      <c r="L237" s="87">
        <v>4.4999999999999998E-2</v>
      </c>
      <c r="M237" s="87">
        <v>7.8499999999387754E-2</v>
      </c>
      <c r="N237" s="83">
        <v>48265.497521000005</v>
      </c>
      <c r="O237" s="85">
        <v>91.37</v>
      </c>
      <c r="P237" s="83">
        <v>44.100184942000006</v>
      </c>
      <c r="Q237" s="84">
        <f t="shared" si="3"/>
        <v>1.6020373041632829E-4</v>
      </c>
      <c r="R237" s="84">
        <f>P237/'סכום נכסי הקרן'!$C$42</f>
        <v>6.1892726048593661E-6</v>
      </c>
    </row>
    <row r="238" spans="2:18">
      <c r="B238" s="76" t="s">
        <v>3328</v>
      </c>
      <c r="C238" s="86" t="s">
        <v>2969</v>
      </c>
      <c r="D238" s="73" t="s">
        <v>3134</v>
      </c>
      <c r="E238" s="73"/>
      <c r="F238" s="73" t="s">
        <v>3125</v>
      </c>
      <c r="G238" s="94">
        <v>43990</v>
      </c>
      <c r="H238" s="73" t="s">
        <v>129</v>
      </c>
      <c r="I238" s="83">
        <v>5.8300000000406191</v>
      </c>
      <c r="J238" s="86" t="s">
        <v>523</v>
      </c>
      <c r="K238" s="86" t="s">
        <v>131</v>
      </c>
      <c r="L238" s="87">
        <v>4.4999999999999998E-2</v>
      </c>
      <c r="M238" s="87">
        <v>8.1100000000432979E-2</v>
      </c>
      <c r="N238" s="83">
        <v>49780.42923300001</v>
      </c>
      <c r="O238" s="85">
        <v>90.01</v>
      </c>
      <c r="P238" s="83">
        <v>44.807367345999999</v>
      </c>
      <c r="Q238" s="84">
        <f t="shared" si="3"/>
        <v>1.6277272778798531E-4</v>
      </c>
      <c r="R238" s="84">
        <f>P238/'סכום נכסי הקרן'!$C$42</f>
        <v>6.2885226348869559E-6</v>
      </c>
    </row>
    <row r="239" spans="2:18">
      <c r="B239" s="76" t="s">
        <v>3328</v>
      </c>
      <c r="C239" s="86" t="s">
        <v>2969</v>
      </c>
      <c r="D239" s="73" t="s">
        <v>3135</v>
      </c>
      <c r="E239" s="73"/>
      <c r="F239" s="73" t="s">
        <v>3125</v>
      </c>
      <c r="G239" s="94">
        <v>41893</v>
      </c>
      <c r="H239" s="73" t="s">
        <v>129</v>
      </c>
      <c r="I239" s="83">
        <v>5.8300000000253185</v>
      </c>
      <c r="J239" s="86" t="s">
        <v>523</v>
      </c>
      <c r="K239" s="86" t="s">
        <v>131</v>
      </c>
      <c r="L239" s="87">
        <v>4.4999999999999998E-2</v>
      </c>
      <c r="M239" s="87">
        <v>8.1100000000375413E-2</v>
      </c>
      <c r="N239" s="83">
        <v>50953.774393000007</v>
      </c>
      <c r="O239" s="85">
        <v>89.92</v>
      </c>
      <c r="P239" s="83">
        <v>45.817634548000001</v>
      </c>
      <c r="Q239" s="84">
        <f t="shared" si="3"/>
        <v>1.664427480994767E-4</v>
      </c>
      <c r="R239" s="84">
        <f>P239/'סכום נכסי הקרן'!$C$42</f>
        <v>6.4303093218396327E-6</v>
      </c>
    </row>
    <row r="240" spans="2:18">
      <c r="B240" s="76" t="s">
        <v>3328</v>
      </c>
      <c r="C240" s="86" t="s">
        <v>2969</v>
      </c>
      <c r="D240" s="73" t="s">
        <v>3136</v>
      </c>
      <c r="E240" s="73"/>
      <c r="F240" s="73" t="s">
        <v>3125</v>
      </c>
      <c r="G240" s="94">
        <v>42151</v>
      </c>
      <c r="H240" s="73" t="s">
        <v>129</v>
      </c>
      <c r="I240" s="83">
        <v>5.8299999999909131</v>
      </c>
      <c r="J240" s="86" t="s">
        <v>523</v>
      </c>
      <c r="K240" s="86" t="s">
        <v>131</v>
      </c>
      <c r="L240" s="87">
        <v>4.4999999999999998E-2</v>
      </c>
      <c r="M240" s="87">
        <v>8.1099999999930367E-2</v>
      </c>
      <c r="N240" s="83">
        <v>186601.40289400003</v>
      </c>
      <c r="O240" s="85">
        <v>90.82</v>
      </c>
      <c r="P240" s="83">
        <v>169.47140263800003</v>
      </c>
      <c r="Q240" s="84">
        <f t="shared" si="3"/>
        <v>6.1564256334077627E-4</v>
      </c>
      <c r="R240" s="84">
        <f>P240/'סכום נכסי הקרן'!$C$42</f>
        <v>2.3784587548418919E-5</v>
      </c>
    </row>
    <row r="241" spans="2:18">
      <c r="B241" s="76" t="s">
        <v>3328</v>
      </c>
      <c r="C241" s="86" t="s">
        <v>2969</v>
      </c>
      <c r="D241" s="73" t="s">
        <v>3137</v>
      </c>
      <c r="E241" s="73"/>
      <c r="F241" s="73" t="s">
        <v>3125</v>
      </c>
      <c r="G241" s="94">
        <v>42166</v>
      </c>
      <c r="H241" s="73" t="s">
        <v>129</v>
      </c>
      <c r="I241" s="83">
        <v>5.829999999987332</v>
      </c>
      <c r="J241" s="86" t="s">
        <v>523</v>
      </c>
      <c r="K241" s="86" t="s">
        <v>131</v>
      </c>
      <c r="L241" s="87">
        <v>4.4999999999999998E-2</v>
      </c>
      <c r="M241" s="87">
        <v>8.1099999999790548E-2</v>
      </c>
      <c r="N241" s="83">
        <v>175571.40944800002</v>
      </c>
      <c r="O241" s="85">
        <v>90.82</v>
      </c>
      <c r="P241" s="83">
        <v>159.45396219400001</v>
      </c>
      <c r="Q241" s="84">
        <f t="shared" si="3"/>
        <v>5.7925198288260227E-4</v>
      </c>
      <c r="R241" s="84">
        <f>P241/'סכום נכסי הקרן'!$C$42</f>
        <v>2.2378682566559953E-5</v>
      </c>
    </row>
    <row r="242" spans="2:18">
      <c r="B242" s="76" t="s">
        <v>3328</v>
      </c>
      <c r="C242" s="86" t="s">
        <v>2969</v>
      </c>
      <c r="D242" s="73" t="s">
        <v>3138</v>
      </c>
      <c r="E242" s="73"/>
      <c r="F242" s="73" t="s">
        <v>3125</v>
      </c>
      <c r="G242" s="94">
        <v>42257</v>
      </c>
      <c r="H242" s="73" t="s">
        <v>129</v>
      </c>
      <c r="I242" s="83">
        <v>5.8299999999808643</v>
      </c>
      <c r="J242" s="86" t="s">
        <v>523</v>
      </c>
      <c r="K242" s="86" t="s">
        <v>131</v>
      </c>
      <c r="L242" s="87">
        <v>4.4999999999999998E-2</v>
      </c>
      <c r="M242" s="87">
        <v>8.1099999999837177E-2</v>
      </c>
      <c r="N242" s="83">
        <v>93299.430699999997</v>
      </c>
      <c r="O242" s="85">
        <v>90.18</v>
      </c>
      <c r="P242" s="83">
        <v>84.137425867000019</v>
      </c>
      <c r="Q242" s="84">
        <f t="shared" si="3"/>
        <v>3.0564791302458832E-4</v>
      </c>
      <c r="R242" s="84">
        <f>P242/'סכום נכסי הקרן'!$C$42</f>
        <v>1.1808328369753822E-5</v>
      </c>
    </row>
    <row r="243" spans="2:18">
      <c r="B243" s="76" t="s">
        <v>3328</v>
      </c>
      <c r="C243" s="86" t="s">
        <v>2969</v>
      </c>
      <c r="D243" s="73" t="s">
        <v>3139</v>
      </c>
      <c r="E243" s="73"/>
      <c r="F243" s="73" t="s">
        <v>3125</v>
      </c>
      <c r="G243" s="94">
        <v>42348</v>
      </c>
      <c r="H243" s="73" t="s">
        <v>129</v>
      </c>
      <c r="I243" s="83">
        <v>5.8299999999972689</v>
      </c>
      <c r="J243" s="86" t="s">
        <v>523</v>
      </c>
      <c r="K243" s="86" t="s">
        <v>131</v>
      </c>
      <c r="L243" s="87">
        <v>4.4999999999999998E-2</v>
      </c>
      <c r="M243" s="87">
        <v>8.1100000000013675E-2</v>
      </c>
      <c r="N243" s="83">
        <v>161565.45853400003</v>
      </c>
      <c r="O243" s="85">
        <v>90.64</v>
      </c>
      <c r="P243" s="83">
        <v>146.44293068000002</v>
      </c>
      <c r="Q243" s="84">
        <f t="shared" si="3"/>
        <v>5.319865170382163E-4</v>
      </c>
      <c r="R243" s="84">
        <f>P243/'סכום נכסי הקרן'!$C$42</f>
        <v>2.055263986364448E-5</v>
      </c>
    </row>
    <row r="244" spans="2:18">
      <c r="B244" s="76" t="s">
        <v>3328</v>
      </c>
      <c r="C244" s="86" t="s">
        <v>2969</v>
      </c>
      <c r="D244" s="73" t="s">
        <v>3140</v>
      </c>
      <c r="E244" s="73"/>
      <c r="F244" s="73" t="s">
        <v>3125</v>
      </c>
      <c r="G244" s="94">
        <v>42439</v>
      </c>
      <c r="H244" s="73" t="s">
        <v>129</v>
      </c>
      <c r="I244" s="83">
        <v>5.8299999999968124</v>
      </c>
      <c r="J244" s="86" t="s">
        <v>523</v>
      </c>
      <c r="K244" s="86" t="s">
        <v>131</v>
      </c>
      <c r="L244" s="87">
        <v>4.4999999999999998E-2</v>
      </c>
      <c r="M244" s="87">
        <v>8.1099999999970404E-2</v>
      </c>
      <c r="N244" s="83">
        <v>191888.92570100003</v>
      </c>
      <c r="O244" s="85">
        <v>91.55</v>
      </c>
      <c r="P244" s="83">
        <v>175.67431543200001</v>
      </c>
      <c r="Q244" s="84">
        <f t="shared" si="3"/>
        <v>6.3817602369594046E-4</v>
      </c>
      <c r="R244" s="84">
        <f>P244/'סכום נכסי הקרן'!$C$42</f>
        <v>2.4655139866435904E-5</v>
      </c>
    </row>
    <row r="245" spans="2:18">
      <c r="B245" s="76" t="s">
        <v>3328</v>
      </c>
      <c r="C245" s="86" t="s">
        <v>2969</v>
      </c>
      <c r="D245" s="73" t="s">
        <v>3141</v>
      </c>
      <c r="E245" s="73"/>
      <c r="F245" s="73" t="s">
        <v>3125</v>
      </c>
      <c r="G245" s="94">
        <v>42549</v>
      </c>
      <c r="H245" s="73" t="s">
        <v>129</v>
      </c>
      <c r="I245" s="83">
        <v>5.8500000000060428</v>
      </c>
      <c r="J245" s="86" t="s">
        <v>523</v>
      </c>
      <c r="K245" s="86" t="s">
        <v>131</v>
      </c>
      <c r="L245" s="87">
        <v>4.4999999999999998E-2</v>
      </c>
      <c r="M245" s="87">
        <v>7.9900000000084598E-2</v>
      </c>
      <c r="N245" s="83">
        <v>134972.43074700001</v>
      </c>
      <c r="O245" s="85">
        <v>91.95</v>
      </c>
      <c r="P245" s="83">
        <v>124.10715680500002</v>
      </c>
      <c r="Q245" s="84">
        <f t="shared" si="3"/>
        <v>4.5084685058972704E-4</v>
      </c>
      <c r="R245" s="84">
        <f>P245/'סכום נכסי הקרן'!$C$42</f>
        <v>1.7417909396307769E-5</v>
      </c>
    </row>
    <row r="246" spans="2:18">
      <c r="B246" s="76" t="s">
        <v>3328</v>
      </c>
      <c r="C246" s="86" t="s">
        <v>2969</v>
      </c>
      <c r="D246" s="73" t="s">
        <v>3142</v>
      </c>
      <c r="E246" s="73"/>
      <c r="F246" s="73" t="s">
        <v>3125</v>
      </c>
      <c r="G246" s="94">
        <v>42604</v>
      </c>
      <c r="H246" s="73" t="s">
        <v>129</v>
      </c>
      <c r="I246" s="83">
        <v>5.8300000000185461</v>
      </c>
      <c r="J246" s="86" t="s">
        <v>523</v>
      </c>
      <c r="K246" s="86" t="s">
        <v>131</v>
      </c>
      <c r="L246" s="87">
        <v>4.4999999999999998E-2</v>
      </c>
      <c r="M246" s="87">
        <v>8.1100000000217942E-2</v>
      </c>
      <c r="N246" s="83">
        <v>176499.94603600004</v>
      </c>
      <c r="O246" s="85">
        <v>90.73</v>
      </c>
      <c r="P246" s="83">
        <v>160.13840374100002</v>
      </c>
      <c r="Q246" s="84">
        <f t="shared" si="3"/>
        <v>5.8173836903326211E-4</v>
      </c>
      <c r="R246" s="84">
        <f>P246/'סכום נכסי הקרן'!$C$42</f>
        <v>2.2474741014433725E-5</v>
      </c>
    </row>
    <row r="247" spans="2:18">
      <c r="B247" s="76" t="s">
        <v>3329</v>
      </c>
      <c r="C247" s="86" t="s">
        <v>2969</v>
      </c>
      <c r="D247" s="73" t="s">
        <v>3143</v>
      </c>
      <c r="E247" s="73"/>
      <c r="F247" s="73" t="s">
        <v>512</v>
      </c>
      <c r="G247" s="94">
        <v>44871</v>
      </c>
      <c r="H247" s="73"/>
      <c r="I247" s="83">
        <v>5.1900000000014197</v>
      </c>
      <c r="J247" s="86" t="s">
        <v>310</v>
      </c>
      <c r="K247" s="86" t="s">
        <v>131</v>
      </c>
      <c r="L247" s="87">
        <v>0.05</v>
      </c>
      <c r="M247" s="87">
        <v>6.3700000000025098E-2</v>
      </c>
      <c r="N247" s="83">
        <v>1061430.363561</v>
      </c>
      <c r="O247" s="85">
        <v>96.87</v>
      </c>
      <c r="P247" s="83">
        <v>1028.2075008660001</v>
      </c>
      <c r="Q247" s="84">
        <f t="shared" ref="Q247:Q310" si="4">IFERROR(P247/$P$10,0)</f>
        <v>3.7351924373429379E-3</v>
      </c>
      <c r="R247" s="84">
        <f>P247/'סכום נכסי הקרן'!$C$42</f>
        <v>1.4430453127556062E-4</v>
      </c>
    </row>
    <row r="248" spans="2:18">
      <c r="B248" s="76" t="s">
        <v>3329</v>
      </c>
      <c r="C248" s="86" t="s">
        <v>2969</v>
      </c>
      <c r="D248" s="73" t="s">
        <v>3144</v>
      </c>
      <c r="E248" s="73"/>
      <c r="F248" s="73" t="s">
        <v>512</v>
      </c>
      <c r="G248" s="94">
        <v>44969</v>
      </c>
      <c r="H248" s="73"/>
      <c r="I248" s="83">
        <v>5.1899999999987028</v>
      </c>
      <c r="J248" s="86" t="s">
        <v>310</v>
      </c>
      <c r="K248" s="86" t="s">
        <v>131</v>
      </c>
      <c r="L248" s="87">
        <v>0.05</v>
      </c>
      <c r="M248" s="87">
        <v>6.0199999999984974E-2</v>
      </c>
      <c r="N248" s="83">
        <v>749761.66535200016</v>
      </c>
      <c r="O248" s="85">
        <v>97.64</v>
      </c>
      <c r="P248" s="83">
        <v>732.06728780500009</v>
      </c>
      <c r="Q248" s="84">
        <f t="shared" si="4"/>
        <v>2.659397246890685E-3</v>
      </c>
      <c r="R248" s="84">
        <f>P248/'סכום נכסי הקרן'!$C$42</f>
        <v>1.0274251718636214E-4</v>
      </c>
    </row>
    <row r="249" spans="2:18">
      <c r="B249" s="76" t="s">
        <v>3329</v>
      </c>
      <c r="C249" s="86" t="s">
        <v>2969</v>
      </c>
      <c r="D249" s="73" t="s">
        <v>3145</v>
      </c>
      <c r="E249" s="73"/>
      <c r="F249" s="73" t="s">
        <v>512</v>
      </c>
      <c r="G249" s="94">
        <v>45018</v>
      </c>
      <c r="H249" s="73"/>
      <c r="I249" s="83">
        <v>5.1900000000031543</v>
      </c>
      <c r="J249" s="86" t="s">
        <v>310</v>
      </c>
      <c r="K249" s="86" t="s">
        <v>131</v>
      </c>
      <c r="L249" s="87">
        <v>0.05</v>
      </c>
      <c r="M249" s="87">
        <v>4.1800000000010523E-2</v>
      </c>
      <c r="N249" s="83">
        <v>358536.01318700006</v>
      </c>
      <c r="O249" s="85">
        <v>106.08</v>
      </c>
      <c r="P249" s="83">
        <v>380.33498592000007</v>
      </c>
      <c r="Q249" s="84">
        <f t="shared" si="4"/>
        <v>1.3816514291802059E-3</v>
      </c>
      <c r="R249" s="84">
        <f>P249/'סכום נכסי הקרן'!$C$42</f>
        <v>5.3378390864350695E-5</v>
      </c>
    </row>
    <row r="250" spans="2:18">
      <c r="B250" s="76" t="s">
        <v>3330</v>
      </c>
      <c r="C250" s="86" t="s">
        <v>2969</v>
      </c>
      <c r="D250" s="73" t="s">
        <v>3146</v>
      </c>
      <c r="E250" s="73"/>
      <c r="F250" s="73" t="s">
        <v>512</v>
      </c>
      <c r="G250" s="94">
        <v>41534</v>
      </c>
      <c r="H250" s="73"/>
      <c r="I250" s="83">
        <v>5.5399999999999334</v>
      </c>
      <c r="J250" s="86" t="s">
        <v>456</v>
      </c>
      <c r="K250" s="86" t="s">
        <v>131</v>
      </c>
      <c r="L250" s="87">
        <v>3.9842000000000002E-2</v>
      </c>
      <c r="M250" s="87">
        <v>3.1999999999998731E-2</v>
      </c>
      <c r="N250" s="83">
        <v>4069287.2048750003</v>
      </c>
      <c r="O250" s="85">
        <v>116.26</v>
      </c>
      <c r="P250" s="83">
        <v>4730.9534531080008</v>
      </c>
      <c r="Q250" s="84">
        <f t="shared" si="4"/>
        <v>1.7186240661138122E-2</v>
      </c>
      <c r="R250" s="84">
        <f>P250/'סכום נכסי הקרן'!$C$42</f>
        <v>6.6396911125648052E-4</v>
      </c>
    </row>
    <row r="251" spans="2:18">
      <c r="B251" s="72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83"/>
      <c r="O251" s="85"/>
      <c r="P251" s="73"/>
      <c r="Q251" s="84"/>
      <c r="R251" s="73"/>
    </row>
    <row r="252" spans="2:18">
      <c r="B252" s="70" t="s">
        <v>37</v>
      </c>
      <c r="C252" s="71"/>
      <c r="D252" s="71"/>
      <c r="E252" s="71"/>
      <c r="F252" s="71"/>
      <c r="G252" s="71"/>
      <c r="H252" s="71"/>
      <c r="I252" s="80">
        <v>2.204384773268552</v>
      </c>
      <c r="J252" s="71"/>
      <c r="K252" s="71"/>
      <c r="L252" s="71"/>
      <c r="M252" s="91">
        <v>7.2038502206038788E-2</v>
      </c>
      <c r="N252" s="80"/>
      <c r="O252" s="82"/>
      <c r="P252" s="80">
        <v>110004.92430453699</v>
      </c>
      <c r="Q252" s="81">
        <f t="shared" si="4"/>
        <v>0.39961735446076813</v>
      </c>
      <c r="R252" s="81">
        <f>P252/'סכום נכסי הקרן'!$C$42</f>
        <v>1.5438721295458167E-2</v>
      </c>
    </row>
    <row r="253" spans="2:18">
      <c r="B253" s="89" t="s">
        <v>35</v>
      </c>
      <c r="C253" s="71"/>
      <c r="D253" s="71"/>
      <c r="E253" s="71"/>
      <c r="F253" s="71"/>
      <c r="G253" s="71"/>
      <c r="H253" s="71"/>
      <c r="I253" s="80">
        <v>2.2043847732685524</v>
      </c>
      <c r="J253" s="71"/>
      <c r="K253" s="71"/>
      <c r="L253" s="71"/>
      <c r="M253" s="91">
        <v>7.2038502206038815E-2</v>
      </c>
      <c r="N253" s="80"/>
      <c r="O253" s="82"/>
      <c r="P253" s="80">
        <v>110004.92430453699</v>
      </c>
      <c r="Q253" s="81">
        <f t="shared" si="4"/>
        <v>0.39961735446076813</v>
      </c>
      <c r="R253" s="81">
        <f>P253/'סכום נכסי הקרן'!$C$42</f>
        <v>1.5438721295458167E-2</v>
      </c>
    </row>
    <row r="254" spans="2:18">
      <c r="B254" s="76" t="s">
        <v>3331</v>
      </c>
      <c r="C254" s="86" t="s">
        <v>2969</v>
      </c>
      <c r="D254" s="73">
        <v>8763</v>
      </c>
      <c r="E254" s="73"/>
      <c r="F254" s="73" t="s">
        <v>2997</v>
      </c>
      <c r="G254" s="94">
        <v>44529</v>
      </c>
      <c r="H254" s="73" t="s">
        <v>2967</v>
      </c>
      <c r="I254" s="83">
        <v>2.7799999999996188</v>
      </c>
      <c r="J254" s="86" t="s">
        <v>799</v>
      </c>
      <c r="K254" s="86" t="s">
        <v>2959</v>
      </c>
      <c r="L254" s="87">
        <v>6.7299999999999999E-2</v>
      </c>
      <c r="M254" s="87">
        <v>7.9099999999986889E-2</v>
      </c>
      <c r="N254" s="83">
        <v>5009362.0533560012</v>
      </c>
      <c r="O254" s="85">
        <v>100.55</v>
      </c>
      <c r="P254" s="83">
        <v>1731.1872617970002</v>
      </c>
      <c r="Q254" s="84">
        <f t="shared" si="4"/>
        <v>6.2889227733141182E-3</v>
      </c>
      <c r="R254" s="84">
        <f>P254/'סכום נכסי הקרן'!$C$42</f>
        <v>2.4296473829789209E-4</v>
      </c>
    </row>
    <row r="255" spans="2:18">
      <c r="B255" s="76" t="s">
        <v>3331</v>
      </c>
      <c r="C255" s="86" t="s">
        <v>2969</v>
      </c>
      <c r="D255" s="73">
        <v>9327</v>
      </c>
      <c r="E255" s="73"/>
      <c r="F255" s="73" t="s">
        <v>2997</v>
      </c>
      <c r="G255" s="94">
        <v>44880</v>
      </c>
      <c r="H255" s="73" t="s">
        <v>2967</v>
      </c>
      <c r="I255" s="83">
        <v>1.0699999999900704</v>
      </c>
      <c r="J255" s="86" t="s">
        <v>799</v>
      </c>
      <c r="K255" s="86" t="s">
        <v>136</v>
      </c>
      <c r="L255" s="87">
        <v>6.5689999999999998E-2</v>
      </c>
      <c r="M255" s="87">
        <v>7.0999999999556321E-2</v>
      </c>
      <c r="N255" s="83">
        <v>137314.87682</v>
      </c>
      <c r="O255" s="85">
        <v>101.12</v>
      </c>
      <c r="P255" s="83">
        <v>47.334921721000015</v>
      </c>
      <c r="Q255" s="84">
        <f t="shared" si="4"/>
        <v>1.7195463122529888E-4</v>
      </c>
      <c r="R255" s="84">
        <f>P255/'סכום נכסי הקרן'!$C$42</f>
        <v>6.6432540962414704E-6</v>
      </c>
    </row>
    <row r="256" spans="2:18">
      <c r="B256" s="76" t="s">
        <v>3331</v>
      </c>
      <c r="C256" s="86" t="s">
        <v>2969</v>
      </c>
      <c r="D256" s="73">
        <v>9474</v>
      </c>
      <c r="E256" s="73"/>
      <c r="F256" s="73" t="s">
        <v>2997</v>
      </c>
      <c r="G256" s="94">
        <v>44977</v>
      </c>
      <c r="H256" s="73" t="s">
        <v>2967</v>
      </c>
      <c r="I256" s="83">
        <v>1.0800000000129184</v>
      </c>
      <c r="J256" s="86" t="s">
        <v>799</v>
      </c>
      <c r="K256" s="86" t="s">
        <v>136</v>
      </c>
      <c r="L256" s="87">
        <v>6.6449999999999995E-2</v>
      </c>
      <c r="M256" s="87">
        <v>5.3300000000802018E-2</v>
      </c>
      <c r="N256" s="83">
        <v>53157.948112000005</v>
      </c>
      <c r="O256" s="85">
        <v>102.52</v>
      </c>
      <c r="P256" s="83">
        <v>18.578207947000003</v>
      </c>
      <c r="Q256" s="84">
        <f t="shared" si="4"/>
        <v>6.7489472469878885E-5</v>
      </c>
      <c r="R256" s="84">
        <f>P256/'סכום נכסי הקרן'!$C$42</f>
        <v>2.6073721378940986E-6</v>
      </c>
    </row>
    <row r="257" spans="2:18">
      <c r="B257" s="76" t="s">
        <v>3331</v>
      </c>
      <c r="C257" s="86" t="s">
        <v>2969</v>
      </c>
      <c r="D257" s="73">
        <v>9571</v>
      </c>
      <c r="E257" s="73"/>
      <c r="F257" s="73" t="s">
        <v>2997</v>
      </c>
      <c r="G257" s="94">
        <v>45069</v>
      </c>
      <c r="H257" s="73" t="s">
        <v>2967</v>
      </c>
      <c r="I257" s="83">
        <v>1.0799999999893095</v>
      </c>
      <c r="J257" s="86" t="s">
        <v>799</v>
      </c>
      <c r="K257" s="86" t="s">
        <v>136</v>
      </c>
      <c r="L257" s="87">
        <v>6.6449999999999995E-2</v>
      </c>
      <c r="M257" s="87">
        <v>7.1099999999101327E-2</v>
      </c>
      <c r="N257" s="83">
        <v>87221.466892000011</v>
      </c>
      <c r="O257" s="85">
        <v>100.67</v>
      </c>
      <c r="P257" s="83">
        <v>29.933013079000006</v>
      </c>
      <c r="Q257" s="84">
        <f t="shared" si="4"/>
        <v>1.0873832760935965E-4</v>
      </c>
      <c r="R257" s="84">
        <f>P257/'סכום נכסי הקרן'!$C$42</f>
        <v>4.2009705418335116E-6</v>
      </c>
    </row>
    <row r="258" spans="2:18">
      <c r="B258" s="76" t="s">
        <v>3332</v>
      </c>
      <c r="C258" s="86" t="s">
        <v>2969</v>
      </c>
      <c r="D258" s="73">
        <v>9382</v>
      </c>
      <c r="E258" s="73"/>
      <c r="F258" s="73" t="s">
        <v>2997</v>
      </c>
      <c r="G258" s="94">
        <v>44341</v>
      </c>
      <c r="H258" s="73" t="s">
        <v>2967</v>
      </c>
      <c r="I258" s="83">
        <v>0.7199999999999579</v>
      </c>
      <c r="J258" s="86" t="s">
        <v>799</v>
      </c>
      <c r="K258" s="86" t="s">
        <v>130</v>
      </c>
      <c r="L258" s="87">
        <v>7.6565999999999995E-2</v>
      </c>
      <c r="M258" s="87">
        <v>8.9399999999991278E-2</v>
      </c>
      <c r="N258" s="83">
        <v>514845.13001400011</v>
      </c>
      <c r="O258" s="85">
        <v>99.69</v>
      </c>
      <c r="P258" s="83">
        <v>1899.0217219890003</v>
      </c>
      <c r="Q258" s="84">
        <f t="shared" si="4"/>
        <v>6.8986187791365769E-3</v>
      </c>
      <c r="R258" s="84">
        <f>P258/'סכום נכסי הקרן'!$C$42</f>
        <v>2.6651958796539095E-4</v>
      </c>
    </row>
    <row r="259" spans="2:18">
      <c r="B259" s="76" t="s">
        <v>3332</v>
      </c>
      <c r="C259" s="86" t="s">
        <v>2969</v>
      </c>
      <c r="D259" s="73">
        <v>9410</v>
      </c>
      <c r="E259" s="73"/>
      <c r="F259" s="73" t="s">
        <v>2997</v>
      </c>
      <c r="G259" s="94">
        <v>44946</v>
      </c>
      <c r="H259" s="73" t="s">
        <v>2967</v>
      </c>
      <c r="I259" s="83">
        <v>0.71999999994713471</v>
      </c>
      <c r="J259" s="86" t="s">
        <v>799</v>
      </c>
      <c r="K259" s="86" t="s">
        <v>130</v>
      </c>
      <c r="L259" s="87">
        <v>7.6565999999999995E-2</v>
      </c>
      <c r="M259" s="87">
        <v>8.9399999994222587E-2</v>
      </c>
      <c r="N259" s="83">
        <v>1435.9308380000002</v>
      </c>
      <c r="O259" s="85">
        <v>99.69</v>
      </c>
      <c r="P259" s="83">
        <v>5.2964746489999994</v>
      </c>
      <c r="Q259" s="84">
        <f t="shared" si="4"/>
        <v>1.9240622186534341E-5</v>
      </c>
      <c r="R259" s="84">
        <f>P259/'סכום נכסי הקרן'!$C$42</f>
        <v>7.4333759576068445E-7</v>
      </c>
    </row>
    <row r="260" spans="2:18">
      <c r="B260" s="76" t="s">
        <v>3332</v>
      </c>
      <c r="C260" s="86" t="s">
        <v>2969</v>
      </c>
      <c r="D260" s="73">
        <v>9460</v>
      </c>
      <c r="E260" s="73"/>
      <c r="F260" s="73" t="s">
        <v>2997</v>
      </c>
      <c r="G260" s="94">
        <v>44978</v>
      </c>
      <c r="H260" s="73" t="s">
        <v>2967</v>
      </c>
      <c r="I260" s="83">
        <v>0.72</v>
      </c>
      <c r="J260" s="86" t="s">
        <v>799</v>
      </c>
      <c r="K260" s="86" t="s">
        <v>130</v>
      </c>
      <c r="L260" s="87">
        <v>7.6565999999999995E-2</v>
      </c>
      <c r="M260" s="87">
        <v>8.9399999999999993E-2</v>
      </c>
      <c r="N260" s="83">
        <v>1960.9896800000001</v>
      </c>
      <c r="O260" s="85">
        <v>99.69</v>
      </c>
      <c r="P260" s="83">
        <v>7.2331696500000007</v>
      </c>
      <c r="Q260" s="84">
        <f t="shared" si="4"/>
        <v>2.6276097530842134E-5</v>
      </c>
      <c r="R260" s="84">
        <f>P260/'סכום נכסי הקרן'!$C$42</f>
        <v>1.0151444675328139E-6</v>
      </c>
    </row>
    <row r="261" spans="2:18">
      <c r="B261" s="76" t="s">
        <v>3332</v>
      </c>
      <c r="C261" s="86" t="s">
        <v>2969</v>
      </c>
      <c r="D261" s="73">
        <v>9511</v>
      </c>
      <c r="E261" s="73"/>
      <c r="F261" s="73" t="s">
        <v>2997</v>
      </c>
      <c r="G261" s="94">
        <v>45005</v>
      </c>
      <c r="H261" s="73" t="s">
        <v>2967</v>
      </c>
      <c r="I261" s="83">
        <v>0.72000000014909837</v>
      </c>
      <c r="J261" s="86" t="s">
        <v>799</v>
      </c>
      <c r="K261" s="86" t="s">
        <v>130</v>
      </c>
      <c r="L261" s="87">
        <v>7.6501E-2</v>
      </c>
      <c r="M261" s="87">
        <v>8.930000000836015E-2</v>
      </c>
      <c r="N261" s="83">
        <v>1018.2680380000003</v>
      </c>
      <c r="O261" s="85">
        <v>99.69</v>
      </c>
      <c r="P261" s="83">
        <v>3.7559126020000004</v>
      </c>
      <c r="Q261" s="84">
        <f t="shared" si="4"/>
        <v>1.3644187904188181E-5</v>
      </c>
      <c r="R261" s="84">
        <f>P261/'סכום נכסי הקרן'!$C$42</f>
        <v>5.2712629219986227E-7</v>
      </c>
    </row>
    <row r="262" spans="2:18">
      <c r="B262" s="76" t="s">
        <v>3332</v>
      </c>
      <c r="C262" s="86" t="s">
        <v>2969</v>
      </c>
      <c r="D262" s="73">
        <v>9540</v>
      </c>
      <c r="E262" s="73"/>
      <c r="F262" s="73" t="s">
        <v>2997</v>
      </c>
      <c r="G262" s="94">
        <v>45036</v>
      </c>
      <c r="H262" s="73" t="s">
        <v>2967</v>
      </c>
      <c r="I262" s="83">
        <v>0.71999999997376796</v>
      </c>
      <c r="J262" s="86" t="s">
        <v>799</v>
      </c>
      <c r="K262" s="86" t="s">
        <v>130</v>
      </c>
      <c r="L262" s="87">
        <v>7.6565999999999995E-2</v>
      </c>
      <c r="M262" s="87">
        <v>8.9400000000568372E-2</v>
      </c>
      <c r="N262" s="83">
        <v>3720.624479000001</v>
      </c>
      <c r="O262" s="85">
        <v>99.69</v>
      </c>
      <c r="P262" s="83">
        <v>13.723635263000002</v>
      </c>
      <c r="Q262" s="84">
        <f t="shared" si="4"/>
        <v>4.9854157457552836E-5</v>
      </c>
      <c r="R262" s="84">
        <f>P262/'סכום נכסי הקרן'!$C$42</f>
        <v>1.9260535955592696E-6</v>
      </c>
    </row>
    <row r="263" spans="2:18">
      <c r="B263" s="76" t="s">
        <v>3332</v>
      </c>
      <c r="C263" s="86" t="s">
        <v>2969</v>
      </c>
      <c r="D263" s="73">
        <v>9562</v>
      </c>
      <c r="E263" s="73"/>
      <c r="F263" s="73" t="s">
        <v>2997</v>
      </c>
      <c r="G263" s="94">
        <v>45068</v>
      </c>
      <c r="H263" s="73" t="s">
        <v>2967</v>
      </c>
      <c r="I263" s="83">
        <v>0.72000000006472031</v>
      </c>
      <c r="J263" s="86" t="s">
        <v>799</v>
      </c>
      <c r="K263" s="86" t="s">
        <v>130</v>
      </c>
      <c r="L263" s="87">
        <v>7.6565999999999995E-2</v>
      </c>
      <c r="M263" s="87">
        <v>8.9400000002642754E-2</v>
      </c>
      <c r="N263" s="83">
        <v>2010.6975310000003</v>
      </c>
      <c r="O263" s="85">
        <v>99.69</v>
      </c>
      <c r="P263" s="83">
        <v>7.4165181660000012</v>
      </c>
      <c r="Q263" s="84">
        <f t="shared" si="4"/>
        <v>2.6942151794971165E-5</v>
      </c>
      <c r="R263" s="84">
        <f>P263/'סכום נכסי הקרן'!$C$42</f>
        <v>1.0408766486724824E-6</v>
      </c>
    </row>
    <row r="264" spans="2:18">
      <c r="B264" s="76" t="s">
        <v>3332</v>
      </c>
      <c r="C264" s="86" t="s">
        <v>2969</v>
      </c>
      <c r="D264" s="73">
        <v>9603</v>
      </c>
      <c r="E264" s="73"/>
      <c r="F264" s="73" t="s">
        <v>2997</v>
      </c>
      <c r="G264" s="94">
        <v>45097</v>
      </c>
      <c r="H264" s="73" t="s">
        <v>2967</v>
      </c>
      <c r="I264" s="83">
        <v>0.7200000001174216</v>
      </c>
      <c r="J264" s="86" t="s">
        <v>799</v>
      </c>
      <c r="K264" s="86" t="s">
        <v>130</v>
      </c>
      <c r="L264" s="87">
        <v>7.6565999999999995E-2</v>
      </c>
      <c r="M264" s="87">
        <v>8.950000000569841E-2</v>
      </c>
      <c r="N264" s="83">
        <v>1570.1865380000004</v>
      </c>
      <c r="O264" s="85">
        <v>99.68</v>
      </c>
      <c r="P264" s="83">
        <v>5.7910992060000011</v>
      </c>
      <c r="Q264" s="84">
        <f t="shared" si="4"/>
        <v>2.1037455902563885E-5</v>
      </c>
      <c r="R264" s="84">
        <f>P264/'סכום נכסי הקרן'!$C$42</f>
        <v>8.127560397957169E-7</v>
      </c>
    </row>
    <row r="265" spans="2:18">
      <c r="B265" s="76" t="s">
        <v>3333</v>
      </c>
      <c r="C265" s="86" t="s">
        <v>2969</v>
      </c>
      <c r="D265" s="73">
        <v>7770</v>
      </c>
      <c r="E265" s="73"/>
      <c r="F265" s="73" t="s">
        <v>2997</v>
      </c>
      <c r="G265" s="94">
        <v>44004</v>
      </c>
      <c r="H265" s="73" t="s">
        <v>2967</v>
      </c>
      <c r="I265" s="83">
        <v>1.8299999999998537</v>
      </c>
      <c r="J265" s="86" t="s">
        <v>799</v>
      </c>
      <c r="K265" s="86" t="s">
        <v>134</v>
      </c>
      <c r="L265" s="87">
        <v>7.2027000000000008E-2</v>
      </c>
      <c r="M265" s="87">
        <v>7.9299999999994292E-2</v>
      </c>
      <c r="N265" s="83">
        <v>2081007.1682650002</v>
      </c>
      <c r="O265" s="85">
        <v>101.92</v>
      </c>
      <c r="P265" s="83">
        <v>5199.9636432720017</v>
      </c>
      <c r="Q265" s="84">
        <f t="shared" si="4"/>
        <v>1.8890024492574747E-2</v>
      </c>
      <c r="R265" s="84">
        <f>P265/'סכום נכסי הקרן'!$C$42</f>
        <v>7.2979268830496006E-4</v>
      </c>
    </row>
    <row r="266" spans="2:18">
      <c r="B266" s="76" t="s">
        <v>3333</v>
      </c>
      <c r="C266" s="86" t="s">
        <v>2969</v>
      </c>
      <c r="D266" s="73">
        <v>8789</v>
      </c>
      <c r="E266" s="73"/>
      <c r="F266" s="73" t="s">
        <v>2997</v>
      </c>
      <c r="G266" s="94">
        <v>44004</v>
      </c>
      <c r="H266" s="73" t="s">
        <v>2967</v>
      </c>
      <c r="I266" s="83">
        <v>1.8300000000009879</v>
      </c>
      <c r="J266" s="86" t="s">
        <v>799</v>
      </c>
      <c r="K266" s="86" t="s">
        <v>134</v>
      </c>
      <c r="L266" s="87">
        <v>7.2027000000000008E-2</v>
      </c>
      <c r="M266" s="87">
        <v>8.0600000000056585E-2</v>
      </c>
      <c r="N266" s="83">
        <v>239705.37450000003</v>
      </c>
      <c r="O266" s="85">
        <v>101.69</v>
      </c>
      <c r="P266" s="83">
        <v>597.61753922699995</v>
      </c>
      <c r="Q266" s="84">
        <f t="shared" si="4"/>
        <v>2.1709786313211282E-3</v>
      </c>
      <c r="R266" s="84">
        <f>P266/'סכום נכסי הקרן'!$C$42</f>
        <v>8.3873069207890532E-5</v>
      </c>
    </row>
    <row r="267" spans="2:18">
      <c r="B267" s="76" t="s">
        <v>3333</v>
      </c>
      <c r="C267" s="86" t="s">
        <v>2969</v>
      </c>
      <c r="D267" s="73">
        <v>8980</v>
      </c>
      <c r="E267" s="73"/>
      <c r="F267" s="73" t="s">
        <v>2997</v>
      </c>
      <c r="G267" s="94">
        <v>44627</v>
      </c>
      <c r="H267" s="73" t="s">
        <v>2967</v>
      </c>
      <c r="I267" s="83">
        <v>1.8199999999998357</v>
      </c>
      <c r="J267" s="86" t="s">
        <v>799</v>
      </c>
      <c r="K267" s="86" t="s">
        <v>134</v>
      </c>
      <c r="L267" s="87">
        <v>7.2027000000000008E-2</v>
      </c>
      <c r="M267" s="87">
        <v>8.1199999999990127E-2</v>
      </c>
      <c r="N267" s="83">
        <v>244061.64625300004</v>
      </c>
      <c r="O267" s="85">
        <v>101.59</v>
      </c>
      <c r="P267" s="83">
        <v>607.87994055500008</v>
      </c>
      <c r="Q267" s="84">
        <f t="shared" si="4"/>
        <v>2.2082590866738068E-3</v>
      </c>
      <c r="R267" s="84">
        <f>P267/'סכום נכסי הקרן'!$C$42</f>
        <v>8.5313353403591752E-5</v>
      </c>
    </row>
    <row r="268" spans="2:18">
      <c r="B268" s="76" t="s">
        <v>3333</v>
      </c>
      <c r="C268" s="86" t="s">
        <v>2969</v>
      </c>
      <c r="D268" s="73">
        <v>9027</v>
      </c>
      <c r="E268" s="73"/>
      <c r="F268" s="73" t="s">
        <v>2997</v>
      </c>
      <c r="G268" s="94">
        <v>44658</v>
      </c>
      <c r="H268" s="73" t="s">
        <v>2967</v>
      </c>
      <c r="I268" s="83">
        <v>1.8200000000073244</v>
      </c>
      <c r="J268" s="86" t="s">
        <v>799</v>
      </c>
      <c r="K268" s="86" t="s">
        <v>134</v>
      </c>
      <c r="L268" s="87">
        <v>7.2027000000000008E-2</v>
      </c>
      <c r="M268" s="87">
        <v>8.1200000000062167E-2</v>
      </c>
      <c r="N268" s="83">
        <v>36178.481119000004</v>
      </c>
      <c r="O268" s="85">
        <v>101.59</v>
      </c>
      <c r="P268" s="83">
        <v>90.109090487000003</v>
      </c>
      <c r="Q268" s="84">
        <f t="shared" si="4"/>
        <v>3.2734131295425803E-4</v>
      </c>
      <c r="R268" s="84">
        <f>P268/'סכום נכסי הקרן'!$C$42</f>
        <v>1.2646425994210126E-5</v>
      </c>
    </row>
    <row r="269" spans="2:18">
      <c r="B269" s="76" t="s">
        <v>3333</v>
      </c>
      <c r="C269" s="86" t="s">
        <v>2969</v>
      </c>
      <c r="D269" s="73">
        <v>9126</v>
      </c>
      <c r="E269" s="73"/>
      <c r="F269" s="73" t="s">
        <v>2997</v>
      </c>
      <c r="G269" s="94">
        <v>44741</v>
      </c>
      <c r="H269" s="73" t="s">
        <v>2967</v>
      </c>
      <c r="I269" s="83">
        <v>1.8200000000014647</v>
      </c>
      <c r="J269" s="86" t="s">
        <v>799</v>
      </c>
      <c r="K269" s="86" t="s">
        <v>134</v>
      </c>
      <c r="L269" s="87">
        <v>7.2027000000000008E-2</v>
      </c>
      <c r="M269" s="87">
        <v>8.120000000004815E-2</v>
      </c>
      <c r="N269" s="83">
        <v>323503.25269600004</v>
      </c>
      <c r="O269" s="85">
        <v>101.59</v>
      </c>
      <c r="P269" s="83">
        <v>805.74371795100012</v>
      </c>
      <c r="Q269" s="84">
        <f t="shared" si="4"/>
        <v>2.9270432662593269E-3</v>
      </c>
      <c r="R269" s="84">
        <f>P269/'סכום נכסי הקרן'!$C$42</f>
        <v>1.1308268948555323E-4</v>
      </c>
    </row>
    <row r="270" spans="2:18">
      <c r="B270" s="76" t="s">
        <v>3333</v>
      </c>
      <c r="C270" s="86" t="s">
        <v>2969</v>
      </c>
      <c r="D270" s="73">
        <v>9261</v>
      </c>
      <c r="E270" s="73"/>
      <c r="F270" s="73" t="s">
        <v>2997</v>
      </c>
      <c r="G270" s="94">
        <v>44833</v>
      </c>
      <c r="H270" s="73" t="s">
        <v>2967</v>
      </c>
      <c r="I270" s="83">
        <v>1.8199999999985939</v>
      </c>
      <c r="J270" s="86" t="s">
        <v>799</v>
      </c>
      <c r="K270" s="86" t="s">
        <v>134</v>
      </c>
      <c r="L270" s="87">
        <v>7.2027000000000008E-2</v>
      </c>
      <c r="M270" s="87">
        <v>8.1199999999959152E-2</v>
      </c>
      <c r="N270" s="83">
        <v>239901.28908500005</v>
      </c>
      <c r="O270" s="85">
        <v>101.59</v>
      </c>
      <c r="P270" s="83">
        <v>597.51781446200016</v>
      </c>
      <c r="Q270" s="84">
        <f t="shared" si="4"/>
        <v>2.1706163589318202E-3</v>
      </c>
      <c r="R270" s="84">
        <f>P270/'סכום נכסי הקרן'!$C$42</f>
        <v>8.3859073263046967E-5</v>
      </c>
    </row>
    <row r="271" spans="2:18">
      <c r="B271" s="76" t="s">
        <v>3333</v>
      </c>
      <c r="C271" s="86" t="s">
        <v>2969</v>
      </c>
      <c r="D271" s="73">
        <v>9285</v>
      </c>
      <c r="E271" s="73"/>
      <c r="F271" s="73" t="s">
        <v>2997</v>
      </c>
      <c r="G271" s="94">
        <v>44861</v>
      </c>
      <c r="H271" s="73" t="s">
        <v>2967</v>
      </c>
      <c r="I271" s="83">
        <v>1.8300000000026662</v>
      </c>
      <c r="J271" s="86" t="s">
        <v>799</v>
      </c>
      <c r="K271" s="86" t="s">
        <v>134</v>
      </c>
      <c r="L271" s="87">
        <v>7.1577000000000002E-2</v>
      </c>
      <c r="M271" s="87">
        <v>8.0700000000087618E-2</v>
      </c>
      <c r="N271" s="83">
        <v>105411.16965800003</v>
      </c>
      <c r="O271" s="85">
        <v>101.59</v>
      </c>
      <c r="P271" s="83">
        <v>262.54570861000002</v>
      </c>
      <c r="Q271" s="84">
        <f t="shared" si="4"/>
        <v>9.537556810575318E-4</v>
      </c>
      <c r="R271" s="84">
        <f>P271/'סכום נכסי הקרן'!$C$42</f>
        <v>3.6847168871522839E-5</v>
      </c>
    </row>
    <row r="272" spans="2:18">
      <c r="B272" s="76" t="s">
        <v>3333</v>
      </c>
      <c r="C272" s="86" t="s">
        <v>2969</v>
      </c>
      <c r="D272" s="73">
        <v>9374</v>
      </c>
      <c r="E272" s="73"/>
      <c r="F272" s="73" t="s">
        <v>2997</v>
      </c>
      <c r="G272" s="94">
        <v>44910</v>
      </c>
      <c r="H272" s="73" t="s">
        <v>2967</v>
      </c>
      <c r="I272" s="83">
        <v>1.8300000000038661</v>
      </c>
      <c r="J272" s="86" t="s">
        <v>799</v>
      </c>
      <c r="K272" s="86" t="s">
        <v>134</v>
      </c>
      <c r="L272" s="87">
        <v>7.1577000000000002E-2</v>
      </c>
      <c r="M272" s="87">
        <v>8.0700000000071798E-2</v>
      </c>
      <c r="N272" s="83">
        <v>72697.359132000012</v>
      </c>
      <c r="O272" s="85">
        <v>101.59</v>
      </c>
      <c r="P272" s="83">
        <v>181.06600821000004</v>
      </c>
      <c r="Q272" s="84">
        <f t="shared" si="4"/>
        <v>6.5776254691416272E-4</v>
      </c>
      <c r="R272" s="84">
        <f>P272/'סכום נכסי הקרן'!$C$42</f>
        <v>2.5411840919925413E-5</v>
      </c>
    </row>
    <row r="273" spans="2:18">
      <c r="B273" s="76" t="s">
        <v>3333</v>
      </c>
      <c r="C273" s="86" t="s">
        <v>2969</v>
      </c>
      <c r="D273" s="73">
        <v>9557</v>
      </c>
      <c r="E273" s="73"/>
      <c r="F273" s="73" t="s">
        <v>2997</v>
      </c>
      <c r="G273" s="94">
        <v>45048</v>
      </c>
      <c r="H273" s="73" t="s">
        <v>2967</v>
      </c>
      <c r="I273" s="83">
        <v>1.8300000000001482</v>
      </c>
      <c r="J273" s="86" t="s">
        <v>799</v>
      </c>
      <c r="K273" s="86" t="s">
        <v>134</v>
      </c>
      <c r="L273" s="87">
        <v>7.0323999999999998E-2</v>
      </c>
      <c r="M273" s="87">
        <v>7.9600000000054752E-2</v>
      </c>
      <c r="N273" s="83">
        <v>109046.04170100001</v>
      </c>
      <c r="O273" s="85">
        <v>101.09</v>
      </c>
      <c r="P273" s="83">
        <v>270.26227821200001</v>
      </c>
      <c r="Q273" s="84">
        <f t="shared" si="4"/>
        <v>9.8178783643020225E-4</v>
      </c>
      <c r="R273" s="84">
        <f>P273/'סכום נכסי הקרן'!$C$42</f>
        <v>3.7930156457719187E-5</v>
      </c>
    </row>
    <row r="274" spans="2:18">
      <c r="B274" s="76" t="s">
        <v>3334</v>
      </c>
      <c r="C274" s="86" t="s">
        <v>2968</v>
      </c>
      <c r="D274" s="73">
        <v>6211</v>
      </c>
      <c r="E274" s="73"/>
      <c r="F274" s="73" t="s">
        <v>396</v>
      </c>
      <c r="G274" s="94">
        <v>43186</v>
      </c>
      <c r="H274" s="73" t="s">
        <v>305</v>
      </c>
      <c r="I274" s="83">
        <v>3.5700000000003067</v>
      </c>
      <c r="J274" s="86" t="s">
        <v>523</v>
      </c>
      <c r="K274" s="86" t="s">
        <v>130</v>
      </c>
      <c r="L274" s="87">
        <v>4.8000000000000001E-2</v>
      </c>
      <c r="M274" s="87">
        <v>5.8700000000006698E-2</v>
      </c>
      <c r="N274" s="83">
        <v>1367965.2815060001</v>
      </c>
      <c r="O274" s="85">
        <v>97.94</v>
      </c>
      <c r="P274" s="83">
        <v>4957.2054291640006</v>
      </c>
      <c r="Q274" s="84">
        <f t="shared" si="4"/>
        <v>1.8008151286363565E-2</v>
      </c>
      <c r="R274" s="84">
        <f>P274/'סכום נכסי הקרן'!$C$42</f>
        <v>6.9572260977446634E-4</v>
      </c>
    </row>
    <row r="275" spans="2:18">
      <c r="B275" s="76" t="s">
        <v>3334</v>
      </c>
      <c r="C275" s="86" t="s">
        <v>2968</v>
      </c>
      <c r="D275" s="73">
        <v>6831</v>
      </c>
      <c r="E275" s="73"/>
      <c r="F275" s="73" t="s">
        <v>396</v>
      </c>
      <c r="G275" s="94">
        <v>43552</v>
      </c>
      <c r="H275" s="73" t="s">
        <v>305</v>
      </c>
      <c r="I275" s="83">
        <v>3.5600000000005627</v>
      </c>
      <c r="J275" s="86" t="s">
        <v>523</v>
      </c>
      <c r="K275" s="86" t="s">
        <v>130</v>
      </c>
      <c r="L275" s="87">
        <v>4.5999999999999999E-2</v>
      </c>
      <c r="M275" s="87">
        <v>6.3300000000007156E-2</v>
      </c>
      <c r="N275" s="83">
        <v>682241.51150200004</v>
      </c>
      <c r="O275" s="85">
        <v>95.72</v>
      </c>
      <c r="P275" s="83">
        <v>2416.2537227190005</v>
      </c>
      <c r="Q275" s="84">
        <f t="shared" si="4"/>
        <v>8.7775790627867886E-3</v>
      </c>
      <c r="R275" s="84">
        <f>P275/'סכום נכסי הקרן'!$C$42</f>
        <v>3.3911089017160808E-4</v>
      </c>
    </row>
    <row r="276" spans="2:18">
      <c r="B276" s="76" t="s">
        <v>3334</v>
      </c>
      <c r="C276" s="86" t="s">
        <v>2968</v>
      </c>
      <c r="D276" s="73">
        <v>7598</v>
      </c>
      <c r="E276" s="73"/>
      <c r="F276" s="73" t="s">
        <v>396</v>
      </c>
      <c r="G276" s="94">
        <v>43942</v>
      </c>
      <c r="H276" s="73" t="s">
        <v>305</v>
      </c>
      <c r="I276" s="83">
        <v>3.4699999999997329</v>
      </c>
      <c r="J276" s="86" t="s">
        <v>523</v>
      </c>
      <c r="K276" s="86" t="s">
        <v>130</v>
      </c>
      <c r="L276" s="87">
        <v>5.4400000000000004E-2</v>
      </c>
      <c r="M276" s="87">
        <v>7.5699999999999379E-2</v>
      </c>
      <c r="N276" s="83">
        <v>693274.42100900004</v>
      </c>
      <c r="O276" s="85">
        <v>94.91</v>
      </c>
      <c r="P276" s="83">
        <v>2434.5510839950007</v>
      </c>
      <c r="Q276" s="84">
        <f t="shared" si="4"/>
        <v>8.8440482972592903E-3</v>
      </c>
      <c r="R276" s="84">
        <f>P276/'סכום נכסי הקרן'!$C$42</f>
        <v>3.4167884667872262E-4</v>
      </c>
    </row>
    <row r="277" spans="2:18">
      <c r="B277" s="76" t="s">
        <v>3335</v>
      </c>
      <c r="C277" s="86" t="s">
        <v>2969</v>
      </c>
      <c r="D277" s="73">
        <v>9459</v>
      </c>
      <c r="E277" s="73"/>
      <c r="F277" s="73" t="s">
        <v>291</v>
      </c>
      <c r="G277" s="94">
        <v>44195</v>
      </c>
      <c r="H277" s="73" t="s">
        <v>2967</v>
      </c>
      <c r="I277" s="83">
        <v>3</v>
      </c>
      <c r="J277" s="86" t="s">
        <v>799</v>
      </c>
      <c r="K277" s="86" t="s">
        <v>133</v>
      </c>
      <c r="L277" s="87">
        <v>7.6580999999999996E-2</v>
      </c>
      <c r="M277" s="87">
        <v>7.9899999999999985E-2</v>
      </c>
      <c r="N277" s="83">
        <v>45933.95</v>
      </c>
      <c r="O277" s="85">
        <v>100.16</v>
      </c>
      <c r="P277" s="83">
        <v>214.88700000000003</v>
      </c>
      <c r="Q277" s="84">
        <f t="shared" si="4"/>
        <v>7.8062482194235191E-4</v>
      </c>
      <c r="R277" s="84">
        <f>P277/'סכום נכסי הקרן'!$C$42</f>
        <v>3.0158472668303001E-5</v>
      </c>
    </row>
    <row r="278" spans="2:18">
      <c r="B278" s="76" t="s">
        <v>3335</v>
      </c>
      <c r="C278" s="86" t="s">
        <v>2969</v>
      </c>
      <c r="D278" s="73">
        <v>9448</v>
      </c>
      <c r="E278" s="73"/>
      <c r="F278" s="73" t="s">
        <v>291</v>
      </c>
      <c r="G278" s="94">
        <v>43788</v>
      </c>
      <c r="H278" s="73" t="s">
        <v>2967</v>
      </c>
      <c r="I278" s="83">
        <v>3.12</v>
      </c>
      <c r="J278" s="86" t="s">
        <v>799</v>
      </c>
      <c r="K278" s="86" t="s">
        <v>132</v>
      </c>
      <c r="L278" s="87">
        <v>5.4290000000000005E-2</v>
      </c>
      <c r="M278" s="87">
        <v>5.510000000000001E-2</v>
      </c>
      <c r="N278" s="83">
        <v>226341.86</v>
      </c>
      <c r="O278" s="85">
        <v>100.4</v>
      </c>
      <c r="P278" s="83">
        <v>913.19299000000012</v>
      </c>
      <c r="Q278" s="84">
        <f t="shared" si="4"/>
        <v>3.3173766454822951E-3</v>
      </c>
      <c r="R278" s="84">
        <f>P278/'סכום נכסי הקרן'!$C$42</f>
        <v>1.2816273590212949E-4</v>
      </c>
    </row>
    <row r="279" spans="2:18">
      <c r="B279" s="76" t="s">
        <v>3335</v>
      </c>
      <c r="C279" s="86" t="s">
        <v>2969</v>
      </c>
      <c r="D279" s="73">
        <v>9617</v>
      </c>
      <c r="E279" s="73"/>
      <c r="F279" s="73" t="s">
        <v>291</v>
      </c>
      <c r="G279" s="94">
        <v>45099</v>
      </c>
      <c r="H279" s="73" t="s">
        <v>2967</v>
      </c>
      <c r="I279" s="83">
        <v>3.1100000000000003</v>
      </c>
      <c r="J279" s="86" t="s">
        <v>799</v>
      </c>
      <c r="K279" s="86" t="s">
        <v>132</v>
      </c>
      <c r="L279" s="87">
        <v>5.4260000000000003E-2</v>
      </c>
      <c r="M279" s="87">
        <v>5.5399999999999998E-2</v>
      </c>
      <c r="N279" s="83">
        <v>4401.9300000000012</v>
      </c>
      <c r="O279" s="85">
        <v>100.41</v>
      </c>
      <c r="P279" s="83">
        <v>17.761690000000002</v>
      </c>
      <c r="Q279" s="84">
        <f t="shared" si="4"/>
        <v>6.4523289420231344E-5</v>
      </c>
      <c r="R279" s="84">
        <f>P279/'סכום נכסי הקרן'!$C$42</f>
        <v>2.492777331378216E-6</v>
      </c>
    </row>
    <row r="280" spans="2:18">
      <c r="B280" s="76" t="s">
        <v>3336</v>
      </c>
      <c r="C280" s="86" t="s">
        <v>2969</v>
      </c>
      <c r="D280" s="73">
        <v>9047</v>
      </c>
      <c r="E280" s="73"/>
      <c r="F280" s="73" t="s">
        <v>291</v>
      </c>
      <c r="G280" s="94">
        <v>44677</v>
      </c>
      <c r="H280" s="73" t="s">
        <v>2967</v>
      </c>
      <c r="I280" s="83">
        <v>3.00000000000191</v>
      </c>
      <c r="J280" s="86" t="s">
        <v>799</v>
      </c>
      <c r="K280" s="86" t="s">
        <v>2959</v>
      </c>
      <c r="L280" s="87">
        <v>0.1114</v>
      </c>
      <c r="M280" s="87">
        <v>0.11890000000010412</v>
      </c>
      <c r="N280" s="83">
        <v>1527443.8114990003</v>
      </c>
      <c r="O280" s="85">
        <v>99.71</v>
      </c>
      <c r="P280" s="83">
        <v>523.46001209500002</v>
      </c>
      <c r="Q280" s="84">
        <f t="shared" si="4"/>
        <v>1.9015849201468712E-3</v>
      </c>
      <c r="R280" s="84">
        <f>P280/'סכום נכסי הקרן'!$C$42</f>
        <v>7.3465377001478052E-5</v>
      </c>
    </row>
    <row r="281" spans="2:18">
      <c r="B281" s="76" t="s">
        <v>3336</v>
      </c>
      <c r="C281" s="86" t="s">
        <v>2969</v>
      </c>
      <c r="D281" s="73">
        <v>9048</v>
      </c>
      <c r="E281" s="73"/>
      <c r="F281" s="73" t="s">
        <v>291</v>
      </c>
      <c r="G281" s="94">
        <v>44677</v>
      </c>
      <c r="H281" s="73" t="s">
        <v>2967</v>
      </c>
      <c r="I281" s="83">
        <v>3.1900000000000719</v>
      </c>
      <c r="J281" s="86" t="s">
        <v>799</v>
      </c>
      <c r="K281" s="86" t="s">
        <v>2959</v>
      </c>
      <c r="L281" s="87">
        <v>7.22E-2</v>
      </c>
      <c r="M281" s="87">
        <v>7.6700000000000962E-2</v>
      </c>
      <c r="N281" s="83">
        <v>4903601.9948150013</v>
      </c>
      <c r="O281" s="85">
        <v>99.58</v>
      </c>
      <c r="P281" s="83">
        <v>1678.2893851520002</v>
      </c>
      <c r="Q281" s="84">
        <f t="shared" si="4"/>
        <v>6.0967594710337027E-3</v>
      </c>
      <c r="R281" s="84">
        <f>P281/'סכום נכסי הקרן'!$C$42</f>
        <v>2.3554074723743009E-4</v>
      </c>
    </row>
    <row r="282" spans="2:18">
      <c r="B282" s="76" t="s">
        <v>3336</v>
      </c>
      <c r="C282" s="86" t="s">
        <v>2969</v>
      </c>
      <c r="D282" s="73">
        <v>9074</v>
      </c>
      <c r="E282" s="73"/>
      <c r="F282" s="73" t="s">
        <v>291</v>
      </c>
      <c r="G282" s="94">
        <v>44684</v>
      </c>
      <c r="H282" s="73" t="s">
        <v>2967</v>
      </c>
      <c r="I282" s="83">
        <v>3.1300000000072954</v>
      </c>
      <c r="J282" s="86" t="s">
        <v>799</v>
      </c>
      <c r="K282" s="86" t="s">
        <v>2959</v>
      </c>
      <c r="L282" s="87">
        <v>6.9099999999999995E-2</v>
      </c>
      <c r="M282" s="87">
        <v>8.4900000000265929E-2</v>
      </c>
      <c r="N282" s="83">
        <v>248058.19002900005</v>
      </c>
      <c r="O282" s="85">
        <v>99.68</v>
      </c>
      <c r="P282" s="83">
        <v>84.984777426000022</v>
      </c>
      <c r="Q282" s="84">
        <f t="shared" si="4"/>
        <v>3.0872610602773395E-4</v>
      </c>
      <c r="R282" s="84">
        <f>P282/'סכום נכסי הקרן'!$C$42</f>
        <v>1.1927250542023645E-5</v>
      </c>
    </row>
    <row r="283" spans="2:18">
      <c r="B283" s="76" t="s">
        <v>3336</v>
      </c>
      <c r="C283" s="86" t="s">
        <v>2969</v>
      </c>
      <c r="D283" s="73">
        <v>9220</v>
      </c>
      <c r="E283" s="73"/>
      <c r="F283" s="73" t="s">
        <v>291</v>
      </c>
      <c r="G283" s="94">
        <v>44811</v>
      </c>
      <c r="H283" s="73" t="s">
        <v>2967</v>
      </c>
      <c r="I283" s="83">
        <v>3.1600000000082704</v>
      </c>
      <c r="J283" s="86" t="s">
        <v>799</v>
      </c>
      <c r="K283" s="86" t="s">
        <v>2959</v>
      </c>
      <c r="L283" s="87">
        <v>7.2400000000000006E-2</v>
      </c>
      <c r="M283" s="87">
        <v>8.2000000000222645E-2</v>
      </c>
      <c r="N283" s="83">
        <v>367077.23578700004</v>
      </c>
      <c r="O283" s="85">
        <v>99.68</v>
      </c>
      <c r="P283" s="83">
        <v>125.760715531</v>
      </c>
      <c r="Q283" s="84">
        <f t="shared" si="4"/>
        <v>4.5685377044088119E-4</v>
      </c>
      <c r="R283" s="84">
        <f>P283/'סכום נכסי הקרן'!$C$42</f>
        <v>1.7649979301157778E-5</v>
      </c>
    </row>
    <row r="284" spans="2:18">
      <c r="B284" s="76" t="s">
        <v>3336</v>
      </c>
      <c r="C284" s="86" t="s">
        <v>2969</v>
      </c>
      <c r="D284" s="73">
        <v>9599</v>
      </c>
      <c r="E284" s="73"/>
      <c r="F284" s="73" t="s">
        <v>291</v>
      </c>
      <c r="G284" s="94">
        <v>45089</v>
      </c>
      <c r="H284" s="73" t="s">
        <v>2967</v>
      </c>
      <c r="I284" s="83">
        <v>3.1800000000055082</v>
      </c>
      <c r="J284" s="86" t="s">
        <v>799</v>
      </c>
      <c r="K284" s="86" t="s">
        <v>2959</v>
      </c>
      <c r="L284" s="87">
        <v>6.9199999999999998E-2</v>
      </c>
      <c r="M284" s="87">
        <v>7.7300000000084287E-2</v>
      </c>
      <c r="N284" s="83">
        <v>349780.12216800003</v>
      </c>
      <c r="O284" s="85">
        <v>99.68</v>
      </c>
      <c r="P284" s="83">
        <v>119.83472866300002</v>
      </c>
      <c r="Q284" s="84">
        <f t="shared" si="4"/>
        <v>4.3532630510484318E-4</v>
      </c>
      <c r="R284" s="84">
        <f>P284/'סכום נכסי הקרן'!$C$42</f>
        <v>1.6818292354105142E-5</v>
      </c>
    </row>
    <row r="285" spans="2:18">
      <c r="B285" s="76" t="s">
        <v>3337</v>
      </c>
      <c r="C285" s="86" t="s">
        <v>2969</v>
      </c>
      <c r="D285" s="73">
        <v>9040</v>
      </c>
      <c r="E285" s="73"/>
      <c r="F285" s="73" t="s">
        <v>684</v>
      </c>
      <c r="G285" s="94">
        <v>44665</v>
      </c>
      <c r="H285" s="73" t="s">
        <v>2967</v>
      </c>
      <c r="I285" s="83">
        <v>4.1199999999997514</v>
      </c>
      <c r="J285" s="86" t="s">
        <v>799</v>
      </c>
      <c r="K285" s="86" t="s">
        <v>132</v>
      </c>
      <c r="L285" s="87">
        <v>6.8680000000000005E-2</v>
      </c>
      <c r="M285" s="87">
        <v>7.2699999999993728E-2</v>
      </c>
      <c r="N285" s="83">
        <v>910083.50000000012</v>
      </c>
      <c r="O285" s="85">
        <v>101.45</v>
      </c>
      <c r="P285" s="83">
        <v>3710.199395516001</v>
      </c>
      <c r="Q285" s="84">
        <f t="shared" si="4"/>
        <v>1.3478124514257724E-2</v>
      </c>
      <c r="R285" s="84">
        <f>P285/'סכום נכסי הקרן'!$C$42</f>
        <v>5.2071063891079316E-4</v>
      </c>
    </row>
    <row r="286" spans="2:18">
      <c r="B286" s="76" t="s">
        <v>3338</v>
      </c>
      <c r="C286" s="86" t="s">
        <v>2969</v>
      </c>
      <c r="D286" s="73">
        <v>7310</v>
      </c>
      <c r="E286" s="73"/>
      <c r="F286" s="73" t="s">
        <v>786</v>
      </c>
      <c r="G286" s="94">
        <v>43811</v>
      </c>
      <c r="H286" s="73" t="s">
        <v>681</v>
      </c>
      <c r="I286" s="83">
        <v>7.3</v>
      </c>
      <c r="J286" s="86" t="s">
        <v>663</v>
      </c>
      <c r="K286" s="86" t="s">
        <v>130</v>
      </c>
      <c r="L286" s="87">
        <v>4.4800000000000006E-2</v>
      </c>
      <c r="M286" s="87">
        <v>6.2899999999999998E-2</v>
      </c>
      <c r="N286" s="83">
        <v>149346.07999999999</v>
      </c>
      <c r="O286" s="85">
        <v>89.6</v>
      </c>
      <c r="P286" s="83">
        <v>495.11213000000004</v>
      </c>
      <c r="Q286" s="84">
        <f t="shared" si="4"/>
        <v>1.7986049333963831E-3</v>
      </c>
      <c r="R286" s="84">
        <f>P286/'סכום נכסי הקרן'!$C$42</f>
        <v>6.9486872823159524E-5</v>
      </c>
    </row>
    <row r="287" spans="2:18">
      <c r="B287" s="76" t="s">
        <v>3339</v>
      </c>
      <c r="C287" s="86" t="s">
        <v>2969</v>
      </c>
      <c r="D287" s="73" t="s">
        <v>3147</v>
      </c>
      <c r="E287" s="73"/>
      <c r="F287" s="73" t="s">
        <v>657</v>
      </c>
      <c r="G287" s="94">
        <v>43185</v>
      </c>
      <c r="H287" s="73" t="s">
        <v>292</v>
      </c>
      <c r="I287" s="83">
        <v>4.0899999999981462</v>
      </c>
      <c r="J287" s="86" t="s">
        <v>663</v>
      </c>
      <c r="K287" s="86" t="s">
        <v>138</v>
      </c>
      <c r="L287" s="87">
        <v>4.2199999999999994E-2</v>
      </c>
      <c r="M287" s="87">
        <v>7.2399999999963174E-2</v>
      </c>
      <c r="N287" s="83">
        <v>319731.73707600008</v>
      </c>
      <c r="O287" s="85">
        <v>88.89</v>
      </c>
      <c r="P287" s="83">
        <v>792.88779288300009</v>
      </c>
      <c r="Q287" s="84">
        <f t="shared" si="4"/>
        <v>2.880341259078289E-3</v>
      </c>
      <c r="R287" s="84">
        <f>P287/'סכום נכסי הקרן'!$C$42</f>
        <v>1.1127841530987471E-4</v>
      </c>
    </row>
    <row r="288" spans="2:18">
      <c r="B288" s="76" t="s">
        <v>3340</v>
      </c>
      <c r="C288" s="86" t="s">
        <v>2969</v>
      </c>
      <c r="D288" s="73">
        <v>6812</v>
      </c>
      <c r="E288" s="73"/>
      <c r="F288" s="73" t="s">
        <v>512</v>
      </c>
      <c r="G288" s="94">
        <v>43536</v>
      </c>
      <c r="H288" s="73"/>
      <c r="I288" s="83">
        <v>2.6399999999991266</v>
      </c>
      <c r="J288" s="86" t="s">
        <v>663</v>
      </c>
      <c r="K288" s="86" t="s">
        <v>130</v>
      </c>
      <c r="L288" s="87">
        <v>7.4524999999999994E-2</v>
      </c>
      <c r="M288" s="87">
        <v>7.3299999999992982E-2</v>
      </c>
      <c r="N288" s="83">
        <v>279566.02269900008</v>
      </c>
      <c r="O288" s="85">
        <v>101.75</v>
      </c>
      <c r="P288" s="83">
        <v>1052.4961980779999</v>
      </c>
      <c r="Q288" s="84">
        <f t="shared" si="4"/>
        <v>3.8234265321757058E-3</v>
      </c>
      <c r="R288" s="84">
        <f>P288/'סכום נכסי הקרן'!$C$42</f>
        <v>1.4771334619231586E-4</v>
      </c>
    </row>
    <row r="289" spans="2:18">
      <c r="B289" s="76" t="s">
        <v>3340</v>
      </c>
      <c r="C289" s="86" t="s">
        <v>2969</v>
      </c>
      <c r="D289" s="73">
        <v>6872</v>
      </c>
      <c r="E289" s="73"/>
      <c r="F289" s="73" t="s">
        <v>512</v>
      </c>
      <c r="G289" s="94">
        <v>43570</v>
      </c>
      <c r="H289" s="73"/>
      <c r="I289" s="83">
        <v>2.639999999998917</v>
      </c>
      <c r="J289" s="86" t="s">
        <v>663</v>
      </c>
      <c r="K289" s="86" t="s">
        <v>130</v>
      </c>
      <c r="L289" s="87">
        <v>7.4524999999999994E-2</v>
      </c>
      <c r="M289" s="87">
        <v>7.3199999999988691E-2</v>
      </c>
      <c r="N289" s="83">
        <v>225573.32470500004</v>
      </c>
      <c r="O289" s="85">
        <v>101.78</v>
      </c>
      <c r="P289" s="83">
        <v>849.47757195300017</v>
      </c>
      <c r="Q289" s="84">
        <f t="shared" si="4"/>
        <v>3.0859162180580124E-3</v>
      </c>
      <c r="R289" s="84">
        <f>P289/'סכום נכסי הקרן'!$C$42</f>
        <v>1.1922054910758189E-4</v>
      </c>
    </row>
    <row r="290" spans="2:18">
      <c r="B290" s="76" t="s">
        <v>3340</v>
      </c>
      <c r="C290" s="86" t="s">
        <v>2969</v>
      </c>
      <c r="D290" s="73">
        <v>7258</v>
      </c>
      <c r="E290" s="73"/>
      <c r="F290" s="73" t="s">
        <v>512</v>
      </c>
      <c r="G290" s="94">
        <v>43774</v>
      </c>
      <c r="H290" s="73"/>
      <c r="I290" s="83">
        <v>2.6400000000004638</v>
      </c>
      <c r="J290" s="86" t="s">
        <v>663</v>
      </c>
      <c r="K290" s="86" t="s">
        <v>130</v>
      </c>
      <c r="L290" s="87">
        <v>7.4524999999999994E-2</v>
      </c>
      <c r="M290" s="87">
        <v>7.1500000000010944E-2</v>
      </c>
      <c r="N290" s="83">
        <v>206006.94772900004</v>
      </c>
      <c r="O290" s="85">
        <v>101.78</v>
      </c>
      <c r="P290" s="83">
        <v>775.7933352010001</v>
      </c>
      <c r="Q290" s="84">
        <f t="shared" si="4"/>
        <v>2.8182418394567563E-3</v>
      </c>
      <c r="R290" s="84">
        <f>P290/'סכום נכסי הקרן'!$C$42</f>
        <v>1.0887928118458068E-4</v>
      </c>
    </row>
    <row r="291" spans="2:18">
      <c r="B291" s="76" t="s">
        <v>3341</v>
      </c>
      <c r="C291" s="86" t="s">
        <v>2969</v>
      </c>
      <c r="D291" s="73">
        <v>6861</v>
      </c>
      <c r="E291" s="73"/>
      <c r="F291" s="73" t="s">
        <v>512</v>
      </c>
      <c r="G291" s="94">
        <v>43563</v>
      </c>
      <c r="H291" s="73"/>
      <c r="I291" s="83">
        <v>0.75000000000008693</v>
      </c>
      <c r="J291" s="86" t="s">
        <v>712</v>
      </c>
      <c r="K291" s="86" t="s">
        <v>130</v>
      </c>
      <c r="L291" s="87">
        <v>7.8602999999999992E-2</v>
      </c>
      <c r="M291" s="87">
        <v>6.8900000000001627E-2</v>
      </c>
      <c r="N291" s="83">
        <v>1526696.8710240005</v>
      </c>
      <c r="O291" s="85">
        <v>101.59</v>
      </c>
      <c r="P291" s="83">
        <v>5738.5940940540013</v>
      </c>
      <c r="Q291" s="84">
        <f t="shared" si="4"/>
        <v>2.084671940540999E-2</v>
      </c>
      <c r="R291" s="84">
        <f>P291/'סכום נכסי הקרן'!$C$42</f>
        <v>8.0538717158326286E-4</v>
      </c>
    </row>
    <row r="292" spans="2:18">
      <c r="B292" s="76" t="s">
        <v>3342</v>
      </c>
      <c r="C292" s="86" t="s">
        <v>2969</v>
      </c>
      <c r="D292" s="73">
        <v>6932</v>
      </c>
      <c r="E292" s="73"/>
      <c r="F292" s="73" t="s">
        <v>512</v>
      </c>
      <c r="G292" s="94">
        <v>43098</v>
      </c>
      <c r="H292" s="73"/>
      <c r="I292" s="83">
        <v>1.7899999999995695</v>
      </c>
      <c r="J292" s="86" t="s">
        <v>663</v>
      </c>
      <c r="K292" s="86" t="s">
        <v>130</v>
      </c>
      <c r="L292" s="87">
        <v>7.9162999999999997E-2</v>
      </c>
      <c r="M292" s="87">
        <v>6.7999999999977398E-2</v>
      </c>
      <c r="N292" s="83">
        <v>374991.61895500007</v>
      </c>
      <c r="O292" s="85">
        <v>102.02</v>
      </c>
      <c r="P292" s="83">
        <v>1415.495860259</v>
      </c>
      <c r="Q292" s="84">
        <f t="shared" si="4"/>
        <v>5.1421035422097097E-3</v>
      </c>
      <c r="R292" s="84">
        <f>P292/'סכום נכסי הקרן'!$C$42</f>
        <v>1.9865879840901075E-4</v>
      </c>
    </row>
    <row r="293" spans="2:18">
      <c r="B293" s="76" t="s">
        <v>3342</v>
      </c>
      <c r="C293" s="86" t="s">
        <v>2969</v>
      </c>
      <c r="D293" s="73">
        <v>9335</v>
      </c>
      <c r="E293" s="73"/>
      <c r="F293" s="73" t="s">
        <v>512</v>
      </c>
      <c r="G293" s="94">
        <v>44064</v>
      </c>
      <c r="H293" s="73"/>
      <c r="I293" s="83">
        <v>2.55000000000001</v>
      </c>
      <c r="J293" s="86" t="s">
        <v>663</v>
      </c>
      <c r="K293" s="86" t="s">
        <v>130</v>
      </c>
      <c r="L293" s="87">
        <v>8.666299999999999E-2</v>
      </c>
      <c r="M293" s="87">
        <v>0.10260000000000374</v>
      </c>
      <c r="N293" s="83">
        <v>1385448.0963900003</v>
      </c>
      <c r="O293" s="85">
        <v>97.25</v>
      </c>
      <c r="P293" s="83">
        <v>4985.1887710890005</v>
      </c>
      <c r="Q293" s="84">
        <f t="shared" si="4"/>
        <v>1.8109806999866734E-2</v>
      </c>
      <c r="R293" s="84">
        <f>P293/'סכום נכסי הקרן'!$C$42</f>
        <v>6.9964995229687525E-4</v>
      </c>
    </row>
    <row r="294" spans="2:18">
      <c r="B294" s="76" t="s">
        <v>3342</v>
      </c>
      <c r="C294" s="86" t="s">
        <v>2969</v>
      </c>
      <c r="D294" s="73" t="s">
        <v>3148</v>
      </c>
      <c r="E294" s="73"/>
      <c r="F294" s="73" t="s">
        <v>512</v>
      </c>
      <c r="G294" s="94">
        <v>42817</v>
      </c>
      <c r="H294" s="73"/>
      <c r="I294" s="83">
        <v>1.8299999999990244</v>
      </c>
      <c r="J294" s="86" t="s">
        <v>663</v>
      </c>
      <c r="K294" s="86" t="s">
        <v>130</v>
      </c>
      <c r="L294" s="87">
        <v>5.7820000000000003E-2</v>
      </c>
      <c r="M294" s="87">
        <v>8.3099999999992666E-2</v>
      </c>
      <c r="N294" s="83">
        <v>138374.63137800002</v>
      </c>
      <c r="O294" s="85">
        <v>96.12</v>
      </c>
      <c r="P294" s="83">
        <v>492.12107945600013</v>
      </c>
      <c r="Q294" s="84">
        <f t="shared" si="4"/>
        <v>1.7877392770359215E-3</v>
      </c>
      <c r="R294" s="84">
        <f>P294/'סכום נכסי הקרן'!$C$42</f>
        <v>6.9067091654076548E-5</v>
      </c>
    </row>
    <row r="295" spans="2:18">
      <c r="B295" s="76" t="s">
        <v>3342</v>
      </c>
      <c r="C295" s="86" t="s">
        <v>2969</v>
      </c>
      <c r="D295" s="73">
        <v>7291</v>
      </c>
      <c r="E295" s="73"/>
      <c r="F295" s="73" t="s">
        <v>512</v>
      </c>
      <c r="G295" s="94">
        <v>43798</v>
      </c>
      <c r="H295" s="73"/>
      <c r="I295" s="83">
        <v>1.7900000000105576</v>
      </c>
      <c r="J295" s="86" t="s">
        <v>663</v>
      </c>
      <c r="K295" s="86" t="s">
        <v>130</v>
      </c>
      <c r="L295" s="87">
        <v>7.9162999999999997E-2</v>
      </c>
      <c r="M295" s="87">
        <v>7.7500000000333719E-2</v>
      </c>
      <c r="N295" s="83">
        <v>22058.331030000005</v>
      </c>
      <c r="O295" s="85">
        <v>100.97</v>
      </c>
      <c r="P295" s="83">
        <v>82.40749794700001</v>
      </c>
      <c r="Q295" s="84">
        <f t="shared" si="4"/>
        <v>2.9936356509045037E-4</v>
      </c>
      <c r="R295" s="84">
        <f>P295/'סכום נכסי הקרן'!$C$42</f>
        <v>1.1565540374698493E-5</v>
      </c>
    </row>
    <row r="296" spans="2:18">
      <c r="B296" s="76" t="s">
        <v>3343</v>
      </c>
      <c r="C296" s="86" t="s">
        <v>2969</v>
      </c>
      <c r="D296" s="73" t="s">
        <v>3149</v>
      </c>
      <c r="E296" s="73"/>
      <c r="F296" s="73" t="s">
        <v>512</v>
      </c>
      <c r="G296" s="94">
        <v>43083</v>
      </c>
      <c r="H296" s="73"/>
      <c r="I296" s="83">
        <v>0.76999999999980873</v>
      </c>
      <c r="J296" s="86" t="s">
        <v>663</v>
      </c>
      <c r="K296" s="86" t="s">
        <v>138</v>
      </c>
      <c r="L296" s="87">
        <v>7.145E-2</v>
      </c>
      <c r="M296" s="87">
        <v>7.0299999999829776E-2</v>
      </c>
      <c r="N296" s="83">
        <v>37400.400726000007</v>
      </c>
      <c r="O296" s="85">
        <v>100.22</v>
      </c>
      <c r="P296" s="83">
        <v>104.56918042600002</v>
      </c>
      <c r="Q296" s="84">
        <f t="shared" si="4"/>
        <v>3.7987080582214803E-4</v>
      </c>
      <c r="R296" s="84">
        <f>P296/'סכום נכסי הקרן'!$C$42</f>
        <v>1.4675837858150406E-5</v>
      </c>
    </row>
    <row r="297" spans="2:18">
      <c r="B297" s="76" t="s">
        <v>3343</v>
      </c>
      <c r="C297" s="86" t="s">
        <v>2969</v>
      </c>
      <c r="D297" s="73" t="s">
        <v>3150</v>
      </c>
      <c r="E297" s="73"/>
      <c r="F297" s="73" t="s">
        <v>512</v>
      </c>
      <c r="G297" s="94">
        <v>43083</v>
      </c>
      <c r="H297" s="73"/>
      <c r="I297" s="83">
        <v>5.2199999999915487</v>
      </c>
      <c r="J297" s="86" t="s">
        <v>663</v>
      </c>
      <c r="K297" s="86" t="s">
        <v>138</v>
      </c>
      <c r="L297" s="87">
        <v>7.195E-2</v>
      </c>
      <c r="M297" s="87">
        <v>7.299999999983274E-2</v>
      </c>
      <c r="N297" s="83">
        <v>81079.544511999993</v>
      </c>
      <c r="O297" s="85">
        <v>100.45</v>
      </c>
      <c r="P297" s="83">
        <v>227.21359968600007</v>
      </c>
      <c r="Q297" s="84">
        <f t="shared" si="4"/>
        <v>8.2540393694250746E-4</v>
      </c>
      <c r="R297" s="84">
        <f>P297/'סכום נכסי הקרן'!$C$42</f>
        <v>3.1888458287364855E-5</v>
      </c>
    </row>
    <row r="298" spans="2:18">
      <c r="B298" s="76" t="s">
        <v>3343</v>
      </c>
      <c r="C298" s="86" t="s">
        <v>2969</v>
      </c>
      <c r="D298" s="73" t="s">
        <v>3151</v>
      </c>
      <c r="E298" s="73"/>
      <c r="F298" s="73" t="s">
        <v>512</v>
      </c>
      <c r="G298" s="94">
        <v>43083</v>
      </c>
      <c r="H298" s="73"/>
      <c r="I298" s="83">
        <v>5.5399999999979732</v>
      </c>
      <c r="J298" s="86" t="s">
        <v>663</v>
      </c>
      <c r="K298" s="86" t="s">
        <v>138</v>
      </c>
      <c r="L298" s="87">
        <v>4.4999999999999998E-2</v>
      </c>
      <c r="M298" s="87">
        <v>6.659999999998073E-2</v>
      </c>
      <c r="N298" s="83">
        <v>324318.17768300005</v>
      </c>
      <c r="O298" s="85">
        <v>89.48</v>
      </c>
      <c r="P298" s="83">
        <v>809.59968531600009</v>
      </c>
      <c r="Q298" s="84">
        <f t="shared" si="4"/>
        <v>2.9410509253439557E-3</v>
      </c>
      <c r="R298" s="84">
        <f>P298/'סכום נכסי הקרן'!$C$42</f>
        <v>1.1362385803640655E-4</v>
      </c>
    </row>
    <row r="299" spans="2:18">
      <c r="B299" s="76" t="s">
        <v>3344</v>
      </c>
      <c r="C299" s="86" t="s">
        <v>2969</v>
      </c>
      <c r="D299" s="73">
        <v>9186</v>
      </c>
      <c r="E299" s="73"/>
      <c r="F299" s="73" t="s">
        <v>512</v>
      </c>
      <c r="G299" s="94">
        <v>44778</v>
      </c>
      <c r="H299" s="73"/>
      <c r="I299" s="83">
        <v>3.6400000000005002</v>
      </c>
      <c r="J299" s="86" t="s">
        <v>697</v>
      </c>
      <c r="K299" s="86" t="s">
        <v>132</v>
      </c>
      <c r="L299" s="87">
        <v>7.1870000000000003E-2</v>
      </c>
      <c r="M299" s="87">
        <v>7.2100000000007505E-2</v>
      </c>
      <c r="N299" s="83">
        <v>545036.03563800012</v>
      </c>
      <c r="O299" s="85">
        <v>102.2</v>
      </c>
      <c r="P299" s="83">
        <v>2238.4122127920004</v>
      </c>
      <c r="Q299" s="84">
        <f t="shared" si="4"/>
        <v>8.131530223067663E-3</v>
      </c>
      <c r="R299" s="84">
        <f>P299/'סכום נכסי הקרן'!$C$42</f>
        <v>3.1415159381387978E-4</v>
      </c>
    </row>
    <row r="300" spans="2:18">
      <c r="B300" s="76" t="s">
        <v>3344</v>
      </c>
      <c r="C300" s="86" t="s">
        <v>2969</v>
      </c>
      <c r="D300" s="73">
        <v>9187</v>
      </c>
      <c r="E300" s="73"/>
      <c r="F300" s="73" t="s">
        <v>512</v>
      </c>
      <c r="G300" s="94">
        <v>44778</v>
      </c>
      <c r="H300" s="73"/>
      <c r="I300" s="83">
        <v>3.5600000000000502</v>
      </c>
      <c r="J300" s="86" t="s">
        <v>697</v>
      </c>
      <c r="K300" s="86" t="s">
        <v>130</v>
      </c>
      <c r="L300" s="87">
        <v>8.2722999999999991E-2</v>
      </c>
      <c r="M300" s="87">
        <v>9.0300000000002947E-2</v>
      </c>
      <c r="N300" s="83">
        <v>1500854.6463280001</v>
      </c>
      <c r="O300" s="85">
        <v>100.2</v>
      </c>
      <c r="P300" s="83">
        <v>5564.2687010120017</v>
      </c>
      <c r="Q300" s="84">
        <f t="shared" si="4"/>
        <v>2.0213443642318498E-2</v>
      </c>
      <c r="R300" s="84">
        <f>P300/'סכום נכסי הקרן'!$C$42</f>
        <v>7.8092134721302023E-4</v>
      </c>
    </row>
    <row r="301" spans="2:18">
      <c r="B301" s="76" t="s">
        <v>3345</v>
      </c>
      <c r="C301" s="86" t="s">
        <v>2969</v>
      </c>
      <c r="D301" s="73" t="s">
        <v>3152</v>
      </c>
      <c r="E301" s="73"/>
      <c r="F301" s="73" t="s">
        <v>512</v>
      </c>
      <c r="G301" s="94">
        <v>42870</v>
      </c>
      <c r="H301" s="73"/>
      <c r="I301" s="83">
        <v>0.96999999999980646</v>
      </c>
      <c r="J301" s="86" t="s">
        <v>663</v>
      </c>
      <c r="K301" s="86" t="s">
        <v>130</v>
      </c>
      <c r="L301" s="87">
        <v>7.9430000000000001E-2</v>
      </c>
      <c r="M301" s="87">
        <v>9.0700000000078107E-2</v>
      </c>
      <c r="N301" s="83">
        <v>98469.288432000016</v>
      </c>
      <c r="O301" s="85">
        <v>99.42</v>
      </c>
      <c r="P301" s="83">
        <v>362.22323063100015</v>
      </c>
      <c r="Q301" s="84">
        <f t="shared" si="4"/>
        <v>1.3158564497373407E-3</v>
      </c>
      <c r="R301" s="84">
        <f>P301/'סכום נכסי הקרן'!$C$42</f>
        <v>5.0836483364789078E-5</v>
      </c>
    </row>
    <row r="302" spans="2:18">
      <c r="B302" s="76" t="s">
        <v>3346</v>
      </c>
      <c r="C302" s="86" t="s">
        <v>2969</v>
      </c>
      <c r="D302" s="73">
        <v>8702</v>
      </c>
      <c r="E302" s="73"/>
      <c r="F302" s="73" t="s">
        <v>512</v>
      </c>
      <c r="G302" s="94">
        <v>44497</v>
      </c>
      <c r="H302" s="73"/>
      <c r="I302" s="83">
        <v>5.0000000011136338E-2</v>
      </c>
      <c r="J302" s="86" t="s">
        <v>712</v>
      </c>
      <c r="K302" s="86" t="s">
        <v>130</v>
      </c>
      <c r="L302" s="87">
        <v>7.0890000000000009E-2</v>
      </c>
      <c r="M302" s="87">
        <v>5.4899999997082262E-2</v>
      </c>
      <c r="N302" s="83">
        <v>1208.7465120000002</v>
      </c>
      <c r="O302" s="85">
        <v>100.39</v>
      </c>
      <c r="P302" s="83">
        <v>4.4898041190000013</v>
      </c>
      <c r="Q302" s="84">
        <f t="shared" si="4"/>
        <v>1.6310212069368615E-5</v>
      </c>
      <c r="R302" s="84">
        <f>P302/'סכום נכסי הקרן'!$C$42</f>
        <v>6.3012483216246567E-7</v>
      </c>
    </row>
    <row r="303" spans="2:18">
      <c r="B303" s="76" t="s">
        <v>3346</v>
      </c>
      <c r="C303" s="86" t="s">
        <v>2969</v>
      </c>
      <c r="D303" s="73">
        <v>9118</v>
      </c>
      <c r="E303" s="73"/>
      <c r="F303" s="73" t="s">
        <v>512</v>
      </c>
      <c r="G303" s="94">
        <v>44733</v>
      </c>
      <c r="H303" s="73"/>
      <c r="I303" s="83">
        <v>5.0000000008389688E-2</v>
      </c>
      <c r="J303" s="86" t="s">
        <v>712</v>
      </c>
      <c r="K303" s="86" t="s">
        <v>130</v>
      </c>
      <c r="L303" s="87">
        <v>7.0890000000000009E-2</v>
      </c>
      <c r="M303" s="87">
        <v>5.4899999999032396E-2</v>
      </c>
      <c r="N303" s="83">
        <v>4813.4125200000008</v>
      </c>
      <c r="O303" s="85">
        <v>100.39</v>
      </c>
      <c r="P303" s="83">
        <v>17.879083077000004</v>
      </c>
      <c r="Q303" s="84">
        <f t="shared" si="4"/>
        <v>6.4949745882606416E-5</v>
      </c>
      <c r="R303" s="84">
        <f>P303/'סכום נכסי הקרן'!$C$42</f>
        <v>2.5092529483497059E-6</v>
      </c>
    </row>
    <row r="304" spans="2:18">
      <c r="B304" s="76" t="s">
        <v>3346</v>
      </c>
      <c r="C304" s="86" t="s">
        <v>2969</v>
      </c>
      <c r="D304" s="73">
        <v>9233</v>
      </c>
      <c r="E304" s="73"/>
      <c r="F304" s="73" t="s">
        <v>512</v>
      </c>
      <c r="G304" s="94">
        <v>44819</v>
      </c>
      <c r="H304" s="73"/>
      <c r="I304" s="83">
        <v>4.9999999943010499E-2</v>
      </c>
      <c r="J304" s="86" t="s">
        <v>712</v>
      </c>
      <c r="K304" s="86" t="s">
        <v>130</v>
      </c>
      <c r="L304" s="87">
        <v>7.0890000000000009E-2</v>
      </c>
      <c r="M304" s="87">
        <v>5.4900000006382822E-2</v>
      </c>
      <c r="N304" s="83">
        <v>944.80682600000011</v>
      </c>
      <c r="O304" s="85">
        <v>100.39</v>
      </c>
      <c r="P304" s="83">
        <v>3.5094181240000006</v>
      </c>
      <c r="Q304" s="84">
        <f t="shared" si="4"/>
        <v>1.2748741888382093E-5</v>
      </c>
      <c r="R304" s="84">
        <f>P304/'סכום נכסי הקרן'!$C$42</f>
        <v>4.925318449896978E-7</v>
      </c>
    </row>
    <row r="305" spans="2:18">
      <c r="B305" s="76" t="s">
        <v>3346</v>
      </c>
      <c r="C305" s="86" t="s">
        <v>2969</v>
      </c>
      <c r="D305" s="73">
        <v>9276</v>
      </c>
      <c r="E305" s="73"/>
      <c r="F305" s="73" t="s">
        <v>512</v>
      </c>
      <c r="G305" s="94">
        <v>44854</v>
      </c>
      <c r="H305" s="73"/>
      <c r="I305" s="83">
        <v>4.9999999703094683E-2</v>
      </c>
      <c r="J305" s="86" t="s">
        <v>712</v>
      </c>
      <c r="K305" s="86" t="s">
        <v>130</v>
      </c>
      <c r="L305" s="87">
        <v>7.0890000000000009E-2</v>
      </c>
      <c r="M305" s="87">
        <v>5.4900000013657649E-2</v>
      </c>
      <c r="N305" s="83">
        <v>226.68869500000005</v>
      </c>
      <c r="O305" s="85">
        <v>100.39</v>
      </c>
      <c r="P305" s="83">
        <v>0.84201926500000013</v>
      </c>
      <c r="Q305" s="84">
        <f t="shared" si="4"/>
        <v>3.0588222591997424E-6</v>
      </c>
      <c r="R305" s="84">
        <f>P305/'סכום נכסי הקרן'!$C$42</f>
        <v>1.1817380758113373E-7</v>
      </c>
    </row>
    <row r="306" spans="2:18">
      <c r="B306" s="76" t="s">
        <v>3346</v>
      </c>
      <c r="C306" s="86" t="s">
        <v>2969</v>
      </c>
      <c r="D306" s="73">
        <v>9430</v>
      </c>
      <c r="E306" s="73"/>
      <c r="F306" s="73" t="s">
        <v>512</v>
      </c>
      <c r="G306" s="94">
        <v>44950</v>
      </c>
      <c r="H306" s="73"/>
      <c r="I306" s="83">
        <v>4.9999999999999996E-2</v>
      </c>
      <c r="J306" s="86" t="s">
        <v>712</v>
      </c>
      <c r="K306" s="86" t="s">
        <v>130</v>
      </c>
      <c r="L306" s="87">
        <v>7.0890000000000009E-2</v>
      </c>
      <c r="M306" s="87">
        <v>5.4900000000000004E-2</v>
      </c>
      <c r="N306" s="83">
        <v>1238.7914630000002</v>
      </c>
      <c r="O306" s="85">
        <v>100.39</v>
      </c>
      <c r="P306" s="83">
        <v>4.6014042000000011</v>
      </c>
      <c r="Q306" s="84">
        <f t="shared" si="4"/>
        <v>1.6715624185315029E-5</v>
      </c>
      <c r="R306" s="84">
        <f>P306/'סכום נכסי הקרן'!$C$42</f>
        <v>6.457874268872228E-7</v>
      </c>
    </row>
    <row r="307" spans="2:18">
      <c r="B307" s="76" t="s">
        <v>3346</v>
      </c>
      <c r="C307" s="86" t="s">
        <v>2969</v>
      </c>
      <c r="D307" s="73">
        <v>9539</v>
      </c>
      <c r="E307" s="73"/>
      <c r="F307" s="73" t="s">
        <v>512</v>
      </c>
      <c r="G307" s="94">
        <v>45029</v>
      </c>
      <c r="H307" s="73"/>
      <c r="I307" s="83">
        <v>4.9999999804407599E-2</v>
      </c>
      <c r="J307" s="86" t="s">
        <v>712</v>
      </c>
      <c r="K307" s="86" t="s">
        <v>130</v>
      </c>
      <c r="L307" s="87">
        <v>7.0890000000000009E-2</v>
      </c>
      <c r="M307" s="87">
        <v>5.4900000002999085E-2</v>
      </c>
      <c r="N307" s="83">
        <v>412.93054800000004</v>
      </c>
      <c r="O307" s="85">
        <v>100.39</v>
      </c>
      <c r="P307" s="83">
        <v>1.5338019460000003</v>
      </c>
      <c r="Q307" s="84">
        <f t="shared" si="4"/>
        <v>5.5718767119047818E-6</v>
      </c>
      <c r="R307" s="84">
        <f>P307/'סכום נכסי הקרן'!$C$42</f>
        <v>2.1526255225784231E-7</v>
      </c>
    </row>
    <row r="308" spans="2:18">
      <c r="B308" s="76" t="s">
        <v>3346</v>
      </c>
      <c r="C308" s="86" t="s">
        <v>2969</v>
      </c>
      <c r="D308" s="73">
        <v>8060</v>
      </c>
      <c r="E308" s="73"/>
      <c r="F308" s="73" t="s">
        <v>512</v>
      </c>
      <c r="G308" s="94">
        <v>44150</v>
      </c>
      <c r="H308" s="73"/>
      <c r="I308" s="83">
        <v>5.0000000000041511E-2</v>
      </c>
      <c r="J308" s="86" t="s">
        <v>712</v>
      </c>
      <c r="K308" s="86" t="s">
        <v>130</v>
      </c>
      <c r="L308" s="87">
        <v>7.0890000000000009E-2</v>
      </c>
      <c r="M308" s="87">
        <v>5.4899999999999755E-2</v>
      </c>
      <c r="N308" s="83">
        <v>1621667.3763850003</v>
      </c>
      <c r="O308" s="85">
        <v>100.39</v>
      </c>
      <c r="P308" s="83">
        <v>6023.5696727350014</v>
      </c>
      <c r="Q308" s="84">
        <f t="shared" si="4"/>
        <v>2.1881956578276539E-2</v>
      </c>
      <c r="R308" s="84">
        <f>P308/'סכום נכסי הקרן'!$C$42</f>
        <v>8.4538227692134641E-4</v>
      </c>
    </row>
    <row r="309" spans="2:18">
      <c r="B309" s="76" t="s">
        <v>3346</v>
      </c>
      <c r="C309" s="86" t="s">
        <v>2969</v>
      </c>
      <c r="D309" s="73">
        <v>8119</v>
      </c>
      <c r="E309" s="73"/>
      <c r="F309" s="73" t="s">
        <v>512</v>
      </c>
      <c r="G309" s="94">
        <v>44169</v>
      </c>
      <c r="H309" s="73"/>
      <c r="I309" s="83">
        <v>5.0000000021006609E-2</v>
      </c>
      <c r="J309" s="86" t="s">
        <v>712</v>
      </c>
      <c r="K309" s="86" t="s">
        <v>130</v>
      </c>
      <c r="L309" s="87">
        <v>7.0890000000000009E-2</v>
      </c>
      <c r="M309" s="87">
        <v>5.4899999998417499E-2</v>
      </c>
      <c r="N309" s="83">
        <v>3844.7953610000004</v>
      </c>
      <c r="O309" s="85">
        <v>100.39</v>
      </c>
      <c r="P309" s="83">
        <v>14.281222674000002</v>
      </c>
      <c r="Q309" s="84">
        <f t="shared" si="4"/>
        <v>5.1879717744723175E-5</v>
      </c>
      <c r="R309" s="84">
        <f>P309/'סכום נכסי הקרן'!$C$42</f>
        <v>2.0043086072390518E-6</v>
      </c>
    </row>
    <row r="310" spans="2:18">
      <c r="B310" s="76" t="s">
        <v>3346</v>
      </c>
      <c r="C310" s="86" t="s">
        <v>2969</v>
      </c>
      <c r="D310" s="73">
        <v>8418</v>
      </c>
      <c r="E310" s="73"/>
      <c r="F310" s="73" t="s">
        <v>512</v>
      </c>
      <c r="G310" s="94">
        <v>44326</v>
      </c>
      <c r="H310" s="73"/>
      <c r="I310" s="83">
        <v>5.00000000330931E-2</v>
      </c>
      <c r="J310" s="86" t="s">
        <v>712</v>
      </c>
      <c r="K310" s="86" t="s">
        <v>130</v>
      </c>
      <c r="L310" s="87">
        <v>7.0890000000000009E-2</v>
      </c>
      <c r="M310" s="87">
        <v>5.4899999991991466E-2</v>
      </c>
      <c r="N310" s="83">
        <v>813.5241870000001</v>
      </c>
      <c r="O310" s="85">
        <v>100.39</v>
      </c>
      <c r="P310" s="83">
        <v>3.0217784580000004</v>
      </c>
      <c r="Q310" s="84">
        <f t="shared" si="4"/>
        <v>1.0977282342465969E-5</v>
      </c>
      <c r="R310" s="84">
        <f>P310/'סכום נכסי הקרן'!$C$42</f>
        <v>4.2409370057406817E-7</v>
      </c>
    </row>
    <row r="311" spans="2:18">
      <c r="B311" s="76" t="s">
        <v>3347</v>
      </c>
      <c r="C311" s="86" t="s">
        <v>2969</v>
      </c>
      <c r="D311" s="73">
        <v>8718</v>
      </c>
      <c r="E311" s="73"/>
      <c r="F311" s="73" t="s">
        <v>512</v>
      </c>
      <c r="G311" s="94">
        <v>44508</v>
      </c>
      <c r="H311" s="73"/>
      <c r="I311" s="83">
        <v>3.1699999999997441</v>
      </c>
      <c r="J311" s="86" t="s">
        <v>663</v>
      </c>
      <c r="K311" s="86" t="s">
        <v>130</v>
      </c>
      <c r="L311" s="87">
        <v>8.5919000000000009E-2</v>
      </c>
      <c r="M311" s="87">
        <v>9.0699999999994854E-2</v>
      </c>
      <c r="N311" s="83">
        <v>1363852.6296409999</v>
      </c>
      <c r="O311" s="85">
        <v>99.86</v>
      </c>
      <c r="P311" s="83">
        <v>5039.1897863370014</v>
      </c>
      <c r="Q311" s="84">
        <f t="shared" ref="Q311:Q344" si="5">IFERROR(P311/$P$10,0)</f>
        <v>1.8305977698478918E-2</v>
      </c>
      <c r="R311" s="84">
        <f>P311/'סכום נכסי הקרן'!$C$42</f>
        <v>7.072287641487669E-4</v>
      </c>
    </row>
    <row r="312" spans="2:18">
      <c r="B312" s="76" t="s">
        <v>3348</v>
      </c>
      <c r="C312" s="86" t="s">
        <v>2969</v>
      </c>
      <c r="D312" s="73">
        <v>8806</v>
      </c>
      <c r="E312" s="73"/>
      <c r="F312" s="73" t="s">
        <v>512</v>
      </c>
      <c r="G312" s="94">
        <v>44137</v>
      </c>
      <c r="H312" s="73"/>
      <c r="I312" s="83">
        <v>0.21999999999996545</v>
      </c>
      <c r="J312" s="86" t="s">
        <v>712</v>
      </c>
      <c r="K312" s="86" t="s">
        <v>130</v>
      </c>
      <c r="L312" s="87">
        <v>7.2756000000000001E-2</v>
      </c>
      <c r="M312" s="87">
        <v>5.6099999999997666E-2</v>
      </c>
      <c r="N312" s="83">
        <v>1861303.4118050004</v>
      </c>
      <c r="O312" s="85">
        <v>100.99</v>
      </c>
      <c r="P312" s="83">
        <v>6955.0019948420013</v>
      </c>
      <c r="Q312" s="84">
        <f t="shared" si="5"/>
        <v>2.5265591654368289E-2</v>
      </c>
      <c r="R312" s="84">
        <f>P312/'סכום נכסי הקרן'!$C$42</f>
        <v>9.7610482518456357E-4</v>
      </c>
    </row>
    <row r="313" spans="2:18">
      <c r="B313" s="76" t="s">
        <v>3348</v>
      </c>
      <c r="C313" s="86" t="s">
        <v>2969</v>
      </c>
      <c r="D313" s="73">
        <v>9044</v>
      </c>
      <c r="E313" s="73"/>
      <c r="F313" s="73" t="s">
        <v>512</v>
      </c>
      <c r="G313" s="94">
        <v>44679</v>
      </c>
      <c r="H313" s="73"/>
      <c r="I313" s="83">
        <v>0.21999999999632666</v>
      </c>
      <c r="J313" s="86" t="s">
        <v>712</v>
      </c>
      <c r="K313" s="86" t="s">
        <v>130</v>
      </c>
      <c r="L313" s="87">
        <v>7.2756000000000001E-2</v>
      </c>
      <c r="M313" s="87">
        <v>5.6100000000232075E-2</v>
      </c>
      <c r="N313" s="83">
        <v>16028.145243000004</v>
      </c>
      <c r="O313" s="85">
        <v>100.99</v>
      </c>
      <c r="P313" s="83">
        <v>59.891247301000007</v>
      </c>
      <c r="Q313" s="84">
        <f t="shared" si="5"/>
        <v>2.175682766302684E-4</v>
      </c>
      <c r="R313" s="84">
        <f>P313/'סכום נכסי הקרן'!$C$42</f>
        <v>8.4054807633676504E-6</v>
      </c>
    </row>
    <row r="314" spans="2:18">
      <c r="B314" s="76" t="s">
        <v>3348</v>
      </c>
      <c r="C314" s="86" t="s">
        <v>2969</v>
      </c>
      <c r="D314" s="73">
        <v>9224</v>
      </c>
      <c r="E314" s="73"/>
      <c r="F314" s="73" t="s">
        <v>512</v>
      </c>
      <c r="G314" s="94">
        <v>44810</v>
      </c>
      <c r="H314" s="73"/>
      <c r="I314" s="83">
        <v>0.21999999999815462</v>
      </c>
      <c r="J314" s="86" t="s">
        <v>712</v>
      </c>
      <c r="K314" s="86" t="s">
        <v>130</v>
      </c>
      <c r="L314" s="87">
        <v>7.2756000000000001E-2</v>
      </c>
      <c r="M314" s="87">
        <v>5.6100000000036905E-2</v>
      </c>
      <c r="N314" s="83">
        <v>29004.157104000005</v>
      </c>
      <c r="O314" s="85">
        <v>100.99</v>
      </c>
      <c r="P314" s="83">
        <v>108.37780106000001</v>
      </c>
      <c r="Q314" s="84">
        <f t="shared" si="5"/>
        <v>3.9370646737571903E-4</v>
      </c>
      <c r="R314" s="84">
        <f>P314/'סכום נכסי הקרן'!$C$42</f>
        <v>1.5210361497525629E-5</v>
      </c>
    </row>
    <row r="315" spans="2:18">
      <c r="B315" s="76" t="s">
        <v>3349</v>
      </c>
      <c r="C315" s="86" t="s">
        <v>2969</v>
      </c>
      <c r="D315" s="73" t="s">
        <v>3153</v>
      </c>
      <c r="E315" s="73"/>
      <c r="F315" s="73" t="s">
        <v>512</v>
      </c>
      <c r="G315" s="94">
        <v>42921</v>
      </c>
      <c r="H315" s="73"/>
      <c r="I315" s="83">
        <v>7.2100000000189217</v>
      </c>
      <c r="J315" s="86" t="s">
        <v>663</v>
      </c>
      <c r="K315" s="86" t="s">
        <v>130</v>
      </c>
      <c r="L315" s="87">
        <v>7.8939999999999996E-2</v>
      </c>
      <c r="M315" s="101">
        <v>0</v>
      </c>
      <c r="N315" s="83">
        <v>207795.57687700004</v>
      </c>
      <c r="O315" s="85">
        <v>14.370590999999999</v>
      </c>
      <c r="P315" s="83">
        <v>110.460346771</v>
      </c>
      <c r="Q315" s="84">
        <f t="shared" si="5"/>
        <v>4.0127177786372517E-4</v>
      </c>
      <c r="R315" s="84">
        <f>P315/'סכום נכסי הקרן'!$C$42</f>
        <v>1.5502637893518336E-5</v>
      </c>
    </row>
    <row r="316" spans="2:18">
      <c r="B316" s="76" t="s">
        <v>3349</v>
      </c>
      <c r="C316" s="86" t="s">
        <v>2969</v>
      </c>
      <c r="D316" s="73">
        <v>6497</v>
      </c>
      <c r="E316" s="73"/>
      <c r="F316" s="73" t="s">
        <v>512</v>
      </c>
      <c r="G316" s="94">
        <v>43342</v>
      </c>
      <c r="H316" s="73"/>
      <c r="I316" s="83">
        <v>1.0599999999933225</v>
      </c>
      <c r="J316" s="86" t="s">
        <v>663</v>
      </c>
      <c r="K316" s="86" t="s">
        <v>130</v>
      </c>
      <c r="L316" s="87">
        <v>7.8939999999999996E-2</v>
      </c>
      <c r="M316" s="101">
        <v>0</v>
      </c>
      <c r="N316" s="83">
        <v>39440.157952000009</v>
      </c>
      <c r="O316" s="85">
        <v>14.370590999999999</v>
      </c>
      <c r="P316" s="83">
        <v>20.965670219000003</v>
      </c>
      <c r="Q316" s="84">
        <f t="shared" si="5"/>
        <v>7.6162460184231454E-5</v>
      </c>
      <c r="R316" s="84">
        <f>P316/'סכום נכסי הקרן'!$C$42</f>
        <v>2.9424422709254896E-6</v>
      </c>
    </row>
    <row r="317" spans="2:18">
      <c r="B317" s="76" t="s">
        <v>3350</v>
      </c>
      <c r="C317" s="86" t="s">
        <v>2969</v>
      </c>
      <c r="D317" s="73">
        <v>9405</v>
      </c>
      <c r="E317" s="73"/>
      <c r="F317" s="73" t="s">
        <v>512</v>
      </c>
      <c r="G317" s="94">
        <v>43866</v>
      </c>
      <c r="H317" s="73"/>
      <c r="I317" s="83">
        <v>1.2900000000000036</v>
      </c>
      <c r="J317" s="86" t="s">
        <v>712</v>
      </c>
      <c r="K317" s="86" t="s">
        <v>130</v>
      </c>
      <c r="L317" s="87">
        <v>7.5109000000000009E-2</v>
      </c>
      <c r="M317" s="87">
        <v>7.9200000000003337E-2</v>
      </c>
      <c r="N317" s="83">
        <v>1585526.6895770002</v>
      </c>
      <c r="O317" s="85">
        <v>100.39</v>
      </c>
      <c r="P317" s="83">
        <v>5889.3277261620005</v>
      </c>
      <c r="Q317" s="84">
        <f t="shared" si="5"/>
        <v>2.1394292849708764E-2</v>
      </c>
      <c r="R317" s="84">
        <f>P317/'סכום נכסי הקרן'!$C$42</f>
        <v>8.2654199306675478E-4</v>
      </c>
    </row>
    <row r="318" spans="2:18">
      <c r="B318" s="76" t="s">
        <v>3350</v>
      </c>
      <c r="C318" s="86" t="s">
        <v>2969</v>
      </c>
      <c r="D318" s="73">
        <v>9439</v>
      </c>
      <c r="E318" s="73"/>
      <c r="F318" s="73" t="s">
        <v>512</v>
      </c>
      <c r="G318" s="94">
        <v>44953</v>
      </c>
      <c r="H318" s="73"/>
      <c r="I318" s="83">
        <v>1.2899999999509273</v>
      </c>
      <c r="J318" s="86" t="s">
        <v>712</v>
      </c>
      <c r="K318" s="86" t="s">
        <v>130</v>
      </c>
      <c r="L318" s="87">
        <v>7.5109000000000009E-2</v>
      </c>
      <c r="M318" s="87">
        <v>7.9199999998320891E-2</v>
      </c>
      <c r="N318" s="83">
        <v>4553.5048669999996</v>
      </c>
      <c r="O318" s="85">
        <v>100.39</v>
      </c>
      <c r="P318" s="83">
        <v>16.913674326999999</v>
      </c>
      <c r="Q318" s="84">
        <f t="shared" si="5"/>
        <v>6.1442683875270729E-5</v>
      </c>
      <c r="R318" s="84">
        <f>P318/'סכום נכסי הקרן'!$C$42</f>
        <v>2.3737619535449217E-6</v>
      </c>
    </row>
    <row r="319" spans="2:18">
      <c r="B319" s="76" t="s">
        <v>3350</v>
      </c>
      <c r="C319" s="86" t="s">
        <v>2969</v>
      </c>
      <c r="D319" s="73">
        <v>9447</v>
      </c>
      <c r="E319" s="73"/>
      <c r="F319" s="73" t="s">
        <v>512</v>
      </c>
      <c r="G319" s="94">
        <v>44959</v>
      </c>
      <c r="H319" s="73"/>
      <c r="I319" s="83">
        <v>1.2900000000683647</v>
      </c>
      <c r="J319" s="86" t="s">
        <v>712</v>
      </c>
      <c r="K319" s="86" t="s">
        <v>130</v>
      </c>
      <c r="L319" s="87">
        <v>7.5109000000000009E-2</v>
      </c>
      <c r="M319" s="87">
        <v>7.9200000002313878E-2</v>
      </c>
      <c r="N319" s="83">
        <v>2559.6997600000004</v>
      </c>
      <c r="O319" s="85">
        <v>100.39</v>
      </c>
      <c r="P319" s="83">
        <v>9.5078256150000016</v>
      </c>
      <c r="Q319" s="84">
        <f t="shared" si="5"/>
        <v>3.4539291245018583E-5</v>
      </c>
      <c r="R319" s="84">
        <f>P319/'סכום נכסי הקרן'!$C$42</f>
        <v>1.3343827171721355E-6</v>
      </c>
    </row>
    <row r="320" spans="2:18">
      <c r="B320" s="76" t="s">
        <v>3350</v>
      </c>
      <c r="C320" s="86" t="s">
        <v>2969</v>
      </c>
      <c r="D320" s="73">
        <v>9467</v>
      </c>
      <c r="E320" s="73"/>
      <c r="F320" s="73" t="s">
        <v>512</v>
      </c>
      <c r="G320" s="94">
        <v>44966</v>
      </c>
      <c r="H320" s="73"/>
      <c r="I320" s="83">
        <v>1.2899999999747145</v>
      </c>
      <c r="J320" s="86" t="s">
        <v>712</v>
      </c>
      <c r="K320" s="86" t="s">
        <v>130</v>
      </c>
      <c r="L320" s="87">
        <v>7.5109000000000009E-2</v>
      </c>
      <c r="M320" s="87">
        <v>7.9699999997555726E-2</v>
      </c>
      <c r="N320" s="83">
        <v>3835.3090150000003</v>
      </c>
      <c r="O320" s="85">
        <v>100.33</v>
      </c>
      <c r="P320" s="83">
        <v>14.237471684000004</v>
      </c>
      <c r="Q320" s="84">
        <f t="shared" si="5"/>
        <v>5.1720782542600435E-5</v>
      </c>
      <c r="R320" s="84">
        <f>P320/'סכום נכסי הקרן'!$C$42</f>
        <v>1.9981683426528921E-6</v>
      </c>
    </row>
    <row r="321" spans="2:18">
      <c r="B321" s="76" t="s">
        <v>3350</v>
      </c>
      <c r="C321" s="86" t="s">
        <v>2969</v>
      </c>
      <c r="D321" s="73">
        <v>9491</v>
      </c>
      <c r="E321" s="73"/>
      <c r="F321" s="73" t="s">
        <v>512</v>
      </c>
      <c r="G321" s="94">
        <v>44986</v>
      </c>
      <c r="H321" s="73"/>
      <c r="I321" s="83">
        <v>1.2899999999832081</v>
      </c>
      <c r="J321" s="86" t="s">
        <v>712</v>
      </c>
      <c r="K321" s="86" t="s">
        <v>130</v>
      </c>
      <c r="L321" s="87">
        <v>7.5109000000000009E-2</v>
      </c>
      <c r="M321" s="87">
        <v>7.9699999999550408E-2</v>
      </c>
      <c r="N321" s="83">
        <v>14919.357570000002</v>
      </c>
      <c r="O321" s="85">
        <v>100.33</v>
      </c>
      <c r="P321" s="83">
        <v>55.38378701700001</v>
      </c>
      <c r="Q321" s="84">
        <f t="shared" si="5"/>
        <v>2.011939246145126E-4</v>
      </c>
      <c r="R321" s="84">
        <f>P321/'סכום נכסי הקרן'!$C$42</f>
        <v>7.7728779638568614E-6</v>
      </c>
    </row>
    <row r="322" spans="2:18">
      <c r="B322" s="76" t="s">
        <v>3350</v>
      </c>
      <c r="C322" s="86" t="s">
        <v>2969</v>
      </c>
      <c r="D322" s="73">
        <v>9510</v>
      </c>
      <c r="E322" s="73"/>
      <c r="F322" s="73" t="s">
        <v>512</v>
      </c>
      <c r="G322" s="94">
        <v>44994</v>
      </c>
      <c r="H322" s="73"/>
      <c r="I322" s="83">
        <v>1.2900000000536533</v>
      </c>
      <c r="J322" s="86" t="s">
        <v>712</v>
      </c>
      <c r="K322" s="86" t="s">
        <v>130</v>
      </c>
      <c r="L322" s="87">
        <v>7.5109000000000009E-2</v>
      </c>
      <c r="M322" s="87">
        <v>7.9700000000869575E-2</v>
      </c>
      <c r="N322" s="83">
        <v>2912.0546040000004</v>
      </c>
      <c r="O322" s="85">
        <v>100.33</v>
      </c>
      <c r="P322" s="83">
        <v>10.810158198000002</v>
      </c>
      <c r="Q322" s="84">
        <f t="shared" si="5"/>
        <v>3.9270304013190214E-5</v>
      </c>
      <c r="R322" s="84">
        <f>P322/'סכום נכסי הקרן'!$C$42</f>
        <v>1.5171595329378446E-6</v>
      </c>
    </row>
    <row r="323" spans="2:18">
      <c r="B323" s="76" t="s">
        <v>3350</v>
      </c>
      <c r="C323" s="86" t="s">
        <v>2969</v>
      </c>
      <c r="D323" s="73">
        <v>9560</v>
      </c>
      <c r="E323" s="73"/>
      <c r="F323" s="73" t="s">
        <v>512</v>
      </c>
      <c r="G323" s="94">
        <v>45058</v>
      </c>
      <c r="H323" s="73"/>
      <c r="I323" s="83">
        <v>1.2900000000054752</v>
      </c>
      <c r="J323" s="86" t="s">
        <v>712</v>
      </c>
      <c r="K323" s="86" t="s">
        <v>130</v>
      </c>
      <c r="L323" s="87">
        <v>7.5109000000000009E-2</v>
      </c>
      <c r="M323" s="87">
        <v>7.9700000000301127E-2</v>
      </c>
      <c r="N323" s="83">
        <v>15744.583793000002</v>
      </c>
      <c r="O323" s="85">
        <v>100.33</v>
      </c>
      <c r="P323" s="83">
        <v>58.447199792000006</v>
      </c>
      <c r="Q323" s="84">
        <f t="shared" si="5"/>
        <v>2.1232245287364552E-4</v>
      </c>
      <c r="R323" s="84">
        <f>P323/'סכום נכסי הקרן'!$C$42</f>
        <v>8.2028148630018413E-6</v>
      </c>
    </row>
    <row r="324" spans="2:18">
      <c r="B324" s="76" t="s">
        <v>3351</v>
      </c>
      <c r="C324" s="86" t="s">
        <v>2969</v>
      </c>
      <c r="D324" s="73">
        <v>9606</v>
      </c>
      <c r="E324" s="73"/>
      <c r="F324" s="73" t="s">
        <v>512</v>
      </c>
      <c r="G324" s="94">
        <v>44136</v>
      </c>
      <c r="H324" s="73"/>
      <c r="I324" s="83">
        <v>5.0000000000029389E-2</v>
      </c>
      <c r="J324" s="86" t="s">
        <v>712</v>
      </c>
      <c r="K324" s="86" t="s">
        <v>130</v>
      </c>
      <c r="L324" s="87">
        <v>7.0095999999999992E-2</v>
      </c>
      <c r="M324" s="101">
        <v>0</v>
      </c>
      <c r="N324" s="83">
        <v>1082025.3699759999</v>
      </c>
      <c r="O324" s="85">
        <v>84.997694999999993</v>
      </c>
      <c r="P324" s="83">
        <v>3402.8774156180007</v>
      </c>
      <c r="Q324" s="84">
        <f t="shared" si="5"/>
        <v>1.2361709068759172E-2</v>
      </c>
      <c r="R324" s="84">
        <f>P324/'סכום נכסי הקרן'!$C$42</f>
        <v>4.7757931160331249E-4</v>
      </c>
    </row>
    <row r="325" spans="2:18">
      <c r="B325" s="76" t="s">
        <v>3352</v>
      </c>
      <c r="C325" s="86" t="s">
        <v>2969</v>
      </c>
      <c r="D325" s="73">
        <v>6588</v>
      </c>
      <c r="E325" s="73"/>
      <c r="F325" s="73" t="s">
        <v>512</v>
      </c>
      <c r="G325" s="94">
        <v>43397</v>
      </c>
      <c r="H325" s="73"/>
      <c r="I325" s="83">
        <v>3.0000000000123643E-2</v>
      </c>
      <c r="J325" s="86" t="s">
        <v>712</v>
      </c>
      <c r="K325" s="86" t="s">
        <v>130</v>
      </c>
      <c r="L325" s="87">
        <v>7.0457000000000006E-2</v>
      </c>
      <c r="M325" s="87">
        <v>6.1199999999991504E-2</v>
      </c>
      <c r="N325" s="83">
        <v>1001091.8500000001</v>
      </c>
      <c r="O325" s="85">
        <v>100.44</v>
      </c>
      <c r="P325" s="83">
        <v>3720.3375282180004</v>
      </c>
      <c r="Q325" s="84">
        <f t="shared" si="5"/>
        <v>1.3514953536187046E-2</v>
      </c>
      <c r="R325" s="84">
        <f>P325/'סכום נכסי הקרן'!$C$42</f>
        <v>5.2213348253558618E-4</v>
      </c>
    </row>
    <row r="326" spans="2:18">
      <c r="B326" s="76" t="s">
        <v>3353</v>
      </c>
      <c r="C326" s="86" t="s">
        <v>2969</v>
      </c>
      <c r="D326" s="73" t="s">
        <v>3154</v>
      </c>
      <c r="E326" s="73"/>
      <c r="F326" s="73" t="s">
        <v>512</v>
      </c>
      <c r="G326" s="94">
        <v>44144</v>
      </c>
      <c r="H326" s="73"/>
      <c r="I326" s="83">
        <v>2.9999999999891339E-2</v>
      </c>
      <c r="J326" s="86" t="s">
        <v>712</v>
      </c>
      <c r="K326" s="86" t="s">
        <v>130</v>
      </c>
      <c r="L326" s="87">
        <v>7.8763E-2</v>
      </c>
      <c r="M326" s="101">
        <v>0</v>
      </c>
      <c r="N326" s="83">
        <v>1224150.6678710002</v>
      </c>
      <c r="O326" s="85">
        <v>75.180498</v>
      </c>
      <c r="P326" s="83">
        <v>3405.1934763790005</v>
      </c>
      <c r="Q326" s="84">
        <f t="shared" si="5"/>
        <v>1.2370122674603932E-2</v>
      </c>
      <c r="R326" s="84">
        <f>P326/'סכום נכסי הקרן'!$C$42</f>
        <v>4.7790436083923064E-4</v>
      </c>
    </row>
    <row r="327" spans="2:18">
      <c r="B327" s="76" t="s">
        <v>3354</v>
      </c>
      <c r="C327" s="86" t="s">
        <v>2969</v>
      </c>
      <c r="D327" s="73">
        <v>6826</v>
      </c>
      <c r="E327" s="73"/>
      <c r="F327" s="73" t="s">
        <v>512</v>
      </c>
      <c r="G327" s="94">
        <v>43550</v>
      </c>
      <c r="H327" s="73"/>
      <c r="I327" s="83">
        <v>2.1500000000002113</v>
      </c>
      <c r="J327" s="86" t="s">
        <v>663</v>
      </c>
      <c r="K327" s="86" t="s">
        <v>130</v>
      </c>
      <c r="L327" s="87">
        <v>8.2025000000000001E-2</v>
      </c>
      <c r="M327" s="87">
        <v>8.5000000000000006E-2</v>
      </c>
      <c r="N327" s="83">
        <v>509447.15084000007</v>
      </c>
      <c r="O327" s="85">
        <v>100.36</v>
      </c>
      <c r="P327" s="83">
        <v>1891.7385390640004</v>
      </c>
      <c r="Q327" s="84">
        <f t="shared" si="5"/>
        <v>6.8721609972605142E-3</v>
      </c>
      <c r="R327" s="84">
        <f>P327/'סכום נכסי הקרן'!$C$42</f>
        <v>2.6549742434831843E-4</v>
      </c>
    </row>
    <row r="328" spans="2:18">
      <c r="B328" s="76" t="s">
        <v>3355</v>
      </c>
      <c r="C328" s="86" t="s">
        <v>2969</v>
      </c>
      <c r="D328" s="73">
        <v>6528</v>
      </c>
      <c r="E328" s="73"/>
      <c r="F328" s="73" t="s">
        <v>512</v>
      </c>
      <c r="G328" s="94">
        <v>43373</v>
      </c>
      <c r="H328" s="73"/>
      <c r="I328" s="83">
        <v>4.3799999999994803</v>
      </c>
      <c r="J328" s="86" t="s">
        <v>663</v>
      </c>
      <c r="K328" s="86" t="s">
        <v>133</v>
      </c>
      <c r="L328" s="87">
        <v>3.032E-2</v>
      </c>
      <c r="M328" s="87">
        <v>8.0899999999992825E-2</v>
      </c>
      <c r="N328" s="83">
        <v>868927.86304600013</v>
      </c>
      <c r="O328" s="85">
        <v>80.540000000000006</v>
      </c>
      <c r="P328" s="83">
        <v>3268.7168760150007</v>
      </c>
      <c r="Q328" s="84">
        <f t="shared" si="5"/>
        <v>1.1874341069116189E-2</v>
      </c>
      <c r="R328" s="84">
        <f>P328/'סכום נכסי הקרן'!$C$42</f>
        <v>4.5875045286927155E-4</v>
      </c>
    </row>
    <row r="329" spans="2:18">
      <c r="B329" s="76" t="s">
        <v>3356</v>
      </c>
      <c r="C329" s="86" t="s">
        <v>2969</v>
      </c>
      <c r="D329" s="73">
        <v>8860</v>
      </c>
      <c r="E329" s="73"/>
      <c r="F329" s="73" t="s">
        <v>512</v>
      </c>
      <c r="G329" s="94">
        <v>44585</v>
      </c>
      <c r="H329" s="73"/>
      <c r="I329" s="83">
        <v>2.5899999999999057</v>
      </c>
      <c r="J329" s="86" t="s">
        <v>799</v>
      </c>
      <c r="K329" s="86" t="s">
        <v>132</v>
      </c>
      <c r="L329" s="87">
        <v>6.1120000000000001E-2</v>
      </c>
      <c r="M329" s="87">
        <v>6.9599999999958279E-2</v>
      </c>
      <c r="N329" s="83">
        <v>52398.746992000008</v>
      </c>
      <c r="O329" s="85">
        <v>100.15</v>
      </c>
      <c r="P329" s="83">
        <v>210.88020897800001</v>
      </c>
      <c r="Q329" s="84">
        <f t="shared" si="5"/>
        <v>7.6606926237798097E-4</v>
      </c>
      <c r="R329" s="84">
        <f>P329/'סכום נכסי הקרן'!$C$42</f>
        <v>2.9596136661357075E-5</v>
      </c>
    </row>
    <row r="330" spans="2:18">
      <c r="B330" s="76" t="s">
        <v>3356</v>
      </c>
      <c r="C330" s="86" t="s">
        <v>2969</v>
      </c>
      <c r="D330" s="73">
        <v>8977</v>
      </c>
      <c r="E330" s="73"/>
      <c r="F330" s="73" t="s">
        <v>512</v>
      </c>
      <c r="G330" s="94">
        <v>44553</v>
      </c>
      <c r="H330" s="73"/>
      <c r="I330" s="83">
        <v>2.5899999999523811</v>
      </c>
      <c r="J330" s="86" t="s">
        <v>799</v>
      </c>
      <c r="K330" s="86" t="s">
        <v>132</v>
      </c>
      <c r="L330" s="87">
        <v>6.1120000000000001E-2</v>
      </c>
      <c r="M330" s="87">
        <v>6.9499999998906048E-2</v>
      </c>
      <c r="N330" s="83">
        <v>7721.9205290000009</v>
      </c>
      <c r="O330" s="85">
        <v>100.16</v>
      </c>
      <c r="P330" s="83">
        <v>31.080186072000004</v>
      </c>
      <c r="Q330" s="84">
        <f t="shared" si="5"/>
        <v>1.1290568865678317E-4</v>
      </c>
      <c r="R330" s="84">
        <f>P330/'סכום נכסי הקרן'!$C$42</f>
        <v>4.3619713718288382E-6</v>
      </c>
    </row>
    <row r="331" spans="2:18">
      <c r="B331" s="76" t="s">
        <v>3356</v>
      </c>
      <c r="C331" s="86" t="s">
        <v>2969</v>
      </c>
      <c r="D331" s="73">
        <v>8978</v>
      </c>
      <c r="E331" s="73"/>
      <c r="F331" s="73" t="s">
        <v>512</v>
      </c>
      <c r="G331" s="94">
        <v>44553</v>
      </c>
      <c r="H331" s="73"/>
      <c r="I331" s="83">
        <v>2.5899999999809333</v>
      </c>
      <c r="J331" s="86" t="s">
        <v>799</v>
      </c>
      <c r="K331" s="86" t="s">
        <v>132</v>
      </c>
      <c r="L331" s="87">
        <v>6.1120000000000001E-2</v>
      </c>
      <c r="M331" s="87">
        <v>7.0599999999538393E-2</v>
      </c>
      <c r="N331" s="83">
        <v>9928.1837190000006</v>
      </c>
      <c r="O331" s="85">
        <v>99.91</v>
      </c>
      <c r="P331" s="83">
        <v>39.860498764000013</v>
      </c>
      <c r="Q331" s="84">
        <f t="shared" si="5"/>
        <v>1.4480212739803174E-4</v>
      </c>
      <c r="R331" s="84">
        <f>P331/'סכום נכסי הקרן'!$C$42</f>
        <v>5.5942507574633168E-6</v>
      </c>
    </row>
    <row r="332" spans="2:18">
      <c r="B332" s="76" t="s">
        <v>3356</v>
      </c>
      <c r="C332" s="86" t="s">
        <v>2969</v>
      </c>
      <c r="D332" s="73">
        <v>8979</v>
      </c>
      <c r="E332" s="73"/>
      <c r="F332" s="73" t="s">
        <v>512</v>
      </c>
      <c r="G332" s="94">
        <v>44553</v>
      </c>
      <c r="H332" s="73"/>
      <c r="I332" s="83">
        <v>2.5899999999948529</v>
      </c>
      <c r="J332" s="86" t="s">
        <v>799</v>
      </c>
      <c r="K332" s="86" t="s">
        <v>132</v>
      </c>
      <c r="L332" s="87">
        <v>6.1120000000000001E-2</v>
      </c>
      <c r="M332" s="87">
        <v>6.9499999999849876E-2</v>
      </c>
      <c r="N332" s="83">
        <v>46331.522809000009</v>
      </c>
      <c r="O332" s="85">
        <v>100.17</v>
      </c>
      <c r="P332" s="83">
        <v>186.49973364400003</v>
      </c>
      <c r="Q332" s="84">
        <f t="shared" si="5"/>
        <v>6.7750176310406665E-4</v>
      </c>
      <c r="R332" s="84">
        <f>P332/'סכום נכסי הקרן'!$C$42</f>
        <v>2.6174441077163177E-5</v>
      </c>
    </row>
    <row r="333" spans="2:18">
      <c r="B333" s="76" t="s">
        <v>3356</v>
      </c>
      <c r="C333" s="86" t="s">
        <v>2969</v>
      </c>
      <c r="D333" s="73">
        <v>8918</v>
      </c>
      <c r="E333" s="73"/>
      <c r="F333" s="73" t="s">
        <v>512</v>
      </c>
      <c r="G333" s="94">
        <v>44553</v>
      </c>
      <c r="H333" s="73"/>
      <c r="I333" s="83">
        <v>2.5900000000082599</v>
      </c>
      <c r="J333" s="86" t="s">
        <v>799</v>
      </c>
      <c r="K333" s="86" t="s">
        <v>132</v>
      </c>
      <c r="L333" s="87">
        <v>6.1120000000000001E-2</v>
      </c>
      <c r="M333" s="87">
        <v>6.9599999999879841E-2</v>
      </c>
      <c r="N333" s="83">
        <v>6618.7890250000009</v>
      </c>
      <c r="O333" s="85">
        <v>100.14</v>
      </c>
      <c r="P333" s="83">
        <v>26.634840442000005</v>
      </c>
      <c r="Q333" s="84">
        <f t="shared" si="5"/>
        <v>9.6756981937014359E-5</v>
      </c>
      <c r="R333" s="84">
        <f>P333/'סכום נכסי הקרן'!$C$42</f>
        <v>3.7380860987154574E-6</v>
      </c>
    </row>
    <row r="334" spans="2:18">
      <c r="B334" s="76" t="s">
        <v>3356</v>
      </c>
      <c r="C334" s="86" t="s">
        <v>2969</v>
      </c>
      <c r="D334" s="73">
        <v>9037</v>
      </c>
      <c r="E334" s="73"/>
      <c r="F334" s="73" t="s">
        <v>512</v>
      </c>
      <c r="G334" s="94">
        <v>44671</v>
      </c>
      <c r="H334" s="73"/>
      <c r="I334" s="83">
        <v>2.5900000000438475</v>
      </c>
      <c r="J334" s="86" t="s">
        <v>799</v>
      </c>
      <c r="K334" s="86" t="s">
        <v>132</v>
      </c>
      <c r="L334" s="87">
        <v>6.1120000000000001E-2</v>
      </c>
      <c r="M334" s="87">
        <v>6.9600000001273393E-2</v>
      </c>
      <c r="N334" s="83">
        <v>4136.7432310000013</v>
      </c>
      <c r="O334" s="85">
        <v>100.15</v>
      </c>
      <c r="P334" s="83">
        <v>16.648437953000006</v>
      </c>
      <c r="Q334" s="84">
        <f t="shared" si="5"/>
        <v>6.0479153753735317E-5</v>
      </c>
      <c r="R334" s="84">
        <f>P334/'סכום נכסי הקרן'!$C$42</f>
        <v>2.3365371612777366E-6</v>
      </c>
    </row>
    <row r="335" spans="2:18">
      <c r="B335" s="76" t="s">
        <v>3356</v>
      </c>
      <c r="C335" s="86" t="s">
        <v>2969</v>
      </c>
      <c r="D335" s="73">
        <v>9130</v>
      </c>
      <c r="E335" s="73"/>
      <c r="F335" s="73" t="s">
        <v>512</v>
      </c>
      <c r="G335" s="94">
        <v>44742</v>
      </c>
      <c r="H335" s="73"/>
      <c r="I335" s="83">
        <v>2.5900000000011012</v>
      </c>
      <c r="J335" s="86" t="s">
        <v>799</v>
      </c>
      <c r="K335" s="86" t="s">
        <v>132</v>
      </c>
      <c r="L335" s="87">
        <v>6.1120000000000001E-2</v>
      </c>
      <c r="M335" s="87">
        <v>6.9600000000084081E-2</v>
      </c>
      <c r="N335" s="83">
        <v>24820.459025000004</v>
      </c>
      <c r="O335" s="85">
        <v>100.15</v>
      </c>
      <c r="P335" s="83">
        <v>99.890625171000025</v>
      </c>
      <c r="Q335" s="84">
        <f t="shared" si="5"/>
        <v>3.6287491326986789E-4</v>
      </c>
      <c r="R335" s="84">
        <f>P335/'סכום נכסי הקרן'!$C$42</f>
        <v>1.4019222610205847E-5</v>
      </c>
    </row>
    <row r="336" spans="2:18">
      <c r="B336" s="76" t="s">
        <v>3356</v>
      </c>
      <c r="C336" s="86" t="s">
        <v>2969</v>
      </c>
      <c r="D336" s="73">
        <v>9313</v>
      </c>
      <c r="E336" s="73"/>
      <c r="F336" s="73" t="s">
        <v>512</v>
      </c>
      <c r="G336" s="94">
        <v>44886</v>
      </c>
      <c r="H336" s="73"/>
      <c r="I336" s="83">
        <v>2.5899999999714352</v>
      </c>
      <c r="J336" s="86" t="s">
        <v>799</v>
      </c>
      <c r="K336" s="86" t="s">
        <v>132</v>
      </c>
      <c r="L336" s="87">
        <v>6.1120000000000001E-2</v>
      </c>
      <c r="M336" s="87">
        <v>6.9499999999230941E-2</v>
      </c>
      <c r="N336" s="83">
        <v>11307.098008000003</v>
      </c>
      <c r="O336" s="85">
        <v>100.16</v>
      </c>
      <c r="P336" s="83">
        <v>45.510273470000008</v>
      </c>
      <c r="Q336" s="84">
        <f t="shared" si="5"/>
        <v>1.6532619062142658E-4</v>
      </c>
      <c r="R336" s="84">
        <f>P336/'סכום נכסי הקרן'!$C$42</f>
        <v>6.3871725072805254E-6</v>
      </c>
    </row>
    <row r="337" spans="2:18">
      <c r="B337" s="76" t="s">
        <v>3356</v>
      </c>
      <c r="C337" s="86" t="s">
        <v>2969</v>
      </c>
      <c r="D337" s="73">
        <v>9496</v>
      </c>
      <c r="E337" s="73"/>
      <c r="F337" s="73" t="s">
        <v>512</v>
      </c>
      <c r="G337" s="94">
        <v>44985</v>
      </c>
      <c r="H337" s="73"/>
      <c r="I337" s="83">
        <v>2.5900000000150607</v>
      </c>
      <c r="J337" s="86" t="s">
        <v>799</v>
      </c>
      <c r="K337" s="86" t="s">
        <v>132</v>
      </c>
      <c r="L337" s="87">
        <v>6.1120000000000001E-2</v>
      </c>
      <c r="M337" s="87">
        <v>6.9500000000190021E-2</v>
      </c>
      <c r="N337" s="83">
        <v>17650.104248000003</v>
      </c>
      <c r="O337" s="85">
        <v>100.17</v>
      </c>
      <c r="P337" s="83">
        <v>71.047518627000002</v>
      </c>
      <c r="Q337" s="84">
        <f t="shared" si="5"/>
        <v>2.5809591356223412E-4</v>
      </c>
      <c r="R337" s="84">
        <f>P337/'סכום נכסי הקרן'!$C$42</f>
        <v>9.9712157955722209E-6</v>
      </c>
    </row>
    <row r="338" spans="2:18">
      <c r="B338" s="76" t="s">
        <v>3356</v>
      </c>
      <c r="C338" s="86" t="s">
        <v>2969</v>
      </c>
      <c r="D338" s="73">
        <v>9547</v>
      </c>
      <c r="E338" s="73"/>
      <c r="F338" s="73" t="s">
        <v>512</v>
      </c>
      <c r="G338" s="94">
        <v>45036</v>
      </c>
      <c r="H338" s="73"/>
      <c r="I338" s="83">
        <v>2.5900000000402286</v>
      </c>
      <c r="J338" s="86" t="s">
        <v>799</v>
      </c>
      <c r="K338" s="86" t="s">
        <v>132</v>
      </c>
      <c r="L338" s="87">
        <v>6.1120000000000001E-2</v>
      </c>
      <c r="M338" s="87">
        <v>6.9400000001332951E-2</v>
      </c>
      <c r="N338" s="83">
        <v>4136.7432310000013</v>
      </c>
      <c r="O338" s="85">
        <v>100.19</v>
      </c>
      <c r="P338" s="83">
        <v>16.655087386999998</v>
      </c>
      <c r="Q338" s="84">
        <f t="shared" si="5"/>
        <v>6.0503309301684992E-5</v>
      </c>
      <c r="R338" s="84">
        <f>P338/'סכום נכסי הקרן'!$C$42</f>
        <v>2.3374703809399239E-6</v>
      </c>
    </row>
    <row r="339" spans="2:18">
      <c r="B339" s="76" t="s">
        <v>3356</v>
      </c>
      <c r="C339" s="86" t="s">
        <v>2969</v>
      </c>
      <c r="D339" s="73">
        <v>8829</v>
      </c>
      <c r="E339" s="73"/>
      <c r="F339" s="73" t="s">
        <v>512</v>
      </c>
      <c r="G339" s="94">
        <v>44553</v>
      </c>
      <c r="H339" s="73"/>
      <c r="I339" s="83">
        <v>2.5999999999995036</v>
      </c>
      <c r="J339" s="86" t="s">
        <v>799</v>
      </c>
      <c r="K339" s="86" t="s">
        <v>132</v>
      </c>
      <c r="L339" s="87">
        <v>6.1180000000000005E-2</v>
      </c>
      <c r="M339" s="87">
        <v>6.9299999999981141E-2</v>
      </c>
      <c r="N339" s="83">
        <v>500545.9260920001</v>
      </c>
      <c r="O339" s="85">
        <v>100.15</v>
      </c>
      <c r="P339" s="83">
        <v>2014.4610589600002</v>
      </c>
      <c r="Q339" s="84">
        <f t="shared" si="5"/>
        <v>7.3179778463120229E-3</v>
      </c>
      <c r="R339" s="84">
        <f>P339/'סכום נכסי הקרן'!$C$42</f>
        <v>2.8272100586822783E-4</v>
      </c>
    </row>
    <row r="340" spans="2:18">
      <c r="B340" s="76" t="s">
        <v>3357</v>
      </c>
      <c r="C340" s="86" t="s">
        <v>2969</v>
      </c>
      <c r="D340" s="73">
        <v>7382</v>
      </c>
      <c r="E340" s="73"/>
      <c r="F340" s="73" t="s">
        <v>512</v>
      </c>
      <c r="G340" s="94">
        <v>43860</v>
      </c>
      <c r="H340" s="73"/>
      <c r="I340" s="83">
        <v>2.7900000000001279</v>
      </c>
      <c r="J340" s="86" t="s">
        <v>663</v>
      </c>
      <c r="K340" s="86" t="s">
        <v>130</v>
      </c>
      <c r="L340" s="87">
        <v>7.9430000000000001E-2</v>
      </c>
      <c r="M340" s="87">
        <v>8.5399999999998075E-2</v>
      </c>
      <c r="N340" s="83">
        <v>841973.64390700008</v>
      </c>
      <c r="O340" s="85">
        <v>100.28</v>
      </c>
      <c r="P340" s="83">
        <v>3124.0254504400004</v>
      </c>
      <c r="Q340" s="84">
        <f t="shared" si="5"/>
        <v>1.1348717283935746E-2</v>
      </c>
      <c r="R340" s="84">
        <f>P340/'סכום נכסי הקרן'!$C$42</f>
        <v>4.3844362926644104E-4</v>
      </c>
    </row>
    <row r="341" spans="2:18">
      <c r="B341" s="76" t="s">
        <v>3358</v>
      </c>
      <c r="C341" s="86" t="s">
        <v>2969</v>
      </c>
      <c r="D341" s="73">
        <v>9158</v>
      </c>
      <c r="E341" s="73"/>
      <c r="F341" s="73" t="s">
        <v>512</v>
      </c>
      <c r="G341" s="94">
        <v>44179</v>
      </c>
      <c r="H341" s="73"/>
      <c r="I341" s="83">
        <v>2.6799999999993762</v>
      </c>
      <c r="J341" s="86" t="s">
        <v>663</v>
      </c>
      <c r="K341" s="86" t="s">
        <v>130</v>
      </c>
      <c r="L341" s="87">
        <v>7.8274999999999997E-2</v>
      </c>
      <c r="M341" s="87">
        <v>8.2499999999978743E-2</v>
      </c>
      <c r="N341" s="83">
        <v>381200.24645100004</v>
      </c>
      <c r="O341" s="85">
        <v>100.05</v>
      </c>
      <c r="P341" s="83">
        <v>1411.1461744160003</v>
      </c>
      <c r="Q341" s="84">
        <f t="shared" si="5"/>
        <v>5.1263023409425477E-3</v>
      </c>
      <c r="R341" s="84">
        <f>P341/'סכום נכסי הקרן'!$C$42</f>
        <v>1.980483385784402E-4</v>
      </c>
    </row>
    <row r="342" spans="2:18">
      <c r="B342" s="76" t="s">
        <v>3359</v>
      </c>
      <c r="C342" s="86" t="s">
        <v>2969</v>
      </c>
      <c r="D342" s="73">
        <v>7823</v>
      </c>
      <c r="E342" s="73"/>
      <c r="F342" s="73" t="s">
        <v>512</v>
      </c>
      <c r="G342" s="94">
        <v>44027</v>
      </c>
      <c r="H342" s="73"/>
      <c r="I342" s="83">
        <v>3.6100000000001415</v>
      </c>
      <c r="J342" s="86" t="s">
        <v>799</v>
      </c>
      <c r="K342" s="86" t="s">
        <v>132</v>
      </c>
      <c r="L342" s="87">
        <v>2.35E-2</v>
      </c>
      <c r="M342" s="87">
        <v>2.4300000000003378E-2</v>
      </c>
      <c r="N342" s="83">
        <v>584273.61282500008</v>
      </c>
      <c r="O342" s="85">
        <v>99.88</v>
      </c>
      <c r="P342" s="83">
        <v>2345.085977147</v>
      </c>
      <c r="Q342" s="84">
        <f t="shared" si="5"/>
        <v>8.5190463981063679E-3</v>
      </c>
      <c r="R342" s="84">
        <f>P342/'סכום נכסי הקרן'!$C$42</f>
        <v>3.2912280103779393E-4</v>
      </c>
    </row>
    <row r="343" spans="2:18">
      <c r="B343" s="76" t="s">
        <v>3359</v>
      </c>
      <c r="C343" s="86" t="s">
        <v>2969</v>
      </c>
      <c r="D343" s="73">
        <v>7993</v>
      </c>
      <c r="E343" s="73"/>
      <c r="F343" s="73" t="s">
        <v>512</v>
      </c>
      <c r="G343" s="94">
        <v>44119</v>
      </c>
      <c r="H343" s="73"/>
      <c r="I343" s="83">
        <v>3.6100000000005004</v>
      </c>
      <c r="J343" s="86" t="s">
        <v>799</v>
      </c>
      <c r="K343" s="86" t="s">
        <v>132</v>
      </c>
      <c r="L343" s="87">
        <v>2.35E-2</v>
      </c>
      <c r="M343" s="87">
        <v>2.4300000000003034E-2</v>
      </c>
      <c r="N343" s="83">
        <v>584273.61318900017</v>
      </c>
      <c r="O343" s="85">
        <v>99.88</v>
      </c>
      <c r="P343" s="83">
        <v>2345.0859786029996</v>
      </c>
      <c r="Q343" s="84">
        <f t="shared" si="5"/>
        <v>8.5190464033956092E-3</v>
      </c>
      <c r="R343" s="84">
        <f>P343/'סכום נכסי הקרן'!$C$42</f>
        <v>3.2912280124213725E-4</v>
      </c>
    </row>
    <row r="344" spans="2:18">
      <c r="B344" s="76" t="s">
        <v>3359</v>
      </c>
      <c r="C344" s="86" t="s">
        <v>2969</v>
      </c>
      <c r="D344" s="73">
        <v>8187</v>
      </c>
      <c r="E344" s="73"/>
      <c r="F344" s="73" t="s">
        <v>512</v>
      </c>
      <c r="G344" s="94">
        <v>44211</v>
      </c>
      <c r="H344" s="73"/>
      <c r="I344" s="83">
        <v>3.6100000000001415</v>
      </c>
      <c r="J344" s="86" t="s">
        <v>799</v>
      </c>
      <c r="K344" s="86" t="s">
        <v>132</v>
      </c>
      <c r="L344" s="87">
        <v>2.35E-2</v>
      </c>
      <c r="M344" s="87">
        <v>2.4300000000003378E-2</v>
      </c>
      <c r="N344" s="83">
        <v>584273.61282500008</v>
      </c>
      <c r="O344" s="85">
        <v>99.88</v>
      </c>
      <c r="P344" s="83">
        <v>2345.085977147</v>
      </c>
      <c r="Q344" s="84">
        <f t="shared" si="5"/>
        <v>8.5190463981063679E-3</v>
      </c>
      <c r="R344" s="84">
        <f>P344/'סכום נכסי הקרן'!$C$42</f>
        <v>3.2912280103779393E-4</v>
      </c>
    </row>
    <row r="345" spans="2:18">
      <c r="B345" s="114"/>
      <c r="C345" s="114"/>
      <c r="D345" s="114"/>
      <c r="E345" s="114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</row>
    <row r="346" spans="2:18">
      <c r="B346" s="114"/>
      <c r="C346" s="114"/>
      <c r="D346" s="114"/>
      <c r="E346" s="114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</row>
    <row r="347" spans="2:18">
      <c r="B347" s="114"/>
      <c r="C347" s="114"/>
      <c r="D347" s="114"/>
      <c r="E347" s="114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</row>
    <row r="348" spans="2:18">
      <c r="B348" s="129" t="s">
        <v>220</v>
      </c>
      <c r="C348" s="114"/>
      <c r="D348" s="114"/>
      <c r="E348" s="114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</row>
    <row r="349" spans="2:18">
      <c r="B349" s="129" t="s">
        <v>110</v>
      </c>
      <c r="C349" s="114"/>
      <c r="D349" s="114"/>
      <c r="E349" s="114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</row>
    <row r="350" spans="2:18">
      <c r="B350" s="129" t="s">
        <v>203</v>
      </c>
      <c r="C350" s="114"/>
      <c r="D350" s="114"/>
      <c r="E350" s="114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</row>
    <row r="351" spans="2:18">
      <c r="B351" s="129" t="s">
        <v>211</v>
      </c>
      <c r="C351" s="114"/>
      <c r="D351" s="114"/>
      <c r="E351" s="114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</row>
    <row r="352" spans="2:18">
      <c r="B352" s="114"/>
      <c r="C352" s="114"/>
      <c r="D352" s="114"/>
      <c r="E352" s="114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</row>
    <row r="353" spans="2:18">
      <c r="B353" s="114"/>
      <c r="C353" s="114"/>
      <c r="D353" s="114"/>
      <c r="E353" s="114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</row>
    <row r="354" spans="2:18">
      <c r="B354" s="114"/>
      <c r="C354" s="114"/>
      <c r="D354" s="114"/>
      <c r="E354" s="114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</row>
    <row r="355" spans="2:18">
      <c r="B355" s="114"/>
      <c r="C355" s="114"/>
      <c r="D355" s="114"/>
      <c r="E355" s="114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</row>
    <row r="356" spans="2:18">
      <c r="B356" s="114"/>
      <c r="C356" s="114"/>
      <c r="D356" s="114"/>
      <c r="E356" s="114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</row>
    <row r="357" spans="2:18">
      <c r="B357" s="114"/>
      <c r="C357" s="114"/>
      <c r="D357" s="114"/>
      <c r="E357" s="114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</row>
    <row r="358" spans="2:18">
      <c r="B358" s="114"/>
      <c r="C358" s="114"/>
      <c r="D358" s="114"/>
      <c r="E358" s="114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</row>
    <row r="359" spans="2:18">
      <c r="B359" s="114"/>
      <c r="C359" s="114"/>
      <c r="D359" s="114"/>
      <c r="E359" s="114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</row>
    <row r="360" spans="2:18">
      <c r="B360" s="114"/>
      <c r="C360" s="114"/>
      <c r="D360" s="114"/>
      <c r="E360" s="114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</row>
    <row r="361" spans="2:18">
      <c r="B361" s="114"/>
      <c r="C361" s="114"/>
      <c r="D361" s="114"/>
      <c r="E361" s="114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</row>
    <row r="362" spans="2:18">
      <c r="B362" s="114"/>
      <c r="C362" s="114"/>
      <c r="D362" s="114"/>
      <c r="E362" s="114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</row>
    <row r="363" spans="2:18">
      <c r="B363" s="114"/>
      <c r="C363" s="114"/>
      <c r="D363" s="114"/>
      <c r="E363" s="114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</row>
    <row r="364" spans="2:18">
      <c r="B364" s="114"/>
      <c r="C364" s="114"/>
      <c r="D364" s="114"/>
      <c r="E364" s="114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</row>
    <row r="365" spans="2:18">
      <c r="B365" s="114"/>
      <c r="C365" s="114"/>
      <c r="D365" s="114"/>
      <c r="E365" s="114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</row>
    <row r="366" spans="2:18">
      <c r="B366" s="114"/>
      <c r="C366" s="114"/>
      <c r="D366" s="114"/>
      <c r="E366" s="114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</row>
    <row r="367" spans="2:18">
      <c r="B367" s="114"/>
      <c r="C367" s="114"/>
      <c r="D367" s="114"/>
      <c r="E367" s="114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</row>
    <row r="368" spans="2:18">
      <c r="B368" s="114"/>
      <c r="C368" s="114"/>
      <c r="D368" s="114"/>
      <c r="E368" s="114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</row>
    <row r="369" spans="2:18">
      <c r="B369" s="114"/>
      <c r="C369" s="114"/>
      <c r="D369" s="114"/>
      <c r="E369" s="114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</row>
    <row r="370" spans="2:18">
      <c r="B370" s="114"/>
      <c r="C370" s="114"/>
      <c r="D370" s="114"/>
      <c r="E370" s="114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</row>
    <row r="371" spans="2:18">
      <c r="B371" s="114"/>
      <c r="C371" s="114"/>
      <c r="D371" s="114"/>
      <c r="E371" s="114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</row>
    <row r="372" spans="2:18">
      <c r="B372" s="114"/>
      <c r="C372" s="114"/>
      <c r="D372" s="114"/>
      <c r="E372" s="114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</row>
    <row r="373" spans="2:18">
      <c r="B373" s="114"/>
      <c r="C373" s="114"/>
      <c r="D373" s="114"/>
      <c r="E373" s="114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</row>
    <row r="374" spans="2:18">
      <c r="B374" s="114"/>
      <c r="C374" s="114"/>
      <c r="D374" s="114"/>
      <c r="E374" s="114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</row>
    <row r="375" spans="2:18">
      <c r="B375" s="114"/>
      <c r="C375" s="114"/>
      <c r="D375" s="114"/>
      <c r="E375" s="114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</row>
    <row r="376" spans="2:18">
      <c r="B376" s="114"/>
      <c r="C376" s="114"/>
      <c r="D376" s="114"/>
      <c r="E376" s="114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</row>
    <row r="377" spans="2:18">
      <c r="B377" s="114"/>
      <c r="C377" s="114"/>
      <c r="D377" s="114"/>
      <c r="E377" s="114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</row>
    <row r="378" spans="2:18">
      <c r="B378" s="114"/>
      <c r="C378" s="114"/>
      <c r="D378" s="114"/>
      <c r="E378" s="114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</row>
    <row r="379" spans="2:18">
      <c r="B379" s="114"/>
      <c r="C379" s="114"/>
      <c r="D379" s="114"/>
      <c r="E379" s="114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</row>
    <row r="380" spans="2:18">
      <c r="B380" s="114"/>
      <c r="C380" s="114"/>
      <c r="D380" s="114"/>
      <c r="E380" s="114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</row>
    <row r="381" spans="2:18">
      <c r="B381" s="114"/>
      <c r="C381" s="114"/>
      <c r="D381" s="114"/>
      <c r="E381" s="114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</row>
    <row r="382" spans="2:18">
      <c r="B382" s="114"/>
      <c r="C382" s="114"/>
      <c r="D382" s="114"/>
      <c r="E382" s="114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</row>
    <row r="383" spans="2:18">
      <c r="B383" s="114"/>
      <c r="C383" s="114"/>
      <c r="D383" s="114"/>
      <c r="E383" s="114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</row>
    <row r="384" spans="2:18">
      <c r="B384" s="114"/>
      <c r="C384" s="114"/>
      <c r="D384" s="114"/>
      <c r="E384" s="114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</row>
    <row r="385" spans="2:18">
      <c r="B385" s="114"/>
      <c r="C385" s="114"/>
      <c r="D385" s="114"/>
      <c r="E385" s="114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</row>
    <row r="386" spans="2:18">
      <c r="B386" s="114"/>
      <c r="C386" s="114"/>
      <c r="D386" s="114"/>
      <c r="E386" s="114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</row>
    <row r="387" spans="2:18">
      <c r="B387" s="114"/>
      <c r="C387" s="114"/>
      <c r="D387" s="114"/>
      <c r="E387" s="114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</row>
    <row r="388" spans="2:18">
      <c r="B388" s="114"/>
      <c r="C388" s="114"/>
      <c r="D388" s="114"/>
      <c r="E388" s="114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</row>
    <row r="389" spans="2:18">
      <c r="B389" s="114"/>
      <c r="C389" s="114"/>
      <c r="D389" s="114"/>
      <c r="E389" s="114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</row>
    <row r="390" spans="2:18">
      <c r="B390" s="114"/>
      <c r="C390" s="114"/>
      <c r="D390" s="114"/>
      <c r="E390" s="114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</row>
    <row r="391" spans="2:18">
      <c r="B391" s="114"/>
      <c r="C391" s="114"/>
      <c r="D391" s="114"/>
      <c r="E391" s="114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</row>
    <row r="392" spans="2:18">
      <c r="B392" s="114"/>
      <c r="C392" s="114"/>
      <c r="D392" s="114"/>
      <c r="E392" s="114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</row>
    <row r="393" spans="2:18">
      <c r="B393" s="114"/>
      <c r="C393" s="114"/>
      <c r="D393" s="114"/>
      <c r="E393" s="114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</row>
    <row r="394" spans="2:18">
      <c r="B394" s="114"/>
      <c r="C394" s="114"/>
      <c r="D394" s="114"/>
      <c r="E394" s="114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</row>
    <row r="395" spans="2:18">
      <c r="B395" s="114"/>
      <c r="C395" s="114"/>
      <c r="D395" s="114"/>
      <c r="E395" s="114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</row>
    <row r="396" spans="2:18">
      <c r="B396" s="114"/>
      <c r="C396" s="114"/>
      <c r="D396" s="114"/>
      <c r="E396" s="114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</row>
    <row r="397" spans="2:18">
      <c r="B397" s="114"/>
      <c r="C397" s="114"/>
      <c r="D397" s="114"/>
      <c r="E397" s="114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</row>
    <row r="398" spans="2:18">
      <c r="B398" s="114"/>
      <c r="C398" s="114"/>
      <c r="D398" s="114"/>
      <c r="E398" s="114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</row>
    <row r="399" spans="2:18">
      <c r="B399" s="114"/>
      <c r="C399" s="114"/>
      <c r="D399" s="114"/>
      <c r="E399" s="114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</row>
    <row r="400" spans="2:18">
      <c r="B400" s="114"/>
      <c r="C400" s="114"/>
      <c r="D400" s="114"/>
      <c r="E400" s="114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</row>
    <row r="401" spans="2:18">
      <c r="B401" s="114"/>
      <c r="C401" s="114"/>
      <c r="D401" s="114"/>
      <c r="E401" s="114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</row>
    <row r="402" spans="2:18">
      <c r="B402" s="114"/>
      <c r="C402" s="114"/>
      <c r="D402" s="114"/>
      <c r="E402" s="114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</row>
    <row r="403" spans="2:18">
      <c r="B403" s="114"/>
      <c r="C403" s="114"/>
      <c r="D403" s="114"/>
      <c r="E403" s="114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</row>
    <row r="404" spans="2:18">
      <c r="B404" s="114"/>
      <c r="C404" s="114"/>
      <c r="D404" s="114"/>
      <c r="E404" s="114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</row>
    <row r="405" spans="2:18">
      <c r="B405" s="114"/>
      <c r="C405" s="114"/>
      <c r="D405" s="114"/>
      <c r="E405" s="114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</row>
    <row r="406" spans="2:18">
      <c r="B406" s="114"/>
      <c r="C406" s="114"/>
      <c r="D406" s="114"/>
      <c r="E406" s="114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</row>
    <row r="407" spans="2:18">
      <c r="B407" s="114"/>
      <c r="C407" s="114"/>
      <c r="D407" s="114"/>
      <c r="E407" s="114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</row>
    <row r="408" spans="2:18">
      <c r="B408" s="114"/>
      <c r="C408" s="114"/>
      <c r="D408" s="114"/>
      <c r="E408" s="114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</row>
    <row r="409" spans="2:18">
      <c r="B409" s="114"/>
      <c r="C409" s="114"/>
      <c r="D409" s="114"/>
      <c r="E409" s="114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</row>
    <row r="410" spans="2:18">
      <c r="B410" s="114"/>
      <c r="C410" s="114"/>
      <c r="D410" s="114"/>
      <c r="E410" s="114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</row>
    <row r="411" spans="2:18">
      <c r="B411" s="114"/>
      <c r="C411" s="114"/>
      <c r="D411" s="114"/>
      <c r="E411" s="114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</row>
    <row r="412" spans="2:18">
      <c r="B412" s="114"/>
      <c r="C412" s="114"/>
      <c r="D412" s="114"/>
      <c r="E412" s="114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</row>
    <row r="413" spans="2:18">
      <c r="B413" s="114"/>
      <c r="C413" s="114"/>
      <c r="D413" s="114"/>
      <c r="E413" s="114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</row>
    <row r="414" spans="2:18">
      <c r="B414" s="114"/>
      <c r="C414" s="114"/>
      <c r="D414" s="114"/>
      <c r="E414" s="114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</row>
    <row r="415" spans="2:18">
      <c r="B415" s="114"/>
      <c r="C415" s="114"/>
      <c r="D415" s="114"/>
      <c r="E415" s="114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</row>
    <row r="416" spans="2:18">
      <c r="B416" s="114"/>
      <c r="C416" s="114"/>
      <c r="D416" s="114"/>
      <c r="E416" s="114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</row>
    <row r="417" spans="2:18">
      <c r="B417" s="114"/>
      <c r="C417" s="114"/>
      <c r="D417" s="114"/>
      <c r="E417" s="114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</row>
    <row r="418" spans="2:18">
      <c r="B418" s="114"/>
      <c r="C418" s="114"/>
      <c r="D418" s="114"/>
      <c r="E418" s="114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</row>
    <row r="419" spans="2:18">
      <c r="B419" s="114"/>
      <c r="C419" s="114"/>
      <c r="D419" s="114"/>
      <c r="E419" s="114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</row>
    <row r="420" spans="2:18">
      <c r="B420" s="114"/>
      <c r="C420" s="114"/>
      <c r="D420" s="114"/>
      <c r="E420" s="114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</row>
    <row r="421" spans="2:18">
      <c r="B421" s="114"/>
      <c r="C421" s="114"/>
      <c r="D421" s="114"/>
      <c r="E421" s="114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</row>
    <row r="422" spans="2:18">
      <c r="B422" s="114"/>
      <c r="C422" s="114"/>
      <c r="D422" s="114"/>
      <c r="E422" s="114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</row>
    <row r="423" spans="2:18">
      <c r="B423" s="114"/>
      <c r="C423" s="114"/>
      <c r="D423" s="114"/>
      <c r="E423" s="114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</row>
    <row r="424" spans="2:18">
      <c r="B424" s="114"/>
      <c r="C424" s="114"/>
      <c r="D424" s="114"/>
      <c r="E424" s="114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</row>
    <row r="425" spans="2:18">
      <c r="B425" s="114"/>
      <c r="C425" s="114"/>
      <c r="D425" s="114"/>
      <c r="E425" s="114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</row>
    <row r="426" spans="2:18">
      <c r="B426" s="114"/>
      <c r="C426" s="114"/>
      <c r="D426" s="114"/>
      <c r="E426" s="114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</row>
    <row r="427" spans="2:18">
      <c r="B427" s="114"/>
      <c r="C427" s="114"/>
      <c r="D427" s="114"/>
      <c r="E427" s="114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</row>
    <row r="428" spans="2:18">
      <c r="B428" s="114"/>
      <c r="C428" s="114"/>
      <c r="D428" s="114"/>
      <c r="E428" s="114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</row>
    <row r="429" spans="2:18">
      <c r="B429" s="114"/>
      <c r="C429" s="114"/>
      <c r="D429" s="114"/>
      <c r="E429" s="114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</row>
    <row r="430" spans="2:18">
      <c r="B430" s="114"/>
      <c r="C430" s="114"/>
      <c r="D430" s="114"/>
      <c r="E430" s="114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</row>
    <row r="431" spans="2:18">
      <c r="B431" s="114"/>
      <c r="C431" s="114"/>
      <c r="D431" s="114"/>
      <c r="E431" s="114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</row>
    <row r="432" spans="2:18">
      <c r="B432" s="114"/>
      <c r="C432" s="114"/>
      <c r="D432" s="114"/>
      <c r="E432" s="114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</row>
    <row r="433" spans="2:18">
      <c r="B433" s="114"/>
      <c r="C433" s="114"/>
      <c r="D433" s="114"/>
      <c r="E433" s="114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</row>
    <row r="434" spans="2:18">
      <c r="B434" s="114"/>
      <c r="C434" s="114"/>
      <c r="D434" s="114"/>
      <c r="E434" s="114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</row>
    <row r="435" spans="2:18">
      <c r="B435" s="114"/>
      <c r="C435" s="114"/>
      <c r="D435" s="114"/>
      <c r="E435" s="114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</row>
    <row r="436" spans="2:18">
      <c r="B436" s="114"/>
      <c r="C436" s="114"/>
      <c r="D436" s="114"/>
      <c r="E436" s="114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</row>
    <row r="437" spans="2:18">
      <c r="B437" s="114"/>
      <c r="C437" s="114"/>
      <c r="D437" s="114"/>
      <c r="E437" s="114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</row>
    <row r="438" spans="2:18">
      <c r="B438" s="114"/>
      <c r="C438" s="114"/>
      <c r="D438" s="114"/>
      <c r="E438" s="114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</row>
    <row r="439" spans="2:18">
      <c r="B439" s="114"/>
      <c r="C439" s="114"/>
      <c r="D439" s="114"/>
      <c r="E439" s="114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</row>
    <row r="440" spans="2:18">
      <c r="B440" s="114"/>
      <c r="C440" s="114"/>
      <c r="D440" s="114"/>
      <c r="E440" s="114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</row>
    <row r="441" spans="2:18">
      <c r="B441" s="114"/>
      <c r="C441" s="114"/>
      <c r="D441" s="114"/>
      <c r="E441" s="114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</row>
    <row r="442" spans="2:18">
      <c r="B442" s="114"/>
      <c r="C442" s="114"/>
      <c r="D442" s="114"/>
      <c r="E442" s="114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</row>
    <row r="443" spans="2:18">
      <c r="B443" s="114"/>
      <c r="C443" s="114"/>
      <c r="D443" s="114"/>
      <c r="E443" s="114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</row>
    <row r="444" spans="2:18">
      <c r="B444" s="114"/>
      <c r="C444" s="114"/>
      <c r="D444" s="114"/>
      <c r="E444" s="114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</row>
    <row r="445" spans="2:18">
      <c r="B445" s="114"/>
      <c r="C445" s="114"/>
      <c r="D445" s="114"/>
      <c r="E445" s="114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</row>
    <row r="446" spans="2:18">
      <c r="B446" s="114"/>
      <c r="C446" s="114"/>
      <c r="D446" s="114"/>
      <c r="E446" s="114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</row>
    <row r="447" spans="2:18">
      <c r="B447" s="114"/>
      <c r="C447" s="114"/>
      <c r="D447" s="114"/>
      <c r="E447" s="114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</row>
    <row r="448" spans="2:18">
      <c r="B448" s="114"/>
      <c r="C448" s="114"/>
      <c r="D448" s="114"/>
      <c r="E448" s="114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</row>
    <row r="449" spans="2:18">
      <c r="B449" s="114"/>
      <c r="C449" s="114"/>
      <c r="D449" s="114"/>
      <c r="E449" s="114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</row>
    <row r="450" spans="2:18">
      <c r="B450" s="114"/>
      <c r="C450" s="114"/>
      <c r="D450" s="114"/>
      <c r="E450" s="114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</row>
    <row r="451" spans="2:18">
      <c r="B451" s="114"/>
      <c r="C451" s="114"/>
      <c r="D451" s="114"/>
      <c r="E451" s="114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</row>
    <row r="452" spans="2:18">
      <c r="B452" s="114"/>
      <c r="C452" s="114"/>
      <c r="D452" s="114"/>
      <c r="E452" s="114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</row>
    <row r="453" spans="2:18">
      <c r="B453" s="114"/>
      <c r="C453" s="114"/>
      <c r="D453" s="114"/>
      <c r="E453" s="114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</row>
    <row r="454" spans="2:18">
      <c r="B454" s="114"/>
      <c r="C454" s="114"/>
      <c r="D454" s="114"/>
      <c r="E454" s="114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</row>
    <row r="455" spans="2:18">
      <c r="B455" s="114"/>
      <c r="C455" s="114"/>
      <c r="D455" s="114"/>
      <c r="E455" s="114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</row>
    <row r="456" spans="2:18">
      <c r="B456" s="114"/>
      <c r="C456" s="114"/>
      <c r="D456" s="114"/>
      <c r="E456" s="114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</row>
    <row r="457" spans="2:18">
      <c r="B457" s="114"/>
      <c r="C457" s="114"/>
      <c r="D457" s="114"/>
      <c r="E457" s="114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</row>
    <row r="458" spans="2:18">
      <c r="B458" s="114"/>
      <c r="C458" s="114"/>
      <c r="D458" s="114"/>
      <c r="E458" s="114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</row>
    <row r="459" spans="2:18">
      <c r="B459" s="114"/>
      <c r="C459" s="114"/>
      <c r="D459" s="114"/>
      <c r="E459" s="114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</row>
    <row r="460" spans="2:18">
      <c r="B460" s="114"/>
      <c r="C460" s="114"/>
      <c r="D460" s="114"/>
      <c r="E460" s="114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</row>
    <row r="461" spans="2:18">
      <c r="B461" s="114"/>
      <c r="C461" s="114"/>
      <c r="D461" s="114"/>
      <c r="E461" s="114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</row>
    <row r="462" spans="2:18">
      <c r="B462" s="114"/>
      <c r="C462" s="114"/>
      <c r="D462" s="114"/>
      <c r="E462" s="114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</row>
    <row r="463" spans="2:18">
      <c r="B463" s="114"/>
      <c r="C463" s="114"/>
      <c r="D463" s="114"/>
      <c r="E463" s="114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</row>
    <row r="464" spans="2:18">
      <c r="B464" s="114"/>
      <c r="C464" s="114"/>
      <c r="D464" s="114"/>
      <c r="E464" s="114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</row>
    <row r="465" spans="2:18">
      <c r="B465" s="114"/>
      <c r="C465" s="114"/>
      <c r="D465" s="114"/>
      <c r="E465" s="114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</row>
    <row r="466" spans="2:18">
      <c r="B466" s="114"/>
      <c r="C466" s="114"/>
      <c r="D466" s="114"/>
      <c r="E466" s="114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</row>
    <row r="467" spans="2:18">
      <c r="B467" s="114"/>
      <c r="C467" s="114"/>
      <c r="D467" s="114"/>
      <c r="E467" s="114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</row>
    <row r="468" spans="2:18">
      <c r="B468" s="114"/>
      <c r="C468" s="114"/>
      <c r="D468" s="114"/>
      <c r="E468" s="114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</row>
    <row r="469" spans="2:18">
      <c r="B469" s="114"/>
      <c r="C469" s="114"/>
      <c r="D469" s="114"/>
      <c r="E469" s="114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</row>
    <row r="470" spans="2:18">
      <c r="B470" s="114"/>
      <c r="C470" s="114"/>
      <c r="D470" s="114"/>
      <c r="E470" s="114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</row>
    <row r="471" spans="2:18">
      <c r="B471" s="114"/>
      <c r="C471" s="114"/>
      <c r="D471" s="114"/>
      <c r="E471" s="114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</row>
    <row r="472" spans="2:18">
      <c r="B472" s="114"/>
      <c r="C472" s="114"/>
      <c r="D472" s="114"/>
      <c r="E472" s="114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</row>
    <row r="473" spans="2:18">
      <c r="B473" s="114"/>
      <c r="C473" s="114"/>
      <c r="D473" s="114"/>
      <c r="E473" s="114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</row>
    <row r="474" spans="2:18">
      <c r="B474" s="114"/>
      <c r="C474" s="114"/>
      <c r="D474" s="114"/>
      <c r="E474" s="114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</row>
    <row r="475" spans="2:18">
      <c r="B475" s="114"/>
      <c r="C475" s="114"/>
      <c r="D475" s="114"/>
      <c r="E475" s="114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</row>
    <row r="476" spans="2:18">
      <c r="B476" s="114"/>
      <c r="C476" s="114"/>
      <c r="D476" s="114"/>
      <c r="E476" s="114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</row>
    <row r="477" spans="2:18">
      <c r="B477" s="114"/>
      <c r="C477" s="114"/>
      <c r="D477" s="114"/>
      <c r="E477" s="114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</row>
    <row r="478" spans="2:18">
      <c r="B478" s="114"/>
      <c r="C478" s="114"/>
      <c r="D478" s="114"/>
      <c r="E478" s="114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</row>
    <row r="479" spans="2:18">
      <c r="B479" s="114"/>
      <c r="C479" s="114"/>
      <c r="D479" s="114"/>
      <c r="E479" s="114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</row>
    <row r="480" spans="2:18">
      <c r="B480" s="114"/>
      <c r="C480" s="114"/>
      <c r="D480" s="114"/>
      <c r="E480" s="114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</row>
    <row r="481" spans="2:18">
      <c r="B481" s="114"/>
      <c r="C481" s="114"/>
      <c r="D481" s="114"/>
      <c r="E481" s="114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</row>
    <row r="482" spans="2:18">
      <c r="B482" s="114"/>
      <c r="C482" s="114"/>
      <c r="D482" s="114"/>
      <c r="E482" s="114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</row>
    <row r="483" spans="2:18">
      <c r="B483" s="114"/>
      <c r="C483" s="114"/>
      <c r="D483" s="114"/>
      <c r="E483" s="114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</row>
    <row r="484" spans="2:18">
      <c r="B484" s="114"/>
      <c r="C484" s="114"/>
      <c r="D484" s="114"/>
      <c r="E484" s="114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</row>
    <row r="485" spans="2:18">
      <c r="B485" s="114"/>
      <c r="C485" s="114"/>
      <c r="D485" s="114"/>
      <c r="E485" s="114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</row>
    <row r="486" spans="2:18">
      <c r="B486" s="114"/>
      <c r="C486" s="114"/>
      <c r="D486" s="114"/>
      <c r="E486" s="114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</row>
    <row r="487" spans="2:18">
      <c r="B487" s="114"/>
      <c r="C487" s="114"/>
      <c r="D487" s="114"/>
      <c r="E487" s="114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</row>
    <row r="488" spans="2:18">
      <c r="B488" s="114"/>
      <c r="C488" s="114"/>
      <c r="D488" s="114"/>
      <c r="E488" s="114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</row>
    <row r="489" spans="2:18">
      <c r="B489" s="114"/>
      <c r="C489" s="114"/>
      <c r="D489" s="114"/>
      <c r="E489" s="114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</row>
    <row r="490" spans="2:18">
      <c r="B490" s="114"/>
      <c r="C490" s="114"/>
      <c r="D490" s="114"/>
      <c r="E490" s="114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</row>
    <row r="491" spans="2:18">
      <c r="B491" s="114"/>
      <c r="C491" s="114"/>
      <c r="D491" s="114"/>
      <c r="E491" s="114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</row>
    <row r="492" spans="2:18">
      <c r="B492" s="114"/>
      <c r="C492" s="114"/>
      <c r="D492" s="114"/>
      <c r="E492" s="114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</row>
    <row r="493" spans="2:18">
      <c r="B493" s="114"/>
      <c r="C493" s="114"/>
      <c r="D493" s="114"/>
      <c r="E493" s="114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</row>
    <row r="494" spans="2:18">
      <c r="B494" s="114"/>
      <c r="C494" s="114"/>
      <c r="D494" s="114"/>
      <c r="E494" s="114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</row>
    <row r="495" spans="2:18">
      <c r="B495" s="114"/>
      <c r="C495" s="114"/>
      <c r="D495" s="114"/>
      <c r="E495" s="114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</row>
    <row r="496" spans="2:18">
      <c r="B496" s="114"/>
      <c r="C496" s="114"/>
      <c r="D496" s="114"/>
      <c r="E496" s="114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</row>
    <row r="497" spans="2:18">
      <c r="B497" s="114"/>
      <c r="C497" s="114"/>
      <c r="D497" s="114"/>
      <c r="E497" s="114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</row>
    <row r="498" spans="2:18">
      <c r="B498" s="114"/>
      <c r="C498" s="114"/>
      <c r="D498" s="114"/>
      <c r="E498" s="114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</row>
    <row r="499" spans="2:18">
      <c r="B499" s="114"/>
      <c r="C499" s="114"/>
      <c r="D499" s="114"/>
      <c r="E499" s="114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</row>
    <row r="500" spans="2:18">
      <c r="B500" s="114"/>
      <c r="C500" s="114"/>
      <c r="D500" s="114"/>
      <c r="E500" s="114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</row>
    <row r="501" spans="2:18">
      <c r="B501" s="114"/>
      <c r="C501" s="114"/>
      <c r="D501" s="114"/>
      <c r="E501" s="114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</row>
    <row r="502" spans="2:18">
      <c r="B502" s="114"/>
      <c r="C502" s="114"/>
      <c r="D502" s="114"/>
      <c r="E502" s="114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</row>
    <row r="503" spans="2:18">
      <c r="B503" s="114"/>
      <c r="C503" s="114"/>
      <c r="D503" s="114"/>
      <c r="E503" s="114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</row>
    <row r="504" spans="2:18">
      <c r="B504" s="114"/>
      <c r="C504" s="114"/>
      <c r="D504" s="114"/>
      <c r="E504" s="114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</row>
    <row r="505" spans="2:18">
      <c r="B505" s="114"/>
      <c r="C505" s="114"/>
      <c r="D505" s="114"/>
      <c r="E505" s="114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</row>
    <row r="506" spans="2:18">
      <c r="B506" s="114"/>
      <c r="C506" s="114"/>
      <c r="D506" s="114"/>
      <c r="E506" s="114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</row>
    <row r="507" spans="2:18">
      <c r="B507" s="114"/>
      <c r="C507" s="114"/>
      <c r="D507" s="114"/>
      <c r="E507" s="114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</row>
    <row r="508" spans="2:18">
      <c r="B508" s="114"/>
      <c r="C508" s="114"/>
      <c r="D508" s="114"/>
      <c r="E508" s="114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</row>
    <row r="509" spans="2:18">
      <c r="B509" s="114"/>
      <c r="C509" s="114"/>
      <c r="D509" s="114"/>
      <c r="E509" s="114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</row>
    <row r="510" spans="2:18">
      <c r="B510" s="114"/>
      <c r="C510" s="114"/>
      <c r="D510" s="114"/>
      <c r="E510" s="114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</row>
    <row r="511" spans="2:18">
      <c r="B511" s="114"/>
      <c r="C511" s="114"/>
      <c r="D511" s="114"/>
      <c r="E511" s="114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</row>
    <row r="512" spans="2:18">
      <c r="B512" s="114"/>
      <c r="C512" s="114"/>
      <c r="D512" s="114"/>
      <c r="E512" s="114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</row>
    <row r="513" spans="2:18">
      <c r="B513" s="114"/>
      <c r="C513" s="114"/>
      <c r="D513" s="114"/>
      <c r="E513" s="114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</row>
    <row r="514" spans="2:18">
      <c r="B514" s="114"/>
      <c r="C514" s="114"/>
      <c r="D514" s="114"/>
      <c r="E514" s="114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</row>
    <row r="515" spans="2:18">
      <c r="B515" s="114"/>
      <c r="C515" s="114"/>
      <c r="D515" s="114"/>
      <c r="E515" s="114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</row>
    <row r="516" spans="2:18">
      <c r="B516" s="114"/>
      <c r="C516" s="114"/>
      <c r="D516" s="114"/>
      <c r="E516" s="114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</row>
    <row r="517" spans="2:18">
      <c r="B517" s="114"/>
      <c r="C517" s="114"/>
      <c r="D517" s="114"/>
      <c r="E517" s="114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</row>
    <row r="518" spans="2:18">
      <c r="B518" s="114"/>
      <c r="C518" s="114"/>
      <c r="D518" s="114"/>
      <c r="E518" s="114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</row>
    <row r="519" spans="2:18">
      <c r="B519" s="114"/>
      <c r="C519" s="114"/>
      <c r="D519" s="114"/>
      <c r="E519" s="114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</row>
    <row r="520" spans="2:18">
      <c r="B520" s="114"/>
      <c r="C520" s="114"/>
      <c r="D520" s="114"/>
      <c r="E520" s="114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</row>
    <row r="521" spans="2:18">
      <c r="B521" s="114"/>
      <c r="C521" s="114"/>
      <c r="D521" s="114"/>
      <c r="E521" s="114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</row>
    <row r="522" spans="2:18">
      <c r="B522" s="114"/>
      <c r="C522" s="114"/>
      <c r="D522" s="114"/>
      <c r="E522" s="114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</row>
    <row r="523" spans="2:18">
      <c r="B523" s="114"/>
      <c r="C523" s="114"/>
      <c r="D523" s="114"/>
      <c r="E523" s="114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</row>
    <row r="524" spans="2:18">
      <c r="B524" s="114"/>
      <c r="C524" s="114"/>
      <c r="D524" s="114"/>
      <c r="E524" s="114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</row>
    <row r="525" spans="2:18">
      <c r="B525" s="114"/>
      <c r="C525" s="114"/>
      <c r="D525" s="114"/>
      <c r="E525" s="114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</row>
    <row r="526" spans="2:18">
      <c r="B526" s="114"/>
      <c r="C526" s="114"/>
      <c r="D526" s="114"/>
      <c r="E526" s="114"/>
      <c r="F526" s="115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</row>
    <row r="527" spans="2:18">
      <c r="B527" s="114"/>
      <c r="C527" s="114"/>
      <c r="D527" s="114"/>
      <c r="E527" s="114"/>
      <c r="F527" s="115"/>
      <c r="G527" s="115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</row>
    <row r="528" spans="2:18">
      <c r="B528" s="114"/>
      <c r="C528" s="114"/>
      <c r="D528" s="114"/>
      <c r="E528" s="114"/>
      <c r="F528" s="115"/>
      <c r="G528" s="115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</row>
    <row r="529" spans="2:18">
      <c r="B529" s="114"/>
      <c r="C529" s="114"/>
      <c r="D529" s="114"/>
      <c r="E529" s="114"/>
      <c r="F529" s="115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</row>
    <row r="530" spans="2:18">
      <c r="B530" s="114"/>
      <c r="C530" s="114"/>
      <c r="D530" s="114"/>
      <c r="E530" s="114"/>
      <c r="F530" s="115"/>
      <c r="G530" s="115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</row>
    <row r="531" spans="2:18">
      <c r="B531" s="114"/>
      <c r="C531" s="114"/>
      <c r="D531" s="114"/>
      <c r="E531" s="114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</row>
    <row r="532" spans="2:18">
      <c r="B532" s="114"/>
      <c r="C532" s="114"/>
      <c r="D532" s="114"/>
      <c r="E532" s="114"/>
      <c r="F532" s="115"/>
      <c r="G532" s="115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</row>
    <row r="533" spans="2:18">
      <c r="B533" s="114"/>
      <c r="C533" s="114"/>
      <c r="D533" s="114"/>
      <c r="E533" s="114"/>
      <c r="F533" s="115"/>
      <c r="G533" s="115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</row>
    <row r="534" spans="2:18">
      <c r="B534" s="114"/>
      <c r="C534" s="114"/>
      <c r="D534" s="114"/>
      <c r="E534" s="114"/>
      <c r="F534" s="115"/>
      <c r="G534" s="115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</row>
    <row r="535" spans="2:18">
      <c r="B535" s="114"/>
      <c r="C535" s="114"/>
      <c r="D535" s="114"/>
      <c r="E535" s="114"/>
      <c r="F535" s="115"/>
      <c r="G535" s="115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</row>
    <row r="536" spans="2:18">
      <c r="B536" s="114"/>
      <c r="C536" s="114"/>
      <c r="D536" s="114"/>
      <c r="E536" s="114"/>
      <c r="F536" s="115"/>
      <c r="G536" s="115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</row>
    <row r="537" spans="2:18">
      <c r="B537" s="114"/>
      <c r="C537" s="114"/>
      <c r="D537" s="114"/>
      <c r="E537" s="114"/>
      <c r="F537" s="115"/>
      <c r="G537" s="115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</row>
    <row r="538" spans="2:18">
      <c r="B538" s="114"/>
      <c r="C538" s="114"/>
      <c r="D538" s="114"/>
      <c r="E538" s="114"/>
      <c r="F538" s="115"/>
      <c r="G538" s="115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</row>
    <row r="539" spans="2:18">
      <c r="B539" s="114"/>
      <c r="C539" s="114"/>
      <c r="D539" s="114"/>
      <c r="E539" s="114"/>
      <c r="F539" s="115"/>
      <c r="G539" s="115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</row>
    <row r="540" spans="2:18">
      <c r="B540" s="114"/>
      <c r="C540" s="114"/>
      <c r="D540" s="114"/>
      <c r="E540" s="114"/>
      <c r="F540" s="115"/>
      <c r="G540" s="115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</row>
    <row r="541" spans="2:18">
      <c r="B541" s="114"/>
      <c r="C541" s="114"/>
      <c r="D541" s="114"/>
      <c r="E541" s="114"/>
      <c r="F541" s="115"/>
      <c r="G541" s="115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</row>
    <row r="542" spans="2:18">
      <c r="B542" s="114"/>
      <c r="C542" s="114"/>
      <c r="D542" s="114"/>
      <c r="E542" s="114"/>
      <c r="F542" s="115"/>
      <c r="G542" s="115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</row>
    <row r="543" spans="2:18">
      <c r="B543" s="114"/>
      <c r="C543" s="114"/>
      <c r="D543" s="114"/>
      <c r="E543" s="114"/>
      <c r="F543" s="115"/>
      <c r="G543" s="115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</row>
    <row r="544" spans="2:18">
      <c r="B544" s="114"/>
      <c r="C544" s="114"/>
      <c r="D544" s="114"/>
      <c r="E544" s="114"/>
      <c r="F544" s="115"/>
      <c r="G544" s="115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</row>
    <row r="545" spans="2:18">
      <c r="B545" s="114"/>
      <c r="C545" s="114"/>
      <c r="D545" s="114"/>
      <c r="E545" s="114"/>
      <c r="F545" s="115"/>
      <c r="G545" s="115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</row>
    <row r="546" spans="2:18">
      <c r="B546" s="114"/>
      <c r="C546" s="114"/>
      <c r="D546" s="114"/>
      <c r="E546" s="114"/>
      <c r="F546" s="115"/>
      <c r="G546" s="115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</row>
    <row r="547" spans="2:18">
      <c r="B547" s="114"/>
      <c r="C547" s="114"/>
      <c r="D547" s="114"/>
      <c r="E547" s="114"/>
      <c r="F547" s="115"/>
      <c r="G547" s="115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</row>
    <row r="548" spans="2:18">
      <c r="B548" s="114"/>
      <c r="C548" s="114"/>
      <c r="D548" s="114"/>
      <c r="E548" s="114"/>
      <c r="F548" s="115"/>
      <c r="G548" s="115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</row>
    <row r="549" spans="2:18">
      <c r="B549" s="114"/>
      <c r="C549" s="114"/>
      <c r="D549" s="114"/>
      <c r="E549" s="114"/>
      <c r="F549" s="115"/>
      <c r="G549" s="115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</row>
    <row r="550" spans="2:18">
      <c r="B550" s="114"/>
      <c r="C550" s="114"/>
      <c r="D550" s="114"/>
      <c r="E550" s="114"/>
      <c r="F550" s="115"/>
      <c r="G550" s="115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</row>
    <row r="551" spans="2:18">
      <c r="B551" s="114"/>
      <c r="C551" s="114"/>
      <c r="D551" s="114"/>
      <c r="E551" s="114"/>
      <c r="F551" s="115"/>
      <c r="G551" s="115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</row>
    <row r="552" spans="2:18">
      <c r="B552" s="114"/>
      <c r="C552" s="114"/>
      <c r="D552" s="114"/>
      <c r="E552" s="114"/>
      <c r="F552" s="115"/>
      <c r="G552" s="115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</row>
    <row r="553" spans="2:18">
      <c r="B553" s="114"/>
      <c r="C553" s="114"/>
      <c r="D553" s="114"/>
      <c r="E553" s="114"/>
      <c r="F553" s="115"/>
      <c r="G553" s="115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</row>
    <row r="554" spans="2:18">
      <c r="B554" s="114"/>
      <c r="C554" s="114"/>
      <c r="D554" s="114"/>
      <c r="E554" s="114"/>
      <c r="F554" s="115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</row>
    <row r="555" spans="2:18">
      <c r="B555" s="114"/>
      <c r="C555" s="114"/>
      <c r="D555" s="114"/>
      <c r="E555" s="114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</row>
    <row r="556" spans="2:18">
      <c r="B556" s="114"/>
      <c r="C556" s="114"/>
      <c r="D556" s="114"/>
      <c r="E556" s="114"/>
      <c r="F556" s="115"/>
      <c r="G556" s="115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</row>
    <row r="557" spans="2:18">
      <c r="B557" s="114"/>
      <c r="C557" s="114"/>
      <c r="D557" s="114"/>
      <c r="E557" s="114"/>
      <c r="F557" s="115"/>
      <c r="G557" s="115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</row>
    <row r="558" spans="2:18">
      <c r="B558" s="114"/>
      <c r="C558" s="114"/>
      <c r="D558" s="114"/>
      <c r="E558" s="114"/>
      <c r="F558" s="115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</row>
    <row r="559" spans="2:18">
      <c r="B559" s="114"/>
      <c r="C559" s="114"/>
      <c r="D559" s="114"/>
      <c r="E559" s="114"/>
      <c r="F559" s="115"/>
      <c r="G559" s="115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</row>
    <row r="560" spans="2:18">
      <c r="B560" s="114"/>
      <c r="C560" s="114"/>
      <c r="D560" s="114"/>
      <c r="E560" s="114"/>
      <c r="F560" s="115"/>
      <c r="G560" s="115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</row>
    <row r="561" spans="2:18">
      <c r="B561" s="114"/>
      <c r="C561" s="114"/>
      <c r="D561" s="114"/>
      <c r="E561" s="114"/>
      <c r="F561" s="115"/>
      <c r="G561" s="115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</row>
    <row r="562" spans="2:18">
      <c r="B562" s="114"/>
      <c r="C562" s="114"/>
      <c r="D562" s="114"/>
      <c r="E562" s="114"/>
      <c r="F562" s="115"/>
      <c r="G562" s="115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</row>
    <row r="563" spans="2:18">
      <c r="B563" s="114"/>
      <c r="C563" s="114"/>
      <c r="D563" s="114"/>
      <c r="E563" s="114"/>
      <c r="F563" s="115"/>
      <c r="G563" s="115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</row>
    <row r="564" spans="2:18">
      <c r="B564" s="114"/>
      <c r="C564" s="114"/>
      <c r="D564" s="114"/>
      <c r="E564" s="114"/>
      <c r="F564" s="115"/>
      <c r="G564" s="115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</row>
    <row r="565" spans="2:18">
      <c r="B565" s="114"/>
      <c r="C565" s="114"/>
      <c r="D565" s="114"/>
      <c r="E565" s="114"/>
      <c r="F565" s="115"/>
      <c r="G565" s="115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</row>
    <row r="566" spans="2:18">
      <c r="B566" s="114"/>
      <c r="C566" s="114"/>
      <c r="D566" s="114"/>
      <c r="E566" s="114"/>
      <c r="F566" s="115"/>
      <c r="G566" s="115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</row>
    <row r="567" spans="2:18">
      <c r="B567" s="114"/>
      <c r="C567" s="114"/>
      <c r="D567" s="114"/>
      <c r="E567" s="114"/>
      <c r="F567" s="115"/>
      <c r="G567" s="115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</row>
    <row r="568" spans="2:18">
      <c r="B568" s="114"/>
      <c r="C568" s="114"/>
      <c r="D568" s="114"/>
      <c r="E568" s="114"/>
      <c r="F568" s="115"/>
      <c r="G568" s="115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</row>
    <row r="569" spans="2:18">
      <c r="B569" s="114"/>
      <c r="C569" s="114"/>
      <c r="D569" s="114"/>
      <c r="E569" s="114"/>
      <c r="F569" s="115"/>
      <c r="G569" s="115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</row>
    <row r="570" spans="2:18">
      <c r="B570" s="114"/>
      <c r="C570" s="114"/>
      <c r="D570" s="114"/>
      <c r="E570" s="114"/>
      <c r="F570" s="115"/>
      <c r="G570" s="115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</row>
    <row r="571" spans="2:18">
      <c r="B571" s="114"/>
      <c r="C571" s="114"/>
      <c r="D571" s="114"/>
      <c r="E571" s="114"/>
      <c r="F571" s="115"/>
      <c r="G571" s="115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</row>
    <row r="572" spans="2:18">
      <c r="B572" s="114"/>
      <c r="C572" s="114"/>
      <c r="D572" s="114"/>
      <c r="E572" s="114"/>
      <c r="F572" s="115"/>
      <c r="G572" s="115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</row>
    <row r="573" spans="2:18">
      <c r="B573" s="114"/>
      <c r="C573" s="114"/>
      <c r="D573" s="114"/>
      <c r="E573" s="114"/>
      <c r="F573" s="115"/>
      <c r="G573" s="115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</row>
    <row r="574" spans="2:18">
      <c r="B574" s="114"/>
      <c r="C574" s="114"/>
      <c r="D574" s="114"/>
      <c r="E574" s="114"/>
      <c r="F574" s="115"/>
      <c r="G574" s="115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</row>
    <row r="575" spans="2:18">
      <c r="B575" s="114"/>
      <c r="C575" s="114"/>
      <c r="D575" s="114"/>
      <c r="E575" s="114"/>
      <c r="F575" s="115"/>
      <c r="G575" s="115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</row>
    <row r="576" spans="2:18">
      <c r="B576" s="114"/>
      <c r="C576" s="114"/>
      <c r="D576" s="114"/>
      <c r="E576" s="114"/>
      <c r="F576" s="115"/>
      <c r="G576" s="115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</row>
    <row r="577" spans="2:18">
      <c r="B577" s="114"/>
      <c r="C577" s="114"/>
      <c r="D577" s="114"/>
      <c r="E577" s="114"/>
      <c r="F577" s="115"/>
      <c r="G577" s="115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</row>
    <row r="578" spans="2:18">
      <c r="B578" s="114"/>
      <c r="C578" s="114"/>
      <c r="D578" s="114"/>
      <c r="E578" s="114"/>
      <c r="F578" s="115"/>
      <c r="G578" s="115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</row>
    <row r="579" spans="2:18">
      <c r="B579" s="114"/>
      <c r="C579" s="114"/>
      <c r="D579" s="114"/>
      <c r="E579" s="114"/>
      <c r="F579" s="115"/>
      <c r="G579" s="115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</row>
    <row r="580" spans="2:18">
      <c r="B580" s="114"/>
      <c r="C580" s="114"/>
      <c r="D580" s="114"/>
      <c r="E580" s="114"/>
      <c r="F580" s="115"/>
      <c r="G580" s="115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</row>
    <row r="581" spans="2:18">
      <c r="B581" s="114"/>
      <c r="C581" s="114"/>
      <c r="D581" s="114"/>
      <c r="E581" s="114"/>
      <c r="F581" s="115"/>
      <c r="G581" s="115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</row>
    <row r="582" spans="2:18">
      <c r="B582" s="114"/>
      <c r="C582" s="114"/>
      <c r="D582" s="114"/>
      <c r="E582" s="114"/>
      <c r="F582" s="115"/>
      <c r="G582" s="115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</row>
    <row r="583" spans="2:18">
      <c r="B583" s="114"/>
      <c r="C583" s="114"/>
      <c r="D583" s="114"/>
      <c r="E583" s="114"/>
      <c r="F583" s="115"/>
      <c r="G583" s="115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</row>
    <row r="584" spans="2:18">
      <c r="B584" s="114"/>
      <c r="C584" s="114"/>
      <c r="D584" s="114"/>
      <c r="E584" s="114"/>
      <c r="F584" s="115"/>
      <c r="G584" s="115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</row>
    <row r="585" spans="2:18">
      <c r="B585" s="114"/>
      <c r="C585" s="114"/>
      <c r="D585" s="114"/>
      <c r="E585" s="114"/>
      <c r="F585" s="115"/>
      <c r="G585" s="115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</row>
    <row r="586" spans="2:18">
      <c r="B586" s="114"/>
      <c r="C586" s="114"/>
      <c r="D586" s="114"/>
      <c r="E586" s="114"/>
      <c r="F586" s="115"/>
      <c r="G586" s="115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</row>
    <row r="587" spans="2:18">
      <c r="B587" s="114"/>
      <c r="C587" s="114"/>
      <c r="D587" s="114"/>
      <c r="E587" s="114"/>
      <c r="F587" s="115"/>
      <c r="G587" s="115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</row>
    <row r="588" spans="2:18">
      <c r="B588" s="114"/>
      <c r="C588" s="114"/>
      <c r="D588" s="114"/>
      <c r="E588" s="114"/>
      <c r="F588" s="115"/>
      <c r="G588" s="115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</row>
    <row r="589" spans="2:18">
      <c r="B589" s="114"/>
      <c r="C589" s="114"/>
      <c r="D589" s="114"/>
      <c r="E589" s="114"/>
      <c r="F589" s="115"/>
      <c r="G589" s="115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</row>
    <row r="590" spans="2:18">
      <c r="B590" s="114"/>
      <c r="C590" s="114"/>
      <c r="D590" s="114"/>
      <c r="E590" s="114"/>
      <c r="F590" s="115"/>
      <c r="G590" s="115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</row>
    <row r="591" spans="2:18">
      <c r="B591" s="114"/>
      <c r="C591" s="114"/>
      <c r="D591" s="114"/>
      <c r="E591" s="114"/>
      <c r="F591" s="115"/>
      <c r="G591" s="115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</row>
    <row r="592" spans="2:18">
      <c r="B592" s="114"/>
      <c r="C592" s="114"/>
      <c r="D592" s="114"/>
      <c r="E592" s="114"/>
      <c r="F592" s="115"/>
      <c r="G592" s="115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</row>
    <row r="593" spans="2:18">
      <c r="B593" s="114"/>
      <c r="C593" s="114"/>
      <c r="D593" s="114"/>
      <c r="E593" s="114"/>
      <c r="F593" s="115"/>
      <c r="G593" s="115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</row>
    <row r="594" spans="2:18">
      <c r="B594" s="114"/>
      <c r="C594" s="114"/>
      <c r="D594" s="114"/>
      <c r="E594" s="114"/>
      <c r="F594" s="115"/>
      <c r="G594" s="115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</row>
    <row r="595" spans="2:18">
      <c r="B595" s="114"/>
      <c r="C595" s="114"/>
      <c r="D595" s="114"/>
      <c r="E595" s="114"/>
      <c r="F595" s="115"/>
      <c r="G595" s="115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</row>
    <row r="596" spans="2:18">
      <c r="B596" s="114"/>
      <c r="C596" s="114"/>
      <c r="D596" s="114"/>
      <c r="E596" s="114"/>
      <c r="F596" s="115"/>
      <c r="G596" s="115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</row>
    <row r="597" spans="2:18">
      <c r="B597" s="114"/>
      <c r="C597" s="114"/>
      <c r="D597" s="114"/>
      <c r="E597" s="114"/>
      <c r="F597" s="115"/>
      <c r="G597" s="115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</row>
    <row r="598" spans="2:18">
      <c r="B598" s="114"/>
      <c r="C598" s="114"/>
      <c r="D598" s="114"/>
      <c r="E598" s="114"/>
      <c r="F598" s="115"/>
      <c r="G598" s="115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</row>
    <row r="599" spans="2:18">
      <c r="B599" s="114"/>
      <c r="C599" s="114"/>
      <c r="D599" s="114"/>
      <c r="E599" s="114"/>
      <c r="F599" s="115"/>
      <c r="G599" s="115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</row>
    <row r="600" spans="2:18">
      <c r="B600" s="114"/>
      <c r="C600" s="114"/>
      <c r="D600" s="114"/>
      <c r="E600" s="114"/>
      <c r="F600" s="115"/>
      <c r="G600" s="115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</row>
    <row r="601" spans="2:18">
      <c r="B601" s="114"/>
      <c r="C601" s="114"/>
      <c r="D601" s="114"/>
      <c r="E601" s="114"/>
      <c r="F601" s="115"/>
      <c r="G601" s="115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</row>
    <row r="602" spans="2:18">
      <c r="B602" s="114"/>
      <c r="C602" s="114"/>
      <c r="D602" s="114"/>
      <c r="E602" s="114"/>
      <c r="F602" s="115"/>
      <c r="G602" s="115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</row>
    <row r="603" spans="2:18">
      <c r="B603" s="114"/>
      <c r="C603" s="114"/>
      <c r="D603" s="114"/>
      <c r="E603" s="114"/>
      <c r="F603" s="115"/>
      <c r="G603" s="115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</row>
    <row r="604" spans="2:18">
      <c r="B604" s="114"/>
      <c r="C604" s="114"/>
      <c r="D604" s="114"/>
      <c r="E604" s="114"/>
      <c r="F604" s="115"/>
      <c r="G604" s="115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</row>
    <row r="605" spans="2:18">
      <c r="B605" s="114"/>
      <c r="C605" s="114"/>
      <c r="D605" s="114"/>
      <c r="E605" s="114"/>
      <c r="F605" s="115"/>
      <c r="G605" s="115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</row>
    <row r="606" spans="2:18">
      <c r="B606" s="114"/>
      <c r="C606" s="114"/>
      <c r="D606" s="114"/>
      <c r="E606" s="114"/>
      <c r="F606" s="115"/>
      <c r="G606" s="115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</row>
    <row r="607" spans="2:18">
      <c r="B607" s="114"/>
      <c r="C607" s="114"/>
      <c r="D607" s="114"/>
      <c r="E607" s="114"/>
      <c r="F607" s="115"/>
      <c r="G607" s="115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</row>
    <row r="608" spans="2:18">
      <c r="B608" s="114"/>
      <c r="C608" s="114"/>
      <c r="D608" s="114"/>
      <c r="E608" s="114"/>
      <c r="F608" s="115"/>
      <c r="G608" s="115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</row>
    <row r="609" spans="2:18">
      <c r="B609" s="114"/>
      <c r="C609" s="114"/>
      <c r="D609" s="114"/>
      <c r="E609" s="114"/>
      <c r="F609" s="115"/>
      <c r="G609" s="115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</row>
    <row r="610" spans="2:18">
      <c r="B610" s="114"/>
      <c r="C610" s="114"/>
      <c r="D610" s="114"/>
      <c r="E610" s="114"/>
      <c r="F610" s="115"/>
      <c r="G610" s="115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</row>
    <row r="611" spans="2:18">
      <c r="B611" s="114"/>
      <c r="C611" s="114"/>
      <c r="D611" s="114"/>
      <c r="E611" s="114"/>
      <c r="F611" s="115"/>
      <c r="G611" s="115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</row>
    <row r="612" spans="2:18">
      <c r="B612" s="114"/>
      <c r="C612" s="114"/>
      <c r="D612" s="114"/>
      <c r="E612" s="114"/>
      <c r="F612" s="115"/>
      <c r="G612" s="115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</row>
    <row r="613" spans="2:18">
      <c r="B613" s="114"/>
      <c r="C613" s="114"/>
      <c r="D613" s="114"/>
      <c r="E613" s="114"/>
      <c r="F613" s="115"/>
      <c r="G613" s="115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</row>
    <row r="614" spans="2:18">
      <c r="B614" s="114"/>
      <c r="C614" s="114"/>
      <c r="D614" s="114"/>
      <c r="E614" s="114"/>
      <c r="F614" s="115"/>
      <c r="G614" s="115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</row>
    <row r="615" spans="2:18">
      <c r="B615" s="114"/>
      <c r="C615" s="114"/>
      <c r="D615" s="114"/>
      <c r="E615" s="114"/>
      <c r="F615" s="115"/>
      <c r="G615" s="115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</row>
    <row r="616" spans="2:18">
      <c r="B616" s="114"/>
      <c r="C616" s="114"/>
      <c r="D616" s="114"/>
      <c r="E616" s="114"/>
      <c r="F616" s="115"/>
      <c r="G616" s="115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</row>
    <row r="617" spans="2:18">
      <c r="B617" s="114"/>
      <c r="C617" s="114"/>
      <c r="D617" s="114"/>
      <c r="E617" s="114"/>
      <c r="F617" s="115"/>
      <c r="G617" s="115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</row>
    <row r="618" spans="2:18">
      <c r="B618" s="114"/>
      <c r="C618" s="114"/>
      <c r="D618" s="114"/>
      <c r="E618" s="114"/>
      <c r="F618" s="115"/>
      <c r="G618" s="115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</row>
    <row r="619" spans="2:18">
      <c r="B619" s="114"/>
      <c r="C619" s="114"/>
      <c r="D619" s="114"/>
      <c r="E619" s="114"/>
      <c r="F619" s="115"/>
      <c r="G619" s="115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</row>
    <row r="620" spans="2:18">
      <c r="B620" s="114"/>
      <c r="C620" s="114"/>
      <c r="D620" s="114"/>
      <c r="E620" s="114"/>
      <c r="F620" s="115"/>
      <c r="G620" s="115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</row>
    <row r="621" spans="2:18">
      <c r="B621" s="114"/>
      <c r="C621" s="114"/>
      <c r="D621" s="114"/>
      <c r="E621" s="114"/>
      <c r="F621" s="115"/>
      <c r="G621" s="115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</row>
    <row r="622" spans="2:18">
      <c r="B622" s="114"/>
      <c r="C622" s="114"/>
      <c r="D622" s="114"/>
      <c r="E622" s="114"/>
      <c r="F622" s="115"/>
      <c r="G622" s="115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</row>
    <row r="623" spans="2:18">
      <c r="B623" s="114"/>
      <c r="C623" s="114"/>
      <c r="D623" s="114"/>
      <c r="E623" s="114"/>
      <c r="F623" s="115"/>
      <c r="G623" s="115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</row>
    <row r="624" spans="2:18">
      <c r="B624" s="114"/>
      <c r="C624" s="114"/>
      <c r="D624" s="114"/>
      <c r="E624" s="114"/>
      <c r="F624" s="115"/>
      <c r="G624" s="115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</row>
    <row r="625" spans="2:18">
      <c r="B625" s="114"/>
      <c r="C625" s="114"/>
      <c r="D625" s="114"/>
      <c r="E625" s="114"/>
      <c r="F625" s="115"/>
      <c r="G625" s="115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</row>
    <row r="626" spans="2:18">
      <c r="B626" s="114"/>
      <c r="C626" s="114"/>
      <c r="D626" s="114"/>
      <c r="E626" s="114"/>
      <c r="F626" s="115"/>
      <c r="G626" s="115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</row>
    <row r="627" spans="2:18">
      <c r="B627" s="114"/>
      <c r="C627" s="114"/>
      <c r="D627" s="114"/>
      <c r="E627" s="114"/>
      <c r="F627" s="115"/>
      <c r="G627" s="115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</row>
    <row r="628" spans="2:18">
      <c r="B628" s="114"/>
      <c r="C628" s="114"/>
      <c r="D628" s="114"/>
      <c r="E628" s="114"/>
      <c r="F628" s="115"/>
      <c r="G628" s="115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</row>
    <row r="629" spans="2:18">
      <c r="B629" s="114"/>
      <c r="C629" s="114"/>
      <c r="D629" s="114"/>
      <c r="E629" s="114"/>
      <c r="F629" s="115"/>
      <c r="G629" s="115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</row>
    <row r="630" spans="2:18">
      <c r="B630" s="114"/>
      <c r="C630" s="114"/>
      <c r="D630" s="114"/>
      <c r="E630" s="114"/>
      <c r="F630" s="115"/>
      <c r="G630" s="115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</row>
    <row r="631" spans="2:18">
      <c r="B631" s="114"/>
      <c r="C631" s="114"/>
      <c r="D631" s="114"/>
      <c r="E631" s="114"/>
      <c r="F631" s="115"/>
      <c r="G631" s="115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</row>
    <row r="632" spans="2:18">
      <c r="B632" s="114"/>
      <c r="C632" s="114"/>
      <c r="D632" s="114"/>
      <c r="E632" s="114"/>
      <c r="F632" s="115"/>
      <c r="G632" s="115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</row>
    <row r="633" spans="2:18">
      <c r="B633" s="114"/>
      <c r="C633" s="114"/>
      <c r="D633" s="114"/>
      <c r="E633" s="114"/>
      <c r="F633" s="115"/>
      <c r="G633" s="115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</row>
    <row r="634" spans="2:18">
      <c r="B634" s="114"/>
      <c r="C634" s="114"/>
      <c r="D634" s="114"/>
      <c r="E634" s="114"/>
      <c r="F634" s="115"/>
      <c r="G634" s="115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</row>
    <row r="635" spans="2:18">
      <c r="B635" s="114"/>
      <c r="C635" s="114"/>
      <c r="D635" s="114"/>
      <c r="E635" s="114"/>
      <c r="F635" s="115"/>
      <c r="G635" s="115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</row>
    <row r="636" spans="2:18">
      <c r="B636" s="114"/>
      <c r="C636" s="114"/>
      <c r="D636" s="114"/>
      <c r="E636" s="114"/>
      <c r="F636" s="115"/>
      <c r="G636" s="115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</row>
    <row r="637" spans="2:18">
      <c r="B637" s="114"/>
      <c r="C637" s="114"/>
      <c r="D637" s="114"/>
      <c r="E637" s="114"/>
      <c r="F637" s="115"/>
      <c r="G637" s="115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</row>
    <row r="638" spans="2:18">
      <c r="B638" s="114"/>
      <c r="C638" s="114"/>
      <c r="D638" s="114"/>
      <c r="E638" s="114"/>
      <c r="F638" s="115"/>
      <c r="G638" s="115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</row>
    <row r="639" spans="2:18">
      <c r="B639" s="114"/>
      <c r="C639" s="114"/>
      <c r="D639" s="114"/>
      <c r="E639" s="114"/>
      <c r="F639" s="115"/>
      <c r="G639" s="115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</row>
    <row r="640" spans="2:18">
      <c r="B640" s="114"/>
      <c r="C640" s="114"/>
      <c r="D640" s="114"/>
      <c r="E640" s="114"/>
      <c r="F640" s="115"/>
      <c r="G640" s="115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</row>
    <row r="641" spans="2:18">
      <c r="B641" s="114"/>
      <c r="C641" s="114"/>
      <c r="D641" s="114"/>
      <c r="E641" s="114"/>
      <c r="F641" s="115"/>
      <c r="G641" s="115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</row>
    <row r="642" spans="2:18">
      <c r="B642" s="114"/>
      <c r="C642" s="114"/>
      <c r="D642" s="114"/>
      <c r="E642" s="114"/>
      <c r="F642" s="115"/>
      <c r="G642" s="115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</row>
    <row r="643" spans="2:18">
      <c r="B643" s="114"/>
      <c r="C643" s="114"/>
      <c r="D643" s="114"/>
      <c r="E643" s="114"/>
      <c r="F643" s="115"/>
      <c r="G643" s="115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</row>
    <row r="644" spans="2:18">
      <c r="B644" s="114"/>
      <c r="C644" s="114"/>
      <c r="D644" s="114"/>
      <c r="E644" s="114"/>
      <c r="F644" s="115"/>
      <c r="G644" s="115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</row>
    <row r="645" spans="2:18">
      <c r="B645" s="114"/>
      <c r="C645" s="114"/>
      <c r="D645" s="114"/>
      <c r="E645" s="114"/>
      <c r="F645" s="115"/>
      <c r="G645" s="115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</row>
    <row r="646" spans="2:18">
      <c r="B646" s="114"/>
      <c r="C646" s="114"/>
      <c r="D646" s="114"/>
      <c r="E646" s="114"/>
      <c r="F646" s="115"/>
      <c r="G646" s="115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</row>
    <row r="647" spans="2:18">
      <c r="B647" s="114"/>
      <c r="C647" s="114"/>
      <c r="D647" s="114"/>
      <c r="E647" s="114"/>
      <c r="F647" s="115"/>
      <c r="G647" s="115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</row>
    <row r="648" spans="2:18">
      <c r="B648" s="114"/>
      <c r="C648" s="114"/>
      <c r="D648" s="114"/>
      <c r="E648" s="114"/>
      <c r="F648" s="115"/>
      <c r="G648" s="115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</row>
    <row r="649" spans="2:18">
      <c r="B649" s="114"/>
      <c r="C649" s="114"/>
      <c r="D649" s="114"/>
      <c r="E649" s="114"/>
      <c r="F649" s="115"/>
      <c r="G649" s="115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</row>
    <row r="650" spans="2:18">
      <c r="B650" s="114"/>
      <c r="C650" s="114"/>
      <c r="D650" s="114"/>
      <c r="E650" s="114"/>
      <c r="F650" s="115"/>
      <c r="G650" s="115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</row>
    <row r="651" spans="2:18">
      <c r="B651" s="114"/>
      <c r="C651" s="114"/>
      <c r="D651" s="114"/>
      <c r="E651" s="114"/>
      <c r="F651" s="115"/>
      <c r="G651" s="115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</row>
    <row r="652" spans="2:18">
      <c r="B652" s="114"/>
      <c r="C652" s="114"/>
      <c r="D652" s="114"/>
      <c r="E652" s="114"/>
      <c r="F652" s="115"/>
      <c r="G652" s="115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</row>
    <row r="653" spans="2:18">
      <c r="B653" s="114"/>
      <c r="C653" s="114"/>
      <c r="D653" s="114"/>
      <c r="E653" s="114"/>
      <c r="F653" s="115"/>
      <c r="G653" s="115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</row>
    <row r="654" spans="2:18">
      <c r="B654" s="114"/>
      <c r="C654" s="114"/>
      <c r="D654" s="114"/>
      <c r="E654" s="114"/>
      <c r="F654" s="115"/>
      <c r="G654" s="115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</row>
    <row r="655" spans="2:18">
      <c r="B655" s="114"/>
      <c r="C655" s="114"/>
      <c r="D655" s="114"/>
      <c r="E655" s="114"/>
      <c r="F655" s="115"/>
      <c r="G655" s="115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</row>
    <row r="656" spans="2:18">
      <c r="B656" s="114"/>
      <c r="C656" s="114"/>
      <c r="D656" s="114"/>
      <c r="E656" s="114"/>
      <c r="F656" s="115"/>
      <c r="G656" s="115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</row>
    <row r="657" spans="2:18">
      <c r="B657" s="114"/>
      <c r="C657" s="114"/>
      <c r="D657" s="114"/>
      <c r="E657" s="114"/>
      <c r="F657" s="115"/>
      <c r="G657" s="115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</row>
    <row r="658" spans="2:18">
      <c r="B658" s="114"/>
      <c r="C658" s="114"/>
      <c r="D658" s="114"/>
      <c r="E658" s="114"/>
      <c r="F658" s="115"/>
      <c r="G658" s="115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</row>
    <row r="659" spans="2:18">
      <c r="B659" s="114"/>
      <c r="C659" s="114"/>
      <c r="D659" s="114"/>
      <c r="E659" s="114"/>
      <c r="F659" s="115"/>
      <c r="G659" s="115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</row>
    <row r="660" spans="2:18">
      <c r="B660" s="114"/>
      <c r="C660" s="114"/>
      <c r="D660" s="114"/>
      <c r="E660" s="114"/>
      <c r="F660" s="115"/>
      <c r="G660" s="115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</row>
    <row r="661" spans="2:18">
      <c r="B661" s="114"/>
      <c r="C661" s="114"/>
      <c r="D661" s="114"/>
      <c r="E661" s="114"/>
      <c r="F661" s="115"/>
      <c r="G661" s="115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</row>
    <row r="662" spans="2:18">
      <c r="B662" s="114"/>
      <c r="C662" s="114"/>
      <c r="D662" s="114"/>
      <c r="E662" s="114"/>
      <c r="F662" s="115"/>
      <c r="G662" s="115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</row>
    <row r="663" spans="2:18">
      <c r="B663" s="114"/>
      <c r="C663" s="114"/>
      <c r="D663" s="114"/>
      <c r="E663" s="114"/>
      <c r="F663" s="115"/>
      <c r="G663" s="115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</row>
    <row r="664" spans="2:18">
      <c r="B664" s="114"/>
      <c r="C664" s="114"/>
      <c r="D664" s="114"/>
      <c r="E664" s="114"/>
      <c r="F664" s="115"/>
      <c r="G664" s="115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</row>
    <row r="665" spans="2:18">
      <c r="B665" s="114"/>
      <c r="C665" s="114"/>
      <c r="D665" s="114"/>
      <c r="E665" s="114"/>
      <c r="F665" s="115"/>
      <c r="G665" s="115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</row>
    <row r="666" spans="2:18">
      <c r="B666" s="114"/>
      <c r="C666" s="114"/>
      <c r="D666" s="114"/>
      <c r="E666" s="114"/>
      <c r="F666" s="115"/>
      <c r="G666" s="115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</row>
    <row r="667" spans="2:18">
      <c r="B667" s="114"/>
      <c r="C667" s="114"/>
      <c r="D667" s="114"/>
      <c r="E667" s="114"/>
      <c r="F667" s="115"/>
      <c r="G667" s="115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</row>
    <row r="668" spans="2:18">
      <c r="B668" s="114"/>
      <c r="C668" s="114"/>
      <c r="D668" s="114"/>
      <c r="E668" s="114"/>
      <c r="F668" s="115"/>
      <c r="G668" s="115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</row>
    <row r="669" spans="2:18">
      <c r="B669" s="114"/>
      <c r="C669" s="114"/>
      <c r="D669" s="114"/>
      <c r="E669" s="114"/>
      <c r="F669" s="115"/>
      <c r="G669" s="115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</row>
    <row r="670" spans="2:18">
      <c r="B670" s="114"/>
      <c r="C670" s="114"/>
      <c r="D670" s="114"/>
      <c r="E670" s="114"/>
      <c r="F670" s="115"/>
      <c r="G670" s="115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</row>
    <row r="671" spans="2:18">
      <c r="B671" s="114"/>
      <c r="C671" s="114"/>
      <c r="D671" s="114"/>
      <c r="E671" s="114"/>
      <c r="F671" s="115"/>
      <c r="G671" s="115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</row>
    <row r="672" spans="2:18">
      <c r="B672" s="114"/>
      <c r="C672" s="114"/>
      <c r="D672" s="114"/>
      <c r="E672" s="114"/>
      <c r="F672" s="115"/>
      <c r="G672" s="115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</row>
    <row r="673" spans="2:18">
      <c r="B673" s="114"/>
      <c r="C673" s="114"/>
      <c r="D673" s="114"/>
      <c r="E673" s="114"/>
      <c r="F673" s="115"/>
      <c r="G673" s="115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</row>
    <row r="674" spans="2:18">
      <c r="B674" s="114"/>
      <c r="C674" s="114"/>
      <c r="D674" s="114"/>
      <c r="E674" s="114"/>
      <c r="F674" s="115"/>
      <c r="G674" s="115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</row>
    <row r="675" spans="2:18">
      <c r="B675" s="114"/>
      <c r="C675" s="114"/>
      <c r="D675" s="114"/>
      <c r="E675" s="114"/>
      <c r="F675" s="115"/>
      <c r="G675" s="115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</row>
    <row r="676" spans="2:18">
      <c r="B676" s="114"/>
      <c r="C676" s="114"/>
      <c r="D676" s="114"/>
      <c r="E676" s="114"/>
      <c r="F676" s="115"/>
      <c r="G676" s="115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</row>
    <row r="677" spans="2:18">
      <c r="B677" s="114"/>
      <c r="C677" s="114"/>
      <c r="D677" s="114"/>
      <c r="E677" s="114"/>
      <c r="F677" s="115"/>
      <c r="G677" s="115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</row>
    <row r="678" spans="2:18">
      <c r="B678" s="114"/>
      <c r="C678" s="114"/>
      <c r="D678" s="114"/>
      <c r="E678" s="114"/>
      <c r="F678" s="115"/>
      <c r="G678" s="115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</row>
    <row r="679" spans="2:18">
      <c r="B679" s="114"/>
      <c r="C679" s="114"/>
      <c r="D679" s="114"/>
      <c r="E679" s="114"/>
      <c r="F679" s="115"/>
      <c r="G679" s="115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</row>
    <row r="680" spans="2:18">
      <c r="B680" s="114"/>
      <c r="C680" s="114"/>
      <c r="D680" s="114"/>
      <c r="E680" s="114"/>
      <c r="F680" s="115"/>
      <c r="G680" s="115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</row>
    <row r="681" spans="2:18">
      <c r="B681" s="114"/>
      <c r="C681" s="114"/>
      <c r="D681" s="114"/>
      <c r="E681" s="114"/>
      <c r="F681" s="115"/>
      <c r="G681" s="115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</row>
    <row r="682" spans="2:18">
      <c r="B682" s="114"/>
      <c r="C682" s="114"/>
      <c r="D682" s="114"/>
      <c r="E682" s="114"/>
      <c r="F682" s="115"/>
      <c r="G682" s="115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</row>
    <row r="683" spans="2:18">
      <c r="B683" s="114"/>
      <c r="C683" s="114"/>
      <c r="D683" s="114"/>
      <c r="E683" s="114"/>
      <c r="F683" s="115"/>
      <c r="G683" s="115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</row>
    <row r="684" spans="2:18">
      <c r="B684" s="114"/>
      <c r="C684" s="114"/>
      <c r="D684" s="114"/>
      <c r="E684" s="114"/>
      <c r="F684" s="115"/>
      <c r="G684" s="115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</row>
    <row r="685" spans="2:18">
      <c r="B685" s="114"/>
      <c r="C685" s="114"/>
      <c r="D685" s="114"/>
      <c r="E685" s="114"/>
      <c r="F685" s="115"/>
      <c r="G685" s="115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</row>
    <row r="686" spans="2:18">
      <c r="B686" s="114"/>
      <c r="C686" s="114"/>
      <c r="D686" s="114"/>
      <c r="E686" s="114"/>
      <c r="F686" s="115"/>
      <c r="G686" s="115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</row>
    <row r="687" spans="2:18">
      <c r="B687" s="114"/>
      <c r="C687" s="114"/>
      <c r="D687" s="114"/>
      <c r="E687" s="114"/>
      <c r="F687" s="115"/>
      <c r="G687" s="115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</row>
    <row r="688" spans="2:18">
      <c r="B688" s="114"/>
      <c r="C688" s="114"/>
      <c r="D688" s="114"/>
      <c r="E688" s="114"/>
      <c r="F688" s="115"/>
      <c r="G688" s="115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</row>
    <row r="689" spans="2:18">
      <c r="B689" s="114"/>
      <c r="C689" s="114"/>
      <c r="D689" s="114"/>
      <c r="E689" s="114"/>
      <c r="F689" s="115"/>
      <c r="G689" s="115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</row>
    <row r="690" spans="2:18">
      <c r="B690" s="114"/>
      <c r="C690" s="114"/>
      <c r="D690" s="114"/>
      <c r="E690" s="114"/>
      <c r="F690" s="115"/>
      <c r="G690" s="115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</row>
    <row r="691" spans="2:18">
      <c r="B691" s="114"/>
      <c r="C691" s="114"/>
      <c r="D691" s="114"/>
      <c r="E691" s="114"/>
      <c r="F691" s="115"/>
      <c r="G691" s="115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</row>
    <row r="692" spans="2:18">
      <c r="B692" s="114"/>
      <c r="C692" s="114"/>
      <c r="D692" s="114"/>
      <c r="E692" s="114"/>
      <c r="F692" s="115"/>
      <c r="G692" s="115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</row>
    <row r="693" spans="2:18">
      <c r="B693" s="114"/>
      <c r="C693" s="114"/>
      <c r="D693" s="114"/>
      <c r="E693" s="114"/>
      <c r="F693" s="115"/>
      <c r="G693" s="115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</row>
    <row r="694" spans="2:18">
      <c r="B694" s="114"/>
      <c r="C694" s="114"/>
      <c r="D694" s="114"/>
      <c r="E694" s="114"/>
      <c r="F694" s="115"/>
      <c r="G694" s="115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</row>
    <row r="695" spans="2:18">
      <c r="B695" s="114"/>
      <c r="C695" s="114"/>
      <c r="D695" s="114"/>
      <c r="E695" s="114"/>
      <c r="F695" s="115"/>
      <c r="G695" s="115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</row>
    <row r="696" spans="2:18">
      <c r="B696" s="114"/>
      <c r="C696" s="114"/>
      <c r="D696" s="114"/>
      <c r="E696" s="114"/>
      <c r="F696" s="115"/>
      <c r="G696" s="115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</row>
    <row r="697" spans="2:18">
      <c r="B697" s="114"/>
      <c r="C697" s="114"/>
      <c r="D697" s="114"/>
      <c r="E697" s="114"/>
      <c r="F697" s="115"/>
      <c r="G697" s="115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</row>
    <row r="698" spans="2:18">
      <c r="B698" s="114"/>
      <c r="C698" s="114"/>
      <c r="D698" s="114"/>
      <c r="E698" s="114"/>
      <c r="F698" s="115"/>
      <c r="G698" s="115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</row>
    <row r="699" spans="2:18">
      <c r="B699" s="114"/>
      <c r="C699" s="114"/>
      <c r="D699" s="114"/>
      <c r="E699" s="114"/>
      <c r="F699" s="115"/>
      <c r="G699" s="115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</row>
    <row r="700" spans="2:18">
      <c r="B700" s="114"/>
      <c r="C700" s="114"/>
      <c r="D700" s="114"/>
      <c r="E700" s="114"/>
      <c r="F700" s="115"/>
      <c r="G700" s="115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</row>
    <row r="701" spans="2:18">
      <c r="B701" s="114"/>
      <c r="C701" s="114"/>
      <c r="D701" s="114"/>
      <c r="E701" s="114"/>
      <c r="F701" s="115"/>
      <c r="G701" s="115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</row>
    <row r="702" spans="2:18">
      <c r="B702" s="114"/>
      <c r="C702" s="114"/>
      <c r="D702" s="114"/>
      <c r="E702" s="114"/>
      <c r="F702" s="115"/>
      <c r="G702" s="115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</row>
    <row r="703" spans="2:18">
      <c r="B703" s="114"/>
      <c r="C703" s="114"/>
      <c r="D703" s="114"/>
      <c r="E703" s="114"/>
      <c r="F703" s="115"/>
      <c r="G703" s="115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</row>
    <row r="704" spans="2:18">
      <c r="B704" s="114"/>
      <c r="C704" s="114"/>
      <c r="D704" s="114"/>
      <c r="E704" s="114"/>
      <c r="F704" s="115"/>
      <c r="G704" s="115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</row>
    <row r="705" spans="2:18">
      <c r="B705" s="114"/>
      <c r="C705" s="114"/>
      <c r="D705" s="114"/>
      <c r="E705" s="114"/>
      <c r="F705" s="115"/>
      <c r="G705" s="115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</row>
    <row r="706" spans="2:18">
      <c r="B706" s="114"/>
      <c r="C706" s="114"/>
      <c r="D706" s="114"/>
      <c r="E706" s="114"/>
      <c r="F706" s="115"/>
      <c r="G706" s="115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</row>
    <row r="707" spans="2:18">
      <c r="B707" s="114"/>
      <c r="C707" s="114"/>
      <c r="D707" s="114"/>
      <c r="E707" s="114"/>
      <c r="F707" s="115"/>
      <c r="G707" s="115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</row>
    <row r="708" spans="2:18">
      <c r="B708" s="114"/>
      <c r="C708" s="114"/>
      <c r="D708" s="114"/>
      <c r="E708" s="114"/>
      <c r="F708" s="115"/>
      <c r="G708" s="115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</row>
    <row r="709" spans="2:18">
      <c r="B709" s="114"/>
      <c r="C709" s="114"/>
      <c r="D709" s="114"/>
      <c r="E709" s="114"/>
      <c r="F709" s="115"/>
      <c r="G709" s="115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</row>
    <row r="710" spans="2:18">
      <c r="B710" s="114"/>
      <c r="C710" s="114"/>
      <c r="D710" s="114"/>
      <c r="E710" s="114"/>
      <c r="F710" s="115"/>
      <c r="G710" s="115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</row>
    <row r="711" spans="2:18">
      <c r="B711" s="114"/>
      <c r="C711" s="114"/>
      <c r="D711" s="114"/>
      <c r="E711" s="114"/>
      <c r="F711" s="115"/>
      <c r="G711" s="115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</row>
    <row r="712" spans="2:18">
      <c r="B712" s="114"/>
      <c r="C712" s="114"/>
      <c r="D712" s="114"/>
      <c r="E712" s="114"/>
      <c r="F712" s="115"/>
      <c r="G712" s="115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</row>
    <row r="713" spans="2:18">
      <c r="B713" s="114"/>
      <c r="C713" s="114"/>
      <c r="D713" s="114"/>
      <c r="E713" s="114"/>
      <c r="F713" s="115"/>
      <c r="G713" s="115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</row>
    <row r="714" spans="2:18">
      <c r="B714" s="114"/>
      <c r="C714" s="114"/>
      <c r="D714" s="114"/>
      <c r="E714" s="114"/>
      <c r="F714" s="115"/>
      <c r="G714" s="115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</row>
    <row r="715" spans="2:18">
      <c r="B715" s="114"/>
      <c r="C715" s="114"/>
      <c r="D715" s="114"/>
      <c r="E715" s="114"/>
      <c r="F715" s="115"/>
      <c r="G715" s="115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</row>
    <row r="716" spans="2:18">
      <c r="B716" s="114"/>
      <c r="C716" s="114"/>
      <c r="D716" s="114"/>
      <c r="E716" s="114"/>
      <c r="F716" s="115"/>
      <c r="G716" s="115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</row>
    <row r="717" spans="2:18">
      <c r="B717" s="114"/>
      <c r="C717" s="114"/>
      <c r="D717" s="114"/>
      <c r="E717" s="114"/>
      <c r="F717" s="115"/>
      <c r="G717" s="115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</row>
    <row r="718" spans="2:18">
      <c r="B718" s="114"/>
      <c r="C718" s="114"/>
      <c r="D718" s="114"/>
      <c r="E718" s="114"/>
      <c r="F718" s="115"/>
      <c r="G718" s="115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</row>
    <row r="719" spans="2:18">
      <c r="B719" s="114"/>
      <c r="C719" s="114"/>
      <c r="D719" s="114"/>
      <c r="E719" s="114"/>
      <c r="F719" s="115"/>
      <c r="G719" s="115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</row>
    <row r="720" spans="2:18">
      <c r="B720" s="114"/>
      <c r="C720" s="114"/>
      <c r="D720" s="114"/>
      <c r="E720" s="114"/>
      <c r="F720" s="115"/>
      <c r="G720" s="115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</row>
    <row r="721" spans="2:18">
      <c r="B721" s="114"/>
      <c r="C721" s="114"/>
      <c r="D721" s="114"/>
      <c r="E721" s="114"/>
      <c r="F721" s="115"/>
      <c r="G721" s="115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</row>
    <row r="722" spans="2:18">
      <c r="B722" s="114"/>
      <c r="C722" s="114"/>
      <c r="D722" s="114"/>
      <c r="E722" s="114"/>
      <c r="F722" s="115"/>
      <c r="G722" s="115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</row>
    <row r="723" spans="2:18">
      <c r="B723" s="114"/>
      <c r="C723" s="114"/>
      <c r="D723" s="114"/>
      <c r="E723" s="114"/>
      <c r="F723" s="115"/>
      <c r="G723" s="115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</row>
    <row r="724" spans="2:18">
      <c r="B724" s="114"/>
      <c r="C724" s="114"/>
      <c r="D724" s="114"/>
      <c r="E724" s="114"/>
      <c r="F724" s="115"/>
      <c r="G724" s="115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</row>
    <row r="725" spans="2:18">
      <c r="B725" s="114"/>
      <c r="C725" s="114"/>
      <c r="D725" s="114"/>
      <c r="E725" s="114"/>
      <c r="F725" s="115"/>
      <c r="G725" s="115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</row>
    <row r="726" spans="2:18">
      <c r="B726" s="114"/>
      <c r="C726" s="114"/>
      <c r="D726" s="114"/>
      <c r="E726" s="114"/>
      <c r="F726" s="115"/>
      <c r="G726" s="115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</row>
    <row r="727" spans="2:18">
      <c r="B727" s="114"/>
      <c r="C727" s="114"/>
      <c r="D727" s="114"/>
      <c r="E727" s="114"/>
      <c r="F727" s="115"/>
      <c r="G727" s="115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</row>
    <row r="728" spans="2:18">
      <c r="B728" s="114"/>
      <c r="C728" s="114"/>
      <c r="D728" s="114"/>
      <c r="E728" s="114"/>
      <c r="F728" s="115"/>
      <c r="G728" s="115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</row>
    <row r="729" spans="2:18">
      <c r="B729" s="114"/>
      <c r="C729" s="114"/>
      <c r="D729" s="114"/>
      <c r="E729" s="114"/>
      <c r="F729" s="115"/>
      <c r="G729" s="115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</row>
    <row r="730" spans="2:18">
      <c r="B730" s="114"/>
      <c r="C730" s="114"/>
      <c r="D730" s="114"/>
      <c r="E730" s="114"/>
      <c r="F730" s="115"/>
      <c r="G730" s="115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</row>
    <row r="731" spans="2:18">
      <c r="B731" s="114"/>
      <c r="C731" s="114"/>
      <c r="D731" s="114"/>
      <c r="E731" s="114"/>
      <c r="F731" s="115"/>
      <c r="G731" s="115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</row>
    <row r="732" spans="2:18">
      <c r="B732" s="114"/>
      <c r="C732" s="114"/>
      <c r="D732" s="114"/>
      <c r="E732" s="114"/>
      <c r="F732" s="115"/>
      <c r="G732" s="115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</row>
    <row r="733" spans="2:18">
      <c r="B733" s="114"/>
      <c r="C733" s="114"/>
      <c r="D733" s="114"/>
      <c r="E733" s="114"/>
      <c r="F733" s="115"/>
      <c r="G733" s="115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</row>
    <row r="734" spans="2:18">
      <c r="B734" s="114"/>
      <c r="C734" s="114"/>
      <c r="D734" s="114"/>
      <c r="E734" s="114"/>
      <c r="F734" s="115"/>
      <c r="G734" s="115"/>
      <c r="H734" s="115"/>
      <c r="I734" s="115"/>
      <c r="J734" s="115"/>
      <c r="K734" s="115"/>
      <c r="L734" s="115"/>
      <c r="M734" s="115"/>
      <c r="N734" s="115"/>
      <c r="O734" s="115"/>
      <c r="P734" s="115"/>
      <c r="Q734" s="115"/>
      <c r="R734" s="115"/>
    </row>
    <row r="735" spans="2:18">
      <c r="B735" s="114"/>
      <c r="C735" s="114"/>
      <c r="D735" s="114"/>
      <c r="E735" s="114"/>
      <c r="F735" s="115"/>
      <c r="G735" s="115"/>
      <c r="H735" s="115"/>
      <c r="I735" s="115"/>
      <c r="J735" s="115"/>
      <c r="K735" s="115"/>
      <c r="L735" s="115"/>
      <c r="M735" s="115"/>
      <c r="N735" s="115"/>
      <c r="O735" s="115"/>
      <c r="P735" s="115"/>
      <c r="Q735" s="115"/>
      <c r="R735" s="115"/>
    </row>
    <row r="736" spans="2:18">
      <c r="B736" s="114"/>
      <c r="C736" s="114"/>
      <c r="D736" s="114"/>
      <c r="E736" s="114"/>
      <c r="F736" s="115"/>
      <c r="G736" s="115"/>
      <c r="H736" s="115"/>
      <c r="I736" s="115"/>
      <c r="J736" s="115"/>
      <c r="K736" s="115"/>
      <c r="L736" s="115"/>
      <c r="M736" s="115"/>
      <c r="N736" s="115"/>
      <c r="O736" s="115"/>
      <c r="P736" s="115"/>
      <c r="Q736" s="115"/>
      <c r="R736" s="115"/>
    </row>
    <row r="737" spans="2:18">
      <c r="B737" s="114"/>
      <c r="C737" s="114"/>
      <c r="D737" s="114"/>
      <c r="E737" s="114"/>
      <c r="F737" s="115"/>
      <c r="G737" s="115"/>
      <c r="H737" s="115"/>
      <c r="I737" s="115"/>
      <c r="J737" s="115"/>
      <c r="K737" s="115"/>
      <c r="L737" s="115"/>
      <c r="M737" s="115"/>
      <c r="N737" s="115"/>
      <c r="O737" s="115"/>
      <c r="P737" s="115"/>
      <c r="Q737" s="115"/>
      <c r="R737" s="115"/>
    </row>
    <row r="738" spans="2:18">
      <c r="B738" s="114"/>
      <c r="C738" s="114"/>
      <c r="D738" s="114"/>
      <c r="E738" s="114"/>
      <c r="F738" s="115"/>
      <c r="G738" s="115"/>
      <c r="H738" s="115"/>
      <c r="I738" s="115"/>
      <c r="J738" s="115"/>
      <c r="K738" s="115"/>
      <c r="L738" s="115"/>
      <c r="M738" s="115"/>
      <c r="N738" s="115"/>
      <c r="O738" s="115"/>
      <c r="P738" s="115"/>
      <c r="Q738" s="115"/>
      <c r="R738" s="115"/>
    </row>
    <row r="739" spans="2:18">
      <c r="B739" s="114"/>
      <c r="C739" s="114"/>
      <c r="D739" s="114"/>
      <c r="E739" s="114"/>
      <c r="F739" s="115"/>
      <c r="G739" s="115"/>
      <c r="H739" s="115"/>
      <c r="I739" s="115"/>
      <c r="J739" s="115"/>
      <c r="K739" s="115"/>
      <c r="L739" s="115"/>
      <c r="M739" s="115"/>
      <c r="N739" s="115"/>
      <c r="O739" s="115"/>
      <c r="P739" s="115"/>
      <c r="Q739" s="115"/>
      <c r="R739" s="115"/>
    </row>
    <row r="740" spans="2:18">
      <c r="B740" s="114"/>
      <c r="C740" s="114"/>
      <c r="D740" s="114"/>
      <c r="E740" s="114"/>
      <c r="F740" s="115"/>
      <c r="G740" s="115"/>
      <c r="H740" s="115"/>
      <c r="I740" s="115"/>
      <c r="J740" s="115"/>
      <c r="K740" s="115"/>
      <c r="L740" s="115"/>
      <c r="M740" s="115"/>
      <c r="N740" s="115"/>
      <c r="O740" s="115"/>
      <c r="P740" s="115"/>
      <c r="Q740" s="115"/>
      <c r="R740" s="115"/>
    </row>
    <row r="741" spans="2:18">
      <c r="B741" s="114"/>
      <c r="C741" s="114"/>
      <c r="D741" s="114"/>
      <c r="E741" s="114"/>
      <c r="F741" s="115"/>
      <c r="G741" s="115"/>
      <c r="H741" s="115"/>
      <c r="I741" s="115"/>
      <c r="J741" s="115"/>
      <c r="K741" s="115"/>
      <c r="L741" s="115"/>
      <c r="M741" s="115"/>
      <c r="N741" s="115"/>
      <c r="O741" s="115"/>
      <c r="P741" s="115"/>
      <c r="Q741" s="115"/>
      <c r="R741" s="115"/>
    </row>
    <row r="742" spans="2:18">
      <c r="B742" s="114"/>
      <c r="C742" s="114"/>
      <c r="D742" s="114"/>
      <c r="E742" s="114"/>
      <c r="F742" s="115"/>
      <c r="G742" s="115"/>
      <c r="H742" s="115"/>
      <c r="I742" s="115"/>
      <c r="J742" s="115"/>
      <c r="K742" s="115"/>
      <c r="L742" s="115"/>
      <c r="M742" s="115"/>
      <c r="N742" s="115"/>
      <c r="O742" s="115"/>
      <c r="P742" s="115"/>
      <c r="Q742" s="115"/>
      <c r="R742" s="115"/>
    </row>
    <row r="743" spans="2:18">
      <c r="B743" s="114"/>
      <c r="C743" s="114"/>
      <c r="D743" s="114"/>
      <c r="E743" s="114"/>
      <c r="F743" s="115"/>
      <c r="G743" s="115"/>
      <c r="H743" s="115"/>
      <c r="I743" s="115"/>
      <c r="J743" s="115"/>
      <c r="K743" s="115"/>
      <c r="L743" s="115"/>
      <c r="M743" s="115"/>
      <c r="N743" s="115"/>
      <c r="O743" s="115"/>
      <c r="P743" s="115"/>
      <c r="Q743" s="115"/>
      <c r="R743" s="115"/>
    </row>
    <row r="744" spans="2:18">
      <c r="B744" s="114"/>
      <c r="C744" s="114"/>
      <c r="D744" s="114"/>
      <c r="E744" s="114"/>
      <c r="F744" s="115"/>
      <c r="G744" s="115"/>
      <c r="H744" s="115"/>
      <c r="I744" s="115"/>
      <c r="J744" s="115"/>
      <c r="K744" s="115"/>
      <c r="L744" s="115"/>
      <c r="M744" s="115"/>
      <c r="N744" s="115"/>
      <c r="O744" s="115"/>
      <c r="P744" s="115"/>
      <c r="Q744" s="115"/>
      <c r="R744" s="115"/>
    </row>
    <row r="745" spans="2:18">
      <c r="B745" s="114"/>
      <c r="C745" s="114"/>
      <c r="D745" s="114"/>
      <c r="E745" s="114"/>
      <c r="F745" s="115"/>
      <c r="G745" s="115"/>
      <c r="H745" s="115"/>
      <c r="I745" s="115"/>
      <c r="J745" s="115"/>
      <c r="K745" s="115"/>
      <c r="L745" s="115"/>
      <c r="M745" s="115"/>
      <c r="N745" s="115"/>
      <c r="O745" s="115"/>
      <c r="P745" s="115"/>
      <c r="Q745" s="115"/>
      <c r="R745" s="115"/>
    </row>
    <row r="746" spans="2:18">
      <c r="B746" s="114"/>
      <c r="C746" s="114"/>
      <c r="D746" s="114"/>
      <c r="E746" s="114"/>
      <c r="F746" s="115"/>
      <c r="G746" s="115"/>
      <c r="H746" s="115"/>
      <c r="I746" s="115"/>
      <c r="J746" s="115"/>
      <c r="K746" s="115"/>
      <c r="L746" s="115"/>
      <c r="M746" s="115"/>
      <c r="N746" s="115"/>
      <c r="O746" s="115"/>
      <c r="P746" s="115"/>
      <c r="Q746" s="115"/>
      <c r="R746" s="115"/>
    </row>
    <row r="747" spans="2:18">
      <c r="B747" s="114"/>
      <c r="C747" s="114"/>
      <c r="D747" s="114"/>
      <c r="E747" s="114"/>
      <c r="F747" s="115"/>
      <c r="G747" s="115"/>
      <c r="H747" s="115"/>
      <c r="I747" s="115"/>
      <c r="J747" s="115"/>
      <c r="K747" s="115"/>
      <c r="L747" s="115"/>
      <c r="M747" s="115"/>
      <c r="N747" s="115"/>
      <c r="O747" s="115"/>
      <c r="P747" s="115"/>
      <c r="Q747" s="115"/>
      <c r="R747" s="115"/>
    </row>
    <row r="748" spans="2:18">
      <c r="B748" s="114"/>
      <c r="C748" s="114"/>
      <c r="D748" s="114"/>
      <c r="E748" s="114"/>
      <c r="F748" s="115"/>
      <c r="G748" s="115"/>
      <c r="H748" s="115"/>
      <c r="I748" s="115"/>
      <c r="J748" s="115"/>
      <c r="K748" s="115"/>
      <c r="L748" s="115"/>
      <c r="M748" s="115"/>
      <c r="N748" s="115"/>
      <c r="O748" s="115"/>
      <c r="P748" s="115"/>
      <c r="Q748" s="115"/>
      <c r="R748" s="115"/>
    </row>
    <row r="749" spans="2:18">
      <c r="B749" s="114"/>
      <c r="C749" s="114"/>
      <c r="D749" s="114"/>
      <c r="E749" s="114"/>
      <c r="F749" s="115"/>
      <c r="G749" s="115"/>
      <c r="H749" s="115"/>
      <c r="I749" s="115"/>
      <c r="J749" s="115"/>
      <c r="K749" s="115"/>
      <c r="L749" s="115"/>
      <c r="M749" s="115"/>
      <c r="N749" s="115"/>
      <c r="O749" s="115"/>
      <c r="P749" s="115"/>
      <c r="Q749" s="115"/>
      <c r="R749" s="115"/>
    </row>
    <row r="750" spans="2:18">
      <c r="B750" s="114"/>
      <c r="C750" s="114"/>
      <c r="D750" s="114"/>
      <c r="E750" s="114"/>
      <c r="F750" s="115"/>
      <c r="G750" s="115"/>
      <c r="H750" s="115"/>
      <c r="I750" s="115"/>
      <c r="J750" s="115"/>
      <c r="K750" s="115"/>
      <c r="L750" s="115"/>
      <c r="M750" s="115"/>
      <c r="N750" s="115"/>
      <c r="O750" s="115"/>
      <c r="P750" s="115"/>
      <c r="Q750" s="115"/>
      <c r="R750" s="115"/>
    </row>
    <row r="751" spans="2:18">
      <c r="B751" s="114"/>
      <c r="C751" s="114"/>
      <c r="D751" s="114"/>
      <c r="E751" s="114"/>
      <c r="F751" s="115"/>
      <c r="G751" s="115"/>
      <c r="H751" s="115"/>
      <c r="I751" s="115"/>
      <c r="J751" s="115"/>
      <c r="K751" s="115"/>
      <c r="L751" s="115"/>
      <c r="M751" s="115"/>
      <c r="N751" s="115"/>
      <c r="O751" s="115"/>
      <c r="P751" s="115"/>
      <c r="Q751" s="115"/>
      <c r="R751" s="115"/>
    </row>
    <row r="752" spans="2:18">
      <c r="B752" s="114"/>
      <c r="C752" s="114"/>
      <c r="D752" s="114"/>
      <c r="E752" s="114"/>
      <c r="F752" s="115"/>
      <c r="G752" s="115"/>
      <c r="H752" s="115"/>
      <c r="I752" s="115"/>
      <c r="J752" s="115"/>
      <c r="K752" s="115"/>
      <c r="L752" s="115"/>
      <c r="M752" s="115"/>
      <c r="N752" s="115"/>
      <c r="O752" s="115"/>
      <c r="P752" s="115"/>
      <c r="Q752" s="115"/>
      <c r="R752" s="115"/>
    </row>
    <row r="753" spans="2:18">
      <c r="B753" s="114"/>
      <c r="C753" s="114"/>
      <c r="D753" s="114"/>
      <c r="E753" s="114"/>
      <c r="F753" s="115"/>
      <c r="G753" s="115"/>
      <c r="H753" s="115"/>
      <c r="I753" s="115"/>
      <c r="J753" s="115"/>
      <c r="K753" s="115"/>
      <c r="L753" s="115"/>
      <c r="M753" s="115"/>
      <c r="N753" s="115"/>
      <c r="O753" s="115"/>
      <c r="P753" s="115"/>
      <c r="Q753" s="115"/>
      <c r="R753" s="115"/>
    </row>
    <row r="754" spans="2:18">
      <c r="B754" s="114"/>
      <c r="C754" s="114"/>
      <c r="D754" s="114"/>
      <c r="E754" s="114"/>
      <c r="F754" s="115"/>
      <c r="G754" s="115"/>
      <c r="H754" s="115"/>
      <c r="I754" s="115"/>
      <c r="J754" s="115"/>
      <c r="K754" s="115"/>
      <c r="L754" s="115"/>
      <c r="M754" s="115"/>
      <c r="N754" s="115"/>
      <c r="O754" s="115"/>
      <c r="P754" s="115"/>
      <c r="Q754" s="115"/>
      <c r="R754" s="115"/>
    </row>
    <row r="755" spans="2:18">
      <c r="B755" s="114"/>
      <c r="C755" s="114"/>
      <c r="D755" s="114"/>
      <c r="E755" s="114"/>
      <c r="F755" s="115"/>
      <c r="G755" s="115"/>
      <c r="H755" s="115"/>
      <c r="I755" s="115"/>
      <c r="J755" s="115"/>
      <c r="K755" s="115"/>
      <c r="L755" s="115"/>
      <c r="M755" s="115"/>
      <c r="N755" s="115"/>
      <c r="O755" s="115"/>
      <c r="P755" s="115"/>
      <c r="Q755" s="115"/>
      <c r="R755" s="115"/>
    </row>
    <row r="756" spans="2:18">
      <c r="B756" s="114"/>
      <c r="C756" s="114"/>
      <c r="D756" s="114"/>
      <c r="E756" s="114"/>
      <c r="F756" s="115"/>
      <c r="G756" s="115"/>
      <c r="H756" s="115"/>
      <c r="I756" s="115"/>
      <c r="J756" s="115"/>
      <c r="K756" s="115"/>
      <c r="L756" s="115"/>
      <c r="M756" s="115"/>
      <c r="N756" s="115"/>
      <c r="O756" s="115"/>
      <c r="P756" s="115"/>
      <c r="Q756" s="115"/>
      <c r="R756" s="115"/>
    </row>
    <row r="757" spans="2:18">
      <c r="B757" s="114"/>
      <c r="C757" s="114"/>
      <c r="D757" s="114"/>
      <c r="E757" s="114"/>
      <c r="F757" s="115"/>
      <c r="G757" s="115"/>
      <c r="H757" s="115"/>
      <c r="I757" s="115"/>
      <c r="J757" s="115"/>
      <c r="K757" s="115"/>
      <c r="L757" s="115"/>
      <c r="M757" s="115"/>
      <c r="N757" s="115"/>
      <c r="O757" s="115"/>
      <c r="P757" s="115"/>
      <c r="Q757" s="115"/>
      <c r="R757" s="115"/>
    </row>
    <row r="758" spans="2:18">
      <c r="B758" s="114"/>
      <c r="C758" s="114"/>
      <c r="D758" s="114"/>
      <c r="E758" s="114"/>
      <c r="F758" s="115"/>
      <c r="G758" s="115"/>
      <c r="H758" s="115"/>
      <c r="I758" s="115"/>
      <c r="J758" s="115"/>
      <c r="K758" s="115"/>
      <c r="L758" s="115"/>
      <c r="M758" s="115"/>
      <c r="N758" s="115"/>
      <c r="O758" s="115"/>
      <c r="P758" s="115"/>
      <c r="Q758" s="115"/>
      <c r="R758" s="115"/>
    </row>
    <row r="759" spans="2:18">
      <c r="B759" s="114"/>
      <c r="C759" s="114"/>
      <c r="D759" s="114"/>
      <c r="E759" s="114"/>
      <c r="F759" s="115"/>
      <c r="G759" s="115"/>
      <c r="H759" s="115"/>
      <c r="I759" s="115"/>
      <c r="J759" s="115"/>
      <c r="K759" s="115"/>
      <c r="L759" s="115"/>
      <c r="M759" s="115"/>
      <c r="N759" s="115"/>
      <c r="O759" s="115"/>
      <c r="P759" s="115"/>
      <c r="Q759" s="115"/>
      <c r="R759" s="115"/>
    </row>
    <row r="760" spans="2:18">
      <c r="B760" s="114"/>
      <c r="C760" s="114"/>
      <c r="D760" s="114"/>
      <c r="E760" s="114"/>
      <c r="F760" s="115"/>
      <c r="G760" s="115"/>
      <c r="H760" s="115"/>
      <c r="I760" s="115"/>
      <c r="J760" s="115"/>
      <c r="K760" s="115"/>
      <c r="L760" s="115"/>
      <c r="M760" s="115"/>
      <c r="N760" s="115"/>
      <c r="O760" s="115"/>
      <c r="P760" s="115"/>
      <c r="Q760" s="115"/>
      <c r="R760" s="115"/>
    </row>
    <row r="761" spans="2:18">
      <c r="B761" s="114"/>
      <c r="C761" s="114"/>
      <c r="D761" s="114"/>
      <c r="E761" s="114"/>
      <c r="F761" s="115"/>
      <c r="G761" s="115"/>
      <c r="H761" s="115"/>
      <c r="I761" s="115"/>
      <c r="J761" s="115"/>
      <c r="K761" s="115"/>
      <c r="L761" s="115"/>
      <c r="M761" s="115"/>
      <c r="N761" s="115"/>
      <c r="O761" s="115"/>
      <c r="P761" s="115"/>
      <c r="Q761" s="115"/>
      <c r="R761" s="115"/>
    </row>
    <row r="762" spans="2:18">
      <c r="B762" s="114"/>
      <c r="C762" s="114"/>
      <c r="D762" s="114"/>
      <c r="E762" s="114"/>
      <c r="F762" s="115"/>
      <c r="G762" s="115"/>
      <c r="H762" s="115"/>
      <c r="I762" s="115"/>
      <c r="J762" s="115"/>
      <c r="K762" s="115"/>
      <c r="L762" s="115"/>
      <c r="M762" s="115"/>
      <c r="N762" s="115"/>
      <c r="O762" s="115"/>
      <c r="P762" s="115"/>
      <c r="Q762" s="115"/>
      <c r="R762" s="115"/>
    </row>
    <row r="763" spans="2:18">
      <c r="B763" s="114"/>
      <c r="C763" s="114"/>
      <c r="D763" s="114"/>
      <c r="E763" s="114"/>
      <c r="F763" s="115"/>
      <c r="G763" s="115"/>
      <c r="H763" s="115"/>
      <c r="I763" s="115"/>
      <c r="J763" s="115"/>
      <c r="K763" s="115"/>
      <c r="L763" s="115"/>
      <c r="M763" s="115"/>
      <c r="N763" s="115"/>
      <c r="O763" s="115"/>
      <c r="P763" s="115"/>
      <c r="Q763" s="115"/>
      <c r="R763" s="115"/>
    </row>
    <row r="764" spans="2:18">
      <c r="B764" s="114"/>
      <c r="C764" s="114"/>
      <c r="D764" s="114"/>
      <c r="E764" s="114"/>
      <c r="F764" s="115"/>
      <c r="G764" s="115"/>
      <c r="H764" s="115"/>
      <c r="I764" s="115"/>
      <c r="J764" s="115"/>
      <c r="K764" s="115"/>
      <c r="L764" s="115"/>
      <c r="M764" s="115"/>
      <c r="N764" s="115"/>
      <c r="O764" s="115"/>
      <c r="P764" s="115"/>
      <c r="Q764" s="115"/>
      <c r="R764" s="115"/>
    </row>
    <row r="765" spans="2:18">
      <c r="B765" s="114"/>
      <c r="C765" s="114"/>
      <c r="D765" s="114"/>
      <c r="E765" s="114"/>
      <c r="F765" s="115"/>
      <c r="G765" s="115"/>
      <c r="H765" s="115"/>
      <c r="I765" s="115"/>
      <c r="J765" s="115"/>
      <c r="K765" s="115"/>
      <c r="L765" s="115"/>
      <c r="M765" s="115"/>
      <c r="N765" s="115"/>
      <c r="O765" s="115"/>
      <c r="P765" s="115"/>
      <c r="Q765" s="115"/>
      <c r="R765" s="115"/>
    </row>
    <row r="766" spans="2:18">
      <c r="B766" s="114"/>
      <c r="C766" s="114"/>
      <c r="D766" s="114"/>
      <c r="E766" s="114"/>
      <c r="F766" s="115"/>
      <c r="G766" s="115"/>
      <c r="H766" s="115"/>
      <c r="I766" s="115"/>
      <c r="J766" s="115"/>
      <c r="K766" s="115"/>
      <c r="L766" s="115"/>
      <c r="M766" s="115"/>
      <c r="N766" s="115"/>
      <c r="O766" s="115"/>
      <c r="P766" s="115"/>
      <c r="Q766" s="115"/>
      <c r="R766" s="115"/>
    </row>
    <row r="767" spans="2:18">
      <c r="B767" s="114"/>
      <c r="C767" s="114"/>
      <c r="D767" s="114"/>
      <c r="E767" s="114"/>
      <c r="F767" s="115"/>
      <c r="G767" s="115"/>
      <c r="H767" s="115"/>
      <c r="I767" s="115"/>
      <c r="J767" s="115"/>
      <c r="K767" s="115"/>
      <c r="L767" s="115"/>
      <c r="M767" s="115"/>
      <c r="N767" s="115"/>
      <c r="O767" s="115"/>
      <c r="P767" s="115"/>
      <c r="Q767" s="115"/>
      <c r="R767" s="115"/>
    </row>
    <row r="768" spans="2:18">
      <c r="B768" s="114"/>
      <c r="C768" s="114"/>
      <c r="D768" s="114"/>
      <c r="E768" s="114"/>
      <c r="F768" s="115"/>
      <c r="G768" s="115"/>
      <c r="H768" s="115"/>
      <c r="I768" s="115"/>
      <c r="J768" s="115"/>
      <c r="K768" s="115"/>
      <c r="L768" s="115"/>
      <c r="M768" s="115"/>
      <c r="N768" s="115"/>
      <c r="O768" s="115"/>
      <c r="P768" s="115"/>
      <c r="Q768" s="115"/>
      <c r="R768" s="115"/>
    </row>
    <row r="769" spans="2:18">
      <c r="B769" s="114"/>
      <c r="C769" s="114"/>
      <c r="D769" s="114"/>
      <c r="E769" s="114"/>
      <c r="F769" s="115"/>
      <c r="G769" s="115"/>
      <c r="H769" s="115"/>
      <c r="I769" s="115"/>
      <c r="J769" s="115"/>
      <c r="K769" s="115"/>
      <c r="L769" s="115"/>
      <c r="M769" s="115"/>
      <c r="N769" s="115"/>
      <c r="O769" s="115"/>
      <c r="P769" s="115"/>
      <c r="Q769" s="115"/>
      <c r="R769" s="115"/>
    </row>
    <row r="770" spans="2:18">
      <c r="B770" s="114"/>
      <c r="C770" s="114"/>
      <c r="D770" s="114"/>
      <c r="E770" s="114"/>
      <c r="F770" s="115"/>
      <c r="G770" s="115"/>
      <c r="H770" s="115"/>
      <c r="I770" s="115"/>
      <c r="J770" s="115"/>
      <c r="K770" s="115"/>
      <c r="L770" s="115"/>
      <c r="M770" s="115"/>
      <c r="N770" s="115"/>
      <c r="O770" s="115"/>
      <c r="P770" s="115"/>
      <c r="Q770" s="115"/>
      <c r="R770" s="115"/>
    </row>
    <row r="771" spans="2:18">
      <c r="B771" s="114"/>
      <c r="C771" s="114"/>
      <c r="D771" s="114"/>
      <c r="E771" s="114"/>
      <c r="F771" s="115"/>
      <c r="G771" s="115"/>
      <c r="H771" s="115"/>
      <c r="I771" s="115"/>
      <c r="J771" s="115"/>
      <c r="K771" s="115"/>
      <c r="L771" s="115"/>
      <c r="M771" s="115"/>
      <c r="N771" s="115"/>
      <c r="O771" s="115"/>
      <c r="P771" s="115"/>
      <c r="Q771" s="115"/>
      <c r="R771" s="115"/>
    </row>
    <row r="772" spans="2:18">
      <c r="B772" s="114"/>
      <c r="C772" s="114"/>
      <c r="D772" s="114"/>
      <c r="E772" s="114"/>
      <c r="F772" s="115"/>
      <c r="G772" s="115"/>
      <c r="H772" s="115"/>
      <c r="I772" s="115"/>
      <c r="J772" s="115"/>
      <c r="K772" s="115"/>
      <c r="L772" s="115"/>
      <c r="M772" s="115"/>
      <c r="N772" s="115"/>
      <c r="O772" s="115"/>
      <c r="P772" s="115"/>
      <c r="Q772" s="115"/>
      <c r="R772" s="115"/>
    </row>
    <row r="773" spans="2:18">
      <c r="B773" s="114"/>
      <c r="C773" s="114"/>
      <c r="D773" s="114"/>
      <c r="E773" s="114"/>
      <c r="F773" s="115"/>
      <c r="G773" s="115"/>
      <c r="H773" s="115"/>
      <c r="I773" s="115"/>
      <c r="J773" s="115"/>
      <c r="K773" s="115"/>
      <c r="L773" s="115"/>
      <c r="M773" s="115"/>
      <c r="N773" s="115"/>
      <c r="O773" s="115"/>
      <c r="P773" s="115"/>
      <c r="Q773" s="115"/>
      <c r="R773" s="115"/>
    </row>
    <row r="774" spans="2:18">
      <c r="B774" s="114"/>
      <c r="C774" s="114"/>
      <c r="D774" s="114"/>
      <c r="E774" s="114"/>
      <c r="F774" s="115"/>
      <c r="G774" s="115"/>
      <c r="H774" s="115"/>
      <c r="I774" s="115"/>
      <c r="J774" s="115"/>
      <c r="K774" s="115"/>
      <c r="L774" s="115"/>
      <c r="M774" s="115"/>
      <c r="N774" s="115"/>
      <c r="O774" s="115"/>
      <c r="P774" s="115"/>
      <c r="Q774" s="115"/>
      <c r="R774" s="115"/>
    </row>
    <row r="775" spans="2:18">
      <c r="B775" s="114"/>
      <c r="C775" s="114"/>
      <c r="D775" s="114"/>
      <c r="E775" s="114"/>
      <c r="F775" s="115"/>
      <c r="G775" s="115"/>
      <c r="H775" s="115"/>
      <c r="I775" s="115"/>
      <c r="J775" s="115"/>
      <c r="K775" s="115"/>
      <c r="L775" s="115"/>
      <c r="M775" s="115"/>
      <c r="N775" s="115"/>
      <c r="O775" s="115"/>
      <c r="P775" s="115"/>
      <c r="Q775" s="115"/>
      <c r="R775" s="115"/>
    </row>
    <row r="776" spans="2:18">
      <c r="B776" s="114"/>
      <c r="C776" s="114"/>
      <c r="D776" s="114"/>
      <c r="E776" s="114"/>
      <c r="F776" s="115"/>
      <c r="G776" s="115"/>
      <c r="H776" s="115"/>
      <c r="I776" s="115"/>
      <c r="J776" s="115"/>
      <c r="K776" s="115"/>
      <c r="L776" s="115"/>
      <c r="M776" s="115"/>
      <c r="N776" s="115"/>
      <c r="O776" s="115"/>
      <c r="P776" s="115"/>
      <c r="Q776" s="115"/>
      <c r="R776" s="115"/>
    </row>
    <row r="777" spans="2:18">
      <c r="B777" s="114"/>
      <c r="C777" s="114"/>
      <c r="D777" s="114"/>
      <c r="E777" s="114"/>
      <c r="F777" s="115"/>
      <c r="G777" s="115"/>
      <c r="H777" s="115"/>
      <c r="I777" s="115"/>
      <c r="J777" s="115"/>
      <c r="K777" s="115"/>
      <c r="L777" s="115"/>
      <c r="M777" s="115"/>
      <c r="N777" s="115"/>
      <c r="O777" s="115"/>
      <c r="P777" s="115"/>
      <c r="Q777" s="115"/>
      <c r="R777" s="115"/>
    </row>
    <row r="778" spans="2:18">
      <c r="B778" s="114"/>
      <c r="C778" s="114"/>
      <c r="D778" s="114"/>
      <c r="E778" s="114"/>
      <c r="F778" s="115"/>
      <c r="G778" s="115"/>
      <c r="H778" s="115"/>
      <c r="I778" s="115"/>
      <c r="J778" s="115"/>
      <c r="K778" s="115"/>
      <c r="L778" s="115"/>
      <c r="M778" s="115"/>
      <c r="N778" s="115"/>
      <c r="O778" s="115"/>
      <c r="P778" s="115"/>
      <c r="Q778" s="115"/>
      <c r="R778" s="115"/>
    </row>
    <row r="779" spans="2:18">
      <c r="B779" s="114"/>
      <c r="C779" s="114"/>
      <c r="D779" s="114"/>
      <c r="E779" s="114"/>
      <c r="F779" s="115"/>
      <c r="G779" s="115"/>
      <c r="H779" s="115"/>
      <c r="I779" s="115"/>
      <c r="J779" s="115"/>
      <c r="K779" s="115"/>
      <c r="L779" s="115"/>
      <c r="M779" s="115"/>
      <c r="N779" s="115"/>
      <c r="O779" s="115"/>
      <c r="P779" s="115"/>
      <c r="Q779" s="115"/>
      <c r="R779" s="115"/>
    </row>
    <row r="780" spans="2:18">
      <c r="B780" s="114"/>
      <c r="C780" s="114"/>
      <c r="D780" s="114"/>
      <c r="E780" s="114"/>
      <c r="F780" s="115"/>
      <c r="G780" s="115"/>
      <c r="H780" s="115"/>
      <c r="I780" s="115"/>
      <c r="J780" s="115"/>
      <c r="K780" s="115"/>
      <c r="L780" s="115"/>
      <c r="M780" s="115"/>
      <c r="N780" s="115"/>
      <c r="O780" s="115"/>
      <c r="P780" s="115"/>
      <c r="Q780" s="115"/>
      <c r="R780" s="115"/>
    </row>
    <row r="781" spans="2:18">
      <c r="B781" s="114"/>
      <c r="C781" s="114"/>
      <c r="D781" s="114"/>
      <c r="E781" s="114"/>
      <c r="F781" s="115"/>
      <c r="G781" s="115"/>
      <c r="H781" s="115"/>
      <c r="I781" s="115"/>
      <c r="J781" s="115"/>
      <c r="K781" s="115"/>
      <c r="L781" s="115"/>
      <c r="M781" s="115"/>
      <c r="N781" s="115"/>
      <c r="O781" s="115"/>
      <c r="P781" s="115"/>
      <c r="Q781" s="115"/>
      <c r="R781" s="115"/>
    </row>
    <row r="782" spans="2:18">
      <c r="B782" s="114"/>
      <c r="C782" s="114"/>
      <c r="D782" s="114"/>
      <c r="E782" s="114"/>
      <c r="F782" s="115"/>
      <c r="G782" s="115"/>
      <c r="H782" s="115"/>
      <c r="I782" s="115"/>
      <c r="J782" s="115"/>
      <c r="K782" s="115"/>
      <c r="L782" s="115"/>
      <c r="M782" s="115"/>
      <c r="N782" s="115"/>
      <c r="O782" s="115"/>
      <c r="P782" s="115"/>
      <c r="Q782" s="115"/>
      <c r="R782" s="115"/>
    </row>
    <row r="783" spans="2:18">
      <c r="B783" s="114"/>
      <c r="C783" s="114"/>
      <c r="D783" s="114"/>
      <c r="E783" s="114"/>
      <c r="F783" s="115"/>
      <c r="G783" s="115"/>
      <c r="H783" s="115"/>
      <c r="I783" s="115"/>
      <c r="J783" s="115"/>
      <c r="K783" s="115"/>
      <c r="L783" s="115"/>
      <c r="M783" s="115"/>
      <c r="N783" s="115"/>
      <c r="O783" s="115"/>
      <c r="P783" s="115"/>
      <c r="Q783" s="115"/>
      <c r="R783" s="115"/>
    </row>
    <row r="784" spans="2:18">
      <c r="B784" s="114"/>
      <c r="C784" s="114"/>
      <c r="D784" s="114"/>
      <c r="E784" s="114"/>
      <c r="F784" s="115"/>
      <c r="G784" s="115"/>
      <c r="H784" s="115"/>
      <c r="I784" s="115"/>
      <c r="J784" s="115"/>
      <c r="K784" s="115"/>
      <c r="L784" s="115"/>
      <c r="M784" s="115"/>
      <c r="N784" s="115"/>
      <c r="O784" s="115"/>
      <c r="P784" s="115"/>
      <c r="Q784" s="115"/>
      <c r="R784" s="115"/>
    </row>
    <row r="785" spans="2:18">
      <c r="B785" s="114"/>
      <c r="C785" s="114"/>
      <c r="D785" s="114"/>
      <c r="E785" s="114"/>
      <c r="F785" s="115"/>
      <c r="G785" s="115"/>
      <c r="H785" s="115"/>
      <c r="I785" s="115"/>
      <c r="J785" s="115"/>
      <c r="K785" s="115"/>
      <c r="L785" s="115"/>
      <c r="M785" s="115"/>
      <c r="N785" s="115"/>
      <c r="O785" s="115"/>
      <c r="P785" s="115"/>
      <c r="Q785" s="115"/>
      <c r="R785" s="115"/>
    </row>
    <row r="786" spans="2:18">
      <c r="B786" s="114"/>
      <c r="C786" s="114"/>
      <c r="D786" s="114"/>
      <c r="E786" s="114"/>
      <c r="F786" s="115"/>
      <c r="G786" s="115"/>
      <c r="H786" s="115"/>
      <c r="I786" s="115"/>
      <c r="J786" s="115"/>
      <c r="K786" s="115"/>
      <c r="L786" s="115"/>
      <c r="M786" s="115"/>
      <c r="N786" s="115"/>
      <c r="O786" s="115"/>
      <c r="P786" s="115"/>
      <c r="Q786" s="115"/>
      <c r="R786" s="115"/>
    </row>
    <row r="787" spans="2:18">
      <c r="B787" s="114"/>
      <c r="C787" s="114"/>
      <c r="D787" s="114"/>
      <c r="E787" s="114"/>
      <c r="F787" s="115"/>
      <c r="G787" s="115"/>
      <c r="H787" s="115"/>
      <c r="I787" s="115"/>
      <c r="J787" s="115"/>
      <c r="K787" s="115"/>
      <c r="L787" s="115"/>
      <c r="M787" s="115"/>
      <c r="N787" s="115"/>
      <c r="O787" s="115"/>
      <c r="P787" s="115"/>
      <c r="Q787" s="115"/>
      <c r="R787" s="115"/>
    </row>
    <row r="788" spans="2:18">
      <c r="B788" s="114"/>
      <c r="C788" s="114"/>
      <c r="D788" s="114"/>
      <c r="E788" s="114"/>
      <c r="F788" s="115"/>
      <c r="G788" s="115"/>
      <c r="H788" s="115"/>
      <c r="I788" s="115"/>
      <c r="J788" s="115"/>
      <c r="K788" s="115"/>
      <c r="L788" s="115"/>
      <c r="M788" s="115"/>
      <c r="N788" s="115"/>
      <c r="O788" s="115"/>
      <c r="P788" s="115"/>
      <c r="Q788" s="115"/>
      <c r="R788" s="115"/>
    </row>
    <row r="789" spans="2:18">
      <c r="B789" s="114"/>
      <c r="C789" s="114"/>
      <c r="D789" s="114"/>
      <c r="E789" s="114"/>
      <c r="F789" s="115"/>
      <c r="G789" s="115"/>
      <c r="H789" s="115"/>
      <c r="I789" s="115"/>
      <c r="J789" s="115"/>
      <c r="K789" s="115"/>
      <c r="L789" s="115"/>
      <c r="M789" s="115"/>
      <c r="N789" s="115"/>
      <c r="O789" s="115"/>
      <c r="P789" s="115"/>
      <c r="Q789" s="115"/>
      <c r="R789" s="115"/>
    </row>
    <row r="790" spans="2:18">
      <c r="B790" s="114"/>
      <c r="C790" s="114"/>
      <c r="D790" s="114"/>
      <c r="E790" s="114"/>
      <c r="F790" s="115"/>
      <c r="G790" s="115"/>
      <c r="H790" s="115"/>
      <c r="I790" s="115"/>
      <c r="J790" s="115"/>
      <c r="K790" s="115"/>
      <c r="L790" s="115"/>
      <c r="M790" s="115"/>
      <c r="N790" s="115"/>
      <c r="O790" s="115"/>
      <c r="P790" s="115"/>
      <c r="Q790" s="115"/>
      <c r="R790" s="115"/>
    </row>
    <row r="791" spans="2:18">
      <c r="B791" s="114"/>
      <c r="C791" s="114"/>
      <c r="D791" s="114"/>
      <c r="E791" s="114"/>
      <c r="F791" s="115"/>
      <c r="G791" s="115"/>
      <c r="H791" s="115"/>
      <c r="I791" s="115"/>
      <c r="J791" s="115"/>
      <c r="K791" s="115"/>
      <c r="L791" s="115"/>
      <c r="M791" s="115"/>
      <c r="N791" s="115"/>
      <c r="O791" s="115"/>
      <c r="P791" s="115"/>
      <c r="Q791" s="115"/>
      <c r="R791" s="115"/>
    </row>
    <row r="792" spans="2:18">
      <c r="B792" s="114"/>
      <c r="C792" s="114"/>
      <c r="D792" s="114"/>
      <c r="E792" s="114"/>
      <c r="F792" s="115"/>
      <c r="G792" s="115"/>
      <c r="H792" s="115"/>
      <c r="I792" s="115"/>
      <c r="J792" s="115"/>
      <c r="K792" s="115"/>
      <c r="L792" s="115"/>
      <c r="M792" s="115"/>
      <c r="N792" s="115"/>
      <c r="O792" s="115"/>
      <c r="P792" s="115"/>
      <c r="Q792" s="115"/>
      <c r="R792" s="115"/>
    </row>
    <row r="793" spans="2:18">
      <c r="B793" s="114"/>
      <c r="C793" s="114"/>
      <c r="D793" s="114"/>
      <c r="E793" s="114"/>
      <c r="F793" s="115"/>
      <c r="G793" s="115"/>
      <c r="H793" s="115"/>
      <c r="I793" s="115"/>
      <c r="J793" s="115"/>
      <c r="K793" s="115"/>
      <c r="L793" s="115"/>
      <c r="M793" s="115"/>
      <c r="N793" s="115"/>
      <c r="O793" s="115"/>
      <c r="P793" s="115"/>
      <c r="Q793" s="115"/>
      <c r="R793" s="115"/>
    </row>
    <row r="794" spans="2:18">
      <c r="B794" s="114"/>
      <c r="C794" s="114"/>
      <c r="D794" s="114"/>
      <c r="E794" s="114"/>
      <c r="F794" s="115"/>
      <c r="G794" s="115"/>
      <c r="H794" s="115"/>
      <c r="I794" s="115"/>
      <c r="J794" s="115"/>
      <c r="K794" s="115"/>
      <c r="L794" s="115"/>
      <c r="M794" s="115"/>
      <c r="N794" s="115"/>
      <c r="O794" s="115"/>
      <c r="P794" s="115"/>
      <c r="Q794" s="115"/>
      <c r="R794" s="115"/>
    </row>
    <row r="795" spans="2:18">
      <c r="B795" s="114"/>
      <c r="C795" s="114"/>
      <c r="D795" s="114"/>
      <c r="E795" s="114"/>
      <c r="F795" s="115"/>
      <c r="G795" s="115"/>
      <c r="H795" s="115"/>
      <c r="I795" s="115"/>
      <c r="J795" s="115"/>
      <c r="K795" s="115"/>
      <c r="L795" s="115"/>
      <c r="M795" s="115"/>
      <c r="N795" s="115"/>
      <c r="O795" s="115"/>
      <c r="P795" s="115"/>
      <c r="Q795" s="115"/>
      <c r="R795" s="115"/>
    </row>
    <row r="796" spans="2:18">
      <c r="B796" s="114"/>
      <c r="C796" s="114"/>
      <c r="D796" s="114"/>
      <c r="E796" s="114"/>
      <c r="F796" s="115"/>
      <c r="G796" s="115"/>
      <c r="H796" s="115"/>
      <c r="I796" s="115"/>
      <c r="J796" s="115"/>
      <c r="K796" s="115"/>
      <c r="L796" s="115"/>
      <c r="M796" s="115"/>
      <c r="N796" s="115"/>
      <c r="O796" s="115"/>
      <c r="P796" s="115"/>
      <c r="Q796" s="115"/>
      <c r="R796" s="115"/>
    </row>
    <row r="797" spans="2:18">
      <c r="B797" s="114"/>
      <c r="C797" s="114"/>
      <c r="D797" s="114"/>
      <c r="E797" s="114"/>
      <c r="F797" s="115"/>
      <c r="G797" s="115"/>
      <c r="H797" s="115"/>
      <c r="I797" s="115"/>
      <c r="J797" s="115"/>
      <c r="K797" s="115"/>
      <c r="L797" s="115"/>
      <c r="M797" s="115"/>
      <c r="N797" s="115"/>
      <c r="O797" s="115"/>
      <c r="P797" s="115"/>
      <c r="Q797" s="115"/>
      <c r="R797" s="115"/>
    </row>
    <row r="798" spans="2:18">
      <c r="B798" s="114"/>
      <c r="C798" s="114"/>
      <c r="D798" s="114"/>
      <c r="E798" s="114"/>
      <c r="F798" s="115"/>
      <c r="G798" s="115"/>
      <c r="H798" s="115"/>
      <c r="I798" s="115"/>
      <c r="J798" s="115"/>
      <c r="K798" s="115"/>
      <c r="L798" s="115"/>
      <c r="M798" s="115"/>
      <c r="N798" s="115"/>
      <c r="O798" s="115"/>
      <c r="P798" s="115"/>
      <c r="Q798" s="115"/>
      <c r="R798" s="115"/>
    </row>
    <row r="799" spans="2:18">
      <c r="B799" s="114"/>
      <c r="C799" s="114"/>
      <c r="D799" s="114"/>
      <c r="E799" s="114"/>
      <c r="F799" s="115"/>
      <c r="G799" s="115"/>
      <c r="H799" s="115"/>
      <c r="I799" s="115"/>
      <c r="J799" s="115"/>
      <c r="K799" s="115"/>
      <c r="L799" s="115"/>
      <c r="M799" s="115"/>
      <c r="N799" s="115"/>
      <c r="O799" s="115"/>
      <c r="P799" s="115"/>
      <c r="Q799" s="115"/>
      <c r="R799" s="115"/>
    </row>
    <row r="800" spans="2:18">
      <c r="B800" s="114"/>
      <c r="C800" s="114"/>
      <c r="D800" s="114"/>
      <c r="E800" s="114"/>
      <c r="F800" s="115"/>
      <c r="G800" s="115"/>
      <c r="H800" s="115"/>
      <c r="I800" s="115"/>
      <c r="J800" s="115"/>
      <c r="K800" s="115"/>
      <c r="L800" s="115"/>
      <c r="M800" s="115"/>
      <c r="N800" s="115"/>
      <c r="O800" s="115"/>
      <c r="P800" s="115"/>
      <c r="Q800" s="115"/>
      <c r="R800" s="115"/>
    </row>
    <row r="801" spans="2:18">
      <c r="B801" s="114"/>
      <c r="C801" s="114"/>
      <c r="D801" s="114"/>
      <c r="E801" s="114"/>
      <c r="F801" s="115"/>
      <c r="G801" s="115"/>
      <c r="H801" s="115"/>
      <c r="I801" s="115"/>
      <c r="J801" s="115"/>
      <c r="K801" s="115"/>
      <c r="L801" s="115"/>
      <c r="M801" s="115"/>
      <c r="N801" s="115"/>
      <c r="O801" s="115"/>
      <c r="P801" s="115"/>
      <c r="Q801" s="115"/>
      <c r="R801" s="115"/>
    </row>
    <row r="802" spans="2:18">
      <c r="B802" s="114"/>
      <c r="C802" s="114"/>
      <c r="D802" s="114"/>
      <c r="E802" s="114"/>
      <c r="F802" s="115"/>
      <c r="G802" s="115"/>
      <c r="H802" s="115"/>
      <c r="I802" s="115"/>
      <c r="J802" s="115"/>
      <c r="K802" s="115"/>
      <c r="L802" s="115"/>
      <c r="M802" s="115"/>
      <c r="N802" s="115"/>
      <c r="O802" s="115"/>
      <c r="P802" s="115"/>
      <c r="Q802" s="115"/>
      <c r="R802" s="115"/>
    </row>
    <row r="803" spans="2:18">
      <c r="B803" s="114"/>
      <c r="C803" s="114"/>
      <c r="D803" s="114"/>
      <c r="E803" s="114"/>
      <c r="F803" s="115"/>
      <c r="G803" s="115"/>
      <c r="H803" s="115"/>
      <c r="I803" s="115"/>
      <c r="J803" s="115"/>
      <c r="K803" s="115"/>
      <c r="L803" s="115"/>
      <c r="M803" s="115"/>
      <c r="N803" s="115"/>
      <c r="O803" s="115"/>
      <c r="P803" s="115"/>
      <c r="Q803" s="115"/>
      <c r="R803" s="115"/>
    </row>
    <row r="804" spans="2:18">
      <c r="B804" s="114"/>
      <c r="C804" s="114"/>
      <c r="D804" s="114"/>
      <c r="E804" s="114"/>
      <c r="F804" s="115"/>
      <c r="G804" s="115"/>
      <c r="H804" s="115"/>
      <c r="I804" s="115"/>
      <c r="J804" s="115"/>
      <c r="K804" s="115"/>
      <c r="L804" s="115"/>
      <c r="M804" s="115"/>
      <c r="N804" s="115"/>
      <c r="O804" s="115"/>
      <c r="P804" s="115"/>
      <c r="Q804" s="115"/>
      <c r="R804" s="115"/>
    </row>
    <row r="805" spans="2:18">
      <c r="B805" s="114"/>
      <c r="C805" s="114"/>
      <c r="D805" s="114"/>
      <c r="E805" s="114"/>
      <c r="F805" s="115"/>
      <c r="G805" s="115"/>
      <c r="H805" s="115"/>
      <c r="I805" s="115"/>
      <c r="J805" s="115"/>
      <c r="K805" s="115"/>
      <c r="L805" s="115"/>
      <c r="M805" s="115"/>
      <c r="N805" s="115"/>
      <c r="O805" s="115"/>
      <c r="P805" s="115"/>
      <c r="Q805" s="115"/>
      <c r="R805" s="115"/>
    </row>
    <row r="806" spans="2:18">
      <c r="B806" s="114"/>
      <c r="C806" s="114"/>
      <c r="D806" s="114"/>
      <c r="E806" s="114"/>
      <c r="F806" s="115"/>
      <c r="G806" s="115"/>
      <c r="H806" s="115"/>
      <c r="I806" s="115"/>
      <c r="J806" s="115"/>
      <c r="K806" s="115"/>
      <c r="L806" s="115"/>
      <c r="M806" s="115"/>
      <c r="N806" s="115"/>
      <c r="O806" s="115"/>
      <c r="P806" s="115"/>
      <c r="Q806" s="115"/>
      <c r="R806" s="115"/>
    </row>
    <row r="807" spans="2:18">
      <c r="B807" s="114"/>
      <c r="C807" s="114"/>
      <c r="D807" s="114"/>
      <c r="E807" s="114"/>
      <c r="F807" s="115"/>
      <c r="G807" s="115"/>
      <c r="H807" s="115"/>
      <c r="I807" s="115"/>
      <c r="J807" s="115"/>
      <c r="K807" s="115"/>
      <c r="L807" s="115"/>
      <c r="M807" s="115"/>
      <c r="N807" s="115"/>
      <c r="O807" s="115"/>
      <c r="P807" s="115"/>
      <c r="Q807" s="115"/>
      <c r="R807" s="115"/>
    </row>
    <row r="808" spans="2:18">
      <c r="B808" s="114"/>
      <c r="C808" s="114"/>
      <c r="D808" s="114"/>
      <c r="E808" s="114"/>
      <c r="F808" s="115"/>
      <c r="G808" s="115"/>
      <c r="H808" s="115"/>
      <c r="I808" s="115"/>
      <c r="J808" s="115"/>
      <c r="K808" s="115"/>
      <c r="L808" s="115"/>
      <c r="M808" s="115"/>
      <c r="N808" s="115"/>
      <c r="O808" s="115"/>
      <c r="P808" s="115"/>
      <c r="Q808" s="115"/>
      <c r="R808" s="115"/>
    </row>
    <row r="809" spans="2:18">
      <c r="B809" s="114"/>
      <c r="C809" s="114"/>
      <c r="D809" s="114"/>
      <c r="E809" s="114"/>
      <c r="F809" s="115"/>
      <c r="G809" s="115"/>
      <c r="H809" s="115"/>
      <c r="I809" s="115"/>
      <c r="J809" s="115"/>
      <c r="K809" s="115"/>
      <c r="L809" s="115"/>
      <c r="M809" s="115"/>
      <c r="N809" s="115"/>
      <c r="O809" s="115"/>
      <c r="P809" s="115"/>
      <c r="Q809" s="115"/>
      <c r="R809" s="115"/>
    </row>
    <row r="810" spans="2:18">
      <c r="B810" s="114"/>
      <c r="C810" s="114"/>
      <c r="D810" s="114"/>
      <c r="E810" s="114"/>
      <c r="F810" s="115"/>
      <c r="G810" s="115"/>
      <c r="H810" s="115"/>
      <c r="I810" s="115"/>
      <c r="J810" s="115"/>
      <c r="K810" s="115"/>
      <c r="L810" s="115"/>
      <c r="M810" s="115"/>
      <c r="N810" s="115"/>
      <c r="O810" s="115"/>
      <c r="P810" s="115"/>
      <c r="Q810" s="115"/>
      <c r="R810" s="115"/>
    </row>
    <row r="811" spans="2:18">
      <c r="B811" s="114"/>
      <c r="C811" s="114"/>
      <c r="D811" s="114"/>
      <c r="E811" s="114"/>
      <c r="F811" s="115"/>
      <c r="G811" s="115"/>
      <c r="H811" s="115"/>
      <c r="I811" s="115"/>
      <c r="J811" s="115"/>
      <c r="K811" s="115"/>
      <c r="L811" s="115"/>
      <c r="M811" s="115"/>
      <c r="N811" s="115"/>
      <c r="O811" s="115"/>
      <c r="P811" s="115"/>
      <c r="Q811" s="115"/>
      <c r="R811" s="115"/>
    </row>
    <row r="812" spans="2:18">
      <c r="B812" s="114"/>
      <c r="C812" s="114"/>
      <c r="D812" s="114"/>
      <c r="E812" s="114"/>
      <c r="F812" s="115"/>
      <c r="G812" s="115"/>
      <c r="H812" s="115"/>
      <c r="I812" s="115"/>
      <c r="J812" s="115"/>
      <c r="K812" s="115"/>
      <c r="L812" s="115"/>
      <c r="M812" s="115"/>
      <c r="N812" s="115"/>
      <c r="O812" s="115"/>
      <c r="P812" s="115"/>
      <c r="Q812" s="115"/>
      <c r="R812" s="115"/>
    </row>
    <row r="813" spans="2:18">
      <c r="B813" s="114"/>
      <c r="C813" s="114"/>
      <c r="D813" s="114"/>
      <c r="E813" s="114"/>
      <c r="F813" s="115"/>
      <c r="G813" s="115"/>
      <c r="H813" s="115"/>
      <c r="I813" s="115"/>
      <c r="J813" s="115"/>
      <c r="K813" s="115"/>
      <c r="L813" s="115"/>
      <c r="M813" s="115"/>
      <c r="N813" s="115"/>
      <c r="O813" s="115"/>
      <c r="P813" s="115"/>
      <c r="Q813" s="115"/>
      <c r="R813" s="115"/>
    </row>
    <row r="814" spans="2:18">
      <c r="B814" s="114"/>
      <c r="C814" s="114"/>
      <c r="D814" s="114"/>
      <c r="E814" s="114"/>
      <c r="F814" s="115"/>
      <c r="G814" s="115"/>
      <c r="H814" s="115"/>
      <c r="I814" s="115"/>
      <c r="J814" s="115"/>
      <c r="K814" s="115"/>
      <c r="L814" s="115"/>
      <c r="M814" s="115"/>
      <c r="N814" s="115"/>
      <c r="O814" s="115"/>
      <c r="P814" s="115"/>
      <c r="Q814" s="115"/>
      <c r="R814" s="115"/>
    </row>
    <row r="815" spans="2:18">
      <c r="B815" s="114"/>
      <c r="C815" s="114"/>
      <c r="D815" s="114"/>
      <c r="E815" s="114"/>
      <c r="F815" s="115"/>
      <c r="G815" s="115"/>
      <c r="H815" s="115"/>
      <c r="I815" s="115"/>
      <c r="J815" s="115"/>
      <c r="K815" s="115"/>
      <c r="L815" s="115"/>
      <c r="M815" s="115"/>
      <c r="N815" s="115"/>
      <c r="O815" s="115"/>
      <c r="P815" s="115"/>
      <c r="Q815" s="115"/>
      <c r="R815" s="115"/>
    </row>
    <row r="816" spans="2:18">
      <c r="B816" s="114"/>
      <c r="C816" s="114"/>
      <c r="D816" s="114"/>
      <c r="E816" s="114"/>
      <c r="F816" s="115"/>
      <c r="G816" s="115"/>
      <c r="H816" s="115"/>
      <c r="I816" s="115"/>
      <c r="J816" s="115"/>
      <c r="K816" s="115"/>
      <c r="L816" s="115"/>
      <c r="M816" s="115"/>
      <c r="N816" s="115"/>
      <c r="O816" s="115"/>
      <c r="P816" s="115"/>
      <c r="Q816" s="115"/>
      <c r="R816" s="115"/>
    </row>
    <row r="817" spans="2:18">
      <c r="B817" s="114"/>
      <c r="C817" s="114"/>
      <c r="D817" s="114"/>
      <c r="E817" s="114"/>
      <c r="F817" s="115"/>
      <c r="G817" s="115"/>
      <c r="H817" s="115"/>
      <c r="I817" s="115"/>
      <c r="J817" s="115"/>
      <c r="K817" s="115"/>
      <c r="L817" s="115"/>
      <c r="M817" s="115"/>
      <c r="N817" s="115"/>
      <c r="O817" s="115"/>
      <c r="P817" s="115"/>
      <c r="Q817" s="115"/>
      <c r="R817" s="115"/>
    </row>
    <row r="818" spans="2:18">
      <c r="B818" s="114"/>
      <c r="C818" s="114"/>
      <c r="D818" s="114"/>
      <c r="E818" s="114"/>
      <c r="F818" s="115"/>
      <c r="G818" s="115"/>
      <c r="H818" s="115"/>
      <c r="I818" s="115"/>
      <c r="J818" s="115"/>
      <c r="K818" s="115"/>
      <c r="L818" s="115"/>
      <c r="M818" s="115"/>
      <c r="N818" s="115"/>
      <c r="O818" s="115"/>
      <c r="P818" s="115"/>
      <c r="Q818" s="115"/>
      <c r="R818" s="115"/>
    </row>
    <row r="819" spans="2:18">
      <c r="B819" s="114"/>
      <c r="C819" s="114"/>
      <c r="D819" s="114"/>
      <c r="E819" s="114"/>
      <c r="F819" s="115"/>
      <c r="G819" s="115"/>
      <c r="H819" s="115"/>
      <c r="I819" s="115"/>
      <c r="J819" s="115"/>
      <c r="K819" s="115"/>
      <c r="L819" s="115"/>
      <c r="M819" s="115"/>
      <c r="N819" s="115"/>
      <c r="O819" s="115"/>
      <c r="P819" s="115"/>
      <c r="Q819" s="115"/>
      <c r="R819" s="115"/>
    </row>
    <row r="820" spans="2:18">
      <c r="B820" s="114"/>
      <c r="C820" s="114"/>
      <c r="D820" s="114"/>
      <c r="E820" s="114"/>
      <c r="F820" s="115"/>
      <c r="G820" s="115"/>
      <c r="H820" s="115"/>
      <c r="I820" s="115"/>
      <c r="J820" s="115"/>
      <c r="K820" s="115"/>
      <c r="L820" s="115"/>
      <c r="M820" s="115"/>
      <c r="N820" s="115"/>
      <c r="O820" s="115"/>
      <c r="P820" s="115"/>
      <c r="Q820" s="115"/>
      <c r="R820" s="115"/>
    </row>
    <row r="821" spans="2:18">
      <c r="B821" s="114"/>
      <c r="C821" s="114"/>
      <c r="D821" s="114"/>
      <c r="E821" s="114"/>
      <c r="F821" s="115"/>
      <c r="G821" s="115"/>
      <c r="H821" s="115"/>
      <c r="I821" s="115"/>
      <c r="J821" s="115"/>
      <c r="K821" s="115"/>
      <c r="L821" s="115"/>
      <c r="M821" s="115"/>
      <c r="N821" s="115"/>
      <c r="O821" s="115"/>
      <c r="P821" s="115"/>
      <c r="Q821" s="115"/>
      <c r="R821" s="115"/>
    </row>
    <row r="822" spans="2:18">
      <c r="B822" s="114"/>
      <c r="C822" s="114"/>
      <c r="D822" s="114"/>
      <c r="E822" s="114"/>
      <c r="F822" s="115"/>
      <c r="G822" s="115"/>
      <c r="H822" s="115"/>
      <c r="I822" s="115"/>
      <c r="J822" s="115"/>
      <c r="K822" s="115"/>
      <c r="L822" s="115"/>
      <c r="M822" s="115"/>
      <c r="N822" s="115"/>
      <c r="O822" s="115"/>
      <c r="P822" s="115"/>
      <c r="Q822" s="115"/>
      <c r="R822" s="115"/>
    </row>
    <row r="823" spans="2:18">
      <c r="B823" s="114"/>
      <c r="C823" s="114"/>
      <c r="D823" s="114"/>
      <c r="E823" s="114"/>
      <c r="F823" s="115"/>
      <c r="G823" s="115"/>
      <c r="H823" s="115"/>
      <c r="I823" s="115"/>
      <c r="J823" s="115"/>
      <c r="K823" s="115"/>
      <c r="L823" s="115"/>
      <c r="M823" s="115"/>
      <c r="N823" s="115"/>
      <c r="O823" s="115"/>
      <c r="P823" s="115"/>
      <c r="Q823" s="115"/>
      <c r="R823" s="115"/>
    </row>
    <row r="824" spans="2:18">
      <c r="B824" s="114"/>
      <c r="C824" s="114"/>
      <c r="D824" s="114"/>
      <c r="E824" s="114"/>
      <c r="F824" s="115"/>
      <c r="G824" s="115"/>
      <c r="H824" s="115"/>
      <c r="I824" s="115"/>
      <c r="J824" s="115"/>
      <c r="K824" s="115"/>
      <c r="L824" s="115"/>
      <c r="M824" s="115"/>
      <c r="N824" s="115"/>
      <c r="O824" s="115"/>
      <c r="P824" s="115"/>
      <c r="Q824" s="115"/>
      <c r="R824" s="115"/>
    </row>
    <row r="825" spans="2:18">
      <c r="B825" s="114"/>
      <c r="C825" s="114"/>
      <c r="D825" s="114"/>
      <c r="E825" s="114"/>
      <c r="F825" s="115"/>
      <c r="G825" s="115"/>
      <c r="H825" s="115"/>
      <c r="I825" s="115"/>
      <c r="J825" s="115"/>
      <c r="K825" s="115"/>
      <c r="L825" s="115"/>
      <c r="M825" s="115"/>
      <c r="N825" s="115"/>
      <c r="O825" s="115"/>
      <c r="P825" s="115"/>
      <c r="Q825" s="115"/>
      <c r="R825" s="115"/>
    </row>
    <row r="826" spans="2:18">
      <c r="B826" s="114"/>
      <c r="C826" s="114"/>
      <c r="D826" s="114"/>
      <c r="E826" s="114"/>
      <c r="F826" s="115"/>
      <c r="G826" s="115"/>
      <c r="H826" s="115"/>
      <c r="I826" s="115"/>
      <c r="J826" s="115"/>
      <c r="K826" s="115"/>
      <c r="L826" s="115"/>
      <c r="M826" s="115"/>
      <c r="N826" s="115"/>
      <c r="O826" s="115"/>
      <c r="P826" s="115"/>
      <c r="Q826" s="115"/>
      <c r="R826" s="115"/>
    </row>
    <row r="827" spans="2:18">
      <c r="B827" s="114"/>
      <c r="C827" s="114"/>
      <c r="D827" s="114"/>
      <c r="E827" s="114"/>
      <c r="F827" s="115"/>
      <c r="G827" s="115"/>
      <c r="H827" s="115"/>
      <c r="I827" s="115"/>
      <c r="J827" s="115"/>
      <c r="K827" s="115"/>
      <c r="L827" s="115"/>
      <c r="M827" s="115"/>
      <c r="N827" s="115"/>
      <c r="O827" s="115"/>
      <c r="P827" s="115"/>
      <c r="Q827" s="115"/>
      <c r="R827" s="115"/>
    </row>
    <row r="828" spans="2:18">
      <c r="B828" s="114"/>
      <c r="C828" s="114"/>
      <c r="D828" s="114"/>
      <c r="E828" s="114"/>
      <c r="F828" s="115"/>
      <c r="G828" s="115"/>
      <c r="H828" s="115"/>
      <c r="I828" s="115"/>
      <c r="J828" s="115"/>
      <c r="K828" s="115"/>
      <c r="L828" s="115"/>
      <c r="M828" s="115"/>
      <c r="N828" s="115"/>
      <c r="O828" s="115"/>
      <c r="P828" s="115"/>
      <c r="Q828" s="115"/>
      <c r="R828" s="115"/>
    </row>
    <row r="829" spans="2:18">
      <c r="B829" s="114"/>
      <c r="C829" s="114"/>
      <c r="D829" s="114"/>
      <c r="E829" s="114"/>
      <c r="F829" s="115"/>
      <c r="G829" s="115"/>
      <c r="H829" s="115"/>
      <c r="I829" s="115"/>
      <c r="J829" s="115"/>
      <c r="K829" s="115"/>
      <c r="L829" s="115"/>
      <c r="M829" s="115"/>
      <c r="N829" s="115"/>
      <c r="O829" s="115"/>
      <c r="P829" s="115"/>
      <c r="Q829" s="115"/>
      <c r="R829" s="115"/>
    </row>
    <row r="830" spans="2:18">
      <c r="B830" s="114"/>
      <c r="C830" s="114"/>
      <c r="D830" s="114"/>
      <c r="E830" s="114"/>
      <c r="F830" s="115"/>
      <c r="G830" s="115"/>
      <c r="H830" s="115"/>
      <c r="I830" s="115"/>
      <c r="J830" s="115"/>
      <c r="K830" s="115"/>
      <c r="L830" s="115"/>
      <c r="M830" s="115"/>
      <c r="N830" s="115"/>
      <c r="O830" s="115"/>
      <c r="P830" s="115"/>
      <c r="Q830" s="115"/>
      <c r="R830" s="115"/>
    </row>
    <row r="831" spans="2:18">
      <c r="B831" s="114"/>
      <c r="C831" s="114"/>
      <c r="D831" s="114"/>
      <c r="E831" s="114"/>
      <c r="F831" s="115"/>
      <c r="G831" s="115"/>
      <c r="H831" s="115"/>
      <c r="I831" s="115"/>
      <c r="J831" s="115"/>
      <c r="K831" s="115"/>
      <c r="L831" s="115"/>
      <c r="M831" s="115"/>
      <c r="N831" s="115"/>
      <c r="O831" s="115"/>
      <c r="P831" s="115"/>
      <c r="Q831" s="115"/>
      <c r="R831" s="115"/>
    </row>
    <row r="832" spans="2:18">
      <c r="B832" s="114"/>
      <c r="C832" s="114"/>
      <c r="D832" s="114"/>
      <c r="E832" s="114"/>
      <c r="F832" s="115"/>
      <c r="G832" s="115"/>
      <c r="H832" s="115"/>
      <c r="I832" s="115"/>
      <c r="J832" s="115"/>
      <c r="K832" s="115"/>
      <c r="L832" s="115"/>
      <c r="M832" s="115"/>
      <c r="N832" s="115"/>
      <c r="O832" s="115"/>
      <c r="P832" s="115"/>
      <c r="Q832" s="115"/>
      <c r="R832" s="115"/>
    </row>
    <row r="833" spans="2:18">
      <c r="B833" s="114"/>
      <c r="C833" s="114"/>
      <c r="D833" s="114"/>
      <c r="E833" s="114"/>
      <c r="F833" s="115"/>
      <c r="G833" s="115"/>
      <c r="H833" s="115"/>
      <c r="I833" s="115"/>
      <c r="J833" s="115"/>
      <c r="K833" s="115"/>
      <c r="L833" s="115"/>
      <c r="M833" s="115"/>
      <c r="N833" s="115"/>
      <c r="O833" s="115"/>
      <c r="P833" s="115"/>
      <c r="Q833" s="115"/>
      <c r="R833" s="115"/>
    </row>
    <row r="834" spans="2:18">
      <c r="B834" s="114"/>
      <c r="C834" s="114"/>
      <c r="D834" s="114"/>
      <c r="E834" s="114"/>
      <c r="F834" s="115"/>
      <c r="G834" s="115"/>
      <c r="H834" s="115"/>
      <c r="I834" s="115"/>
      <c r="J834" s="115"/>
      <c r="K834" s="115"/>
      <c r="L834" s="115"/>
      <c r="M834" s="115"/>
      <c r="N834" s="115"/>
      <c r="O834" s="115"/>
      <c r="P834" s="115"/>
      <c r="Q834" s="115"/>
      <c r="R834" s="115"/>
    </row>
    <row r="835" spans="2:18">
      <c r="B835" s="114"/>
      <c r="C835" s="114"/>
      <c r="D835" s="114"/>
      <c r="E835" s="114"/>
      <c r="F835" s="115"/>
      <c r="G835" s="115"/>
      <c r="H835" s="115"/>
      <c r="I835" s="115"/>
      <c r="J835" s="115"/>
      <c r="K835" s="115"/>
      <c r="L835" s="115"/>
      <c r="M835" s="115"/>
      <c r="N835" s="115"/>
      <c r="O835" s="115"/>
      <c r="P835" s="115"/>
      <c r="Q835" s="115"/>
      <c r="R835" s="115"/>
    </row>
    <row r="836" spans="2:18">
      <c r="B836" s="114"/>
      <c r="C836" s="114"/>
      <c r="D836" s="114"/>
      <c r="E836" s="114"/>
      <c r="F836" s="115"/>
      <c r="G836" s="115"/>
      <c r="H836" s="115"/>
      <c r="I836" s="115"/>
      <c r="J836" s="115"/>
      <c r="K836" s="115"/>
      <c r="L836" s="115"/>
      <c r="M836" s="115"/>
      <c r="N836" s="115"/>
      <c r="O836" s="115"/>
      <c r="P836" s="115"/>
      <c r="Q836" s="115"/>
      <c r="R836" s="115"/>
    </row>
    <row r="837" spans="2:18">
      <c r="B837" s="114"/>
      <c r="C837" s="114"/>
      <c r="D837" s="114"/>
      <c r="E837" s="114"/>
      <c r="F837" s="115"/>
      <c r="G837" s="115"/>
      <c r="H837" s="115"/>
      <c r="I837" s="115"/>
      <c r="J837" s="115"/>
      <c r="K837" s="115"/>
      <c r="L837" s="115"/>
      <c r="M837" s="115"/>
      <c r="N837" s="115"/>
      <c r="O837" s="115"/>
      <c r="P837" s="115"/>
      <c r="Q837" s="115"/>
      <c r="R837" s="115"/>
    </row>
    <row r="838" spans="2:18">
      <c r="B838" s="114"/>
      <c r="C838" s="114"/>
      <c r="D838" s="114"/>
      <c r="E838" s="114"/>
      <c r="F838" s="115"/>
      <c r="G838" s="115"/>
      <c r="H838" s="115"/>
      <c r="I838" s="115"/>
      <c r="J838" s="115"/>
      <c r="K838" s="115"/>
      <c r="L838" s="115"/>
      <c r="M838" s="115"/>
      <c r="N838" s="115"/>
      <c r="O838" s="115"/>
      <c r="P838" s="115"/>
      <c r="Q838" s="115"/>
      <c r="R838" s="115"/>
    </row>
    <row r="839" spans="2:18">
      <c r="B839" s="114"/>
      <c r="C839" s="114"/>
      <c r="D839" s="114"/>
      <c r="E839" s="114"/>
      <c r="F839" s="115"/>
      <c r="G839" s="115"/>
      <c r="H839" s="115"/>
      <c r="I839" s="115"/>
      <c r="J839" s="115"/>
      <c r="K839" s="115"/>
      <c r="L839" s="115"/>
      <c r="M839" s="115"/>
      <c r="N839" s="115"/>
      <c r="O839" s="115"/>
      <c r="P839" s="115"/>
      <c r="Q839" s="115"/>
      <c r="R839" s="115"/>
    </row>
    <row r="840" spans="2:18">
      <c r="B840" s="114"/>
      <c r="C840" s="114"/>
      <c r="D840" s="114"/>
      <c r="E840" s="114"/>
      <c r="F840" s="115"/>
      <c r="G840" s="115"/>
      <c r="H840" s="115"/>
      <c r="I840" s="115"/>
      <c r="J840" s="115"/>
      <c r="K840" s="115"/>
      <c r="L840" s="115"/>
      <c r="M840" s="115"/>
      <c r="N840" s="115"/>
      <c r="O840" s="115"/>
      <c r="P840" s="115"/>
      <c r="Q840" s="115"/>
      <c r="R840" s="115"/>
    </row>
    <row r="841" spans="2:18">
      <c r="B841" s="114"/>
      <c r="C841" s="114"/>
      <c r="D841" s="114"/>
      <c r="E841" s="114"/>
      <c r="F841" s="115"/>
      <c r="G841" s="115"/>
      <c r="H841" s="115"/>
      <c r="I841" s="115"/>
      <c r="J841" s="115"/>
      <c r="K841" s="115"/>
      <c r="L841" s="115"/>
      <c r="M841" s="115"/>
      <c r="N841" s="115"/>
      <c r="O841" s="115"/>
      <c r="P841" s="115"/>
      <c r="Q841" s="115"/>
      <c r="R841" s="115"/>
    </row>
    <row r="842" spans="2:18">
      <c r="B842" s="114"/>
      <c r="C842" s="114"/>
      <c r="D842" s="114"/>
      <c r="E842" s="114"/>
      <c r="F842" s="115"/>
      <c r="G842" s="115"/>
      <c r="H842" s="115"/>
      <c r="I842" s="115"/>
      <c r="J842" s="115"/>
      <c r="K842" s="115"/>
      <c r="L842" s="115"/>
      <c r="M842" s="115"/>
      <c r="N842" s="115"/>
      <c r="O842" s="115"/>
      <c r="P842" s="115"/>
      <c r="Q842" s="115"/>
      <c r="R842" s="115"/>
    </row>
    <row r="843" spans="2:18">
      <c r="B843" s="114"/>
      <c r="C843" s="114"/>
      <c r="D843" s="114"/>
      <c r="E843" s="114"/>
      <c r="F843" s="115"/>
      <c r="G843" s="115"/>
      <c r="H843" s="115"/>
      <c r="I843" s="115"/>
      <c r="J843" s="115"/>
      <c r="K843" s="115"/>
      <c r="L843" s="115"/>
      <c r="M843" s="115"/>
      <c r="N843" s="115"/>
      <c r="O843" s="115"/>
      <c r="P843" s="115"/>
      <c r="Q843" s="115"/>
      <c r="R843" s="115"/>
    </row>
    <row r="844" spans="2:18">
      <c r="B844" s="114"/>
      <c r="C844" s="114"/>
      <c r="D844" s="114"/>
      <c r="E844" s="114"/>
      <c r="F844" s="115"/>
      <c r="G844" s="115"/>
      <c r="H844" s="115"/>
      <c r="I844" s="115"/>
      <c r="J844" s="115"/>
      <c r="K844" s="115"/>
      <c r="L844" s="115"/>
      <c r="M844" s="115"/>
      <c r="N844" s="115"/>
      <c r="O844" s="115"/>
      <c r="P844" s="115"/>
      <c r="Q844" s="115"/>
      <c r="R844" s="115"/>
    </row>
    <row r="845" spans="2:18">
      <c r="B845" s="114"/>
      <c r="C845" s="114"/>
      <c r="D845" s="114"/>
      <c r="E845" s="114"/>
      <c r="F845" s="115"/>
      <c r="G845" s="115"/>
      <c r="H845" s="115"/>
      <c r="I845" s="115"/>
      <c r="J845" s="115"/>
      <c r="K845" s="115"/>
      <c r="L845" s="115"/>
      <c r="M845" s="115"/>
      <c r="N845" s="115"/>
      <c r="O845" s="115"/>
      <c r="P845" s="115"/>
      <c r="Q845" s="115"/>
      <c r="R845" s="115"/>
    </row>
    <row r="846" spans="2:18">
      <c r="B846" s="114"/>
      <c r="C846" s="114"/>
      <c r="D846" s="114"/>
      <c r="E846" s="114"/>
      <c r="F846" s="115"/>
      <c r="G846" s="115"/>
      <c r="H846" s="115"/>
      <c r="I846" s="115"/>
      <c r="J846" s="115"/>
      <c r="K846" s="115"/>
      <c r="L846" s="115"/>
      <c r="M846" s="115"/>
      <c r="N846" s="115"/>
      <c r="O846" s="115"/>
      <c r="P846" s="115"/>
      <c r="Q846" s="115"/>
      <c r="R846" s="115"/>
    </row>
    <row r="847" spans="2:18">
      <c r="B847" s="114"/>
      <c r="C847" s="114"/>
      <c r="D847" s="114"/>
      <c r="E847" s="114"/>
      <c r="F847" s="115"/>
      <c r="G847" s="115"/>
      <c r="H847" s="115"/>
      <c r="I847" s="115"/>
      <c r="J847" s="115"/>
      <c r="K847" s="115"/>
      <c r="L847" s="115"/>
      <c r="M847" s="115"/>
      <c r="N847" s="115"/>
      <c r="O847" s="115"/>
      <c r="P847" s="115"/>
      <c r="Q847" s="115"/>
      <c r="R847" s="115"/>
    </row>
    <row r="848" spans="2:18">
      <c r="B848" s="114"/>
      <c r="C848" s="114"/>
      <c r="D848" s="114"/>
      <c r="E848" s="114"/>
      <c r="F848" s="115"/>
      <c r="G848" s="115"/>
      <c r="H848" s="115"/>
      <c r="I848" s="115"/>
      <c r="J848" s="115"/>
      <c r="K848" s="115"/>
      <c r="L848" s="115"/>
      <c r="M848" s="115"/>
      <c r="N848" s="115"/>
      <c r="O848" s="115"/>
      <c r="P848" s="115"/>
      <c r="Q848" s="115"/>
      <c r="R848" s="115"/>
    </row>
    <row r="849" spans="2:18">
      <c r="B849" s="114"/>
      <c r="C849" s="114"/>
      <c r="D849" s="114"/>
      <c r="E849" s="114"/>
      <c r="F849" s="115"/>
      <c r="G849" s="115"/>
      <c r="H849" s="115"/>
      <c r="I849" s="115"/>
      <c r="J849" s="115"/>
      <c r="K849" s="115"/>
      <c r="L849" s="115"/>
      <c r="M849" s="115"/>
      <c r="N849" s="115"/>
      <c r="O849" s="115"/>
      <c r="P849" s="115"/>
      <c r="Q849" s="115"/>
      <c r="R849" s="115"/>
    </row>
    <row r="850" spans="2:18">
      <c r="B850" s="114"/>
      <c r="C850" s="114"/>
      <c r="D850" s="114"/>
      <c r="E850" s="114"/>
      <c r="F850" s="115"/>
      <c r="G850" s="115"/>
      <c r="H850" s="115"/>
      <c r="I850" s="115"/>
      <c r="J850" s="115"/>
      <c r="K850" s="115"/>
      <c r="L850" s="115"/>
      <c r="M850" s="115"/>
      <c r="N850" s="115"/>
      <c r="O850" s="115"/>
      <c r="P850" s="115"/>
      <c r="Q850" s="115"/>
      <c r="R850" s="115"/>
    </row>
    <row r="851" spans="2:18">
      <c r="B851" s="114"/>
      <c r="C851" s="114"/>
      <c r="D851" s="114"/>
      <c r="E851" s="114"/>
      <c r="F851" s="115"/>
      <c r="G851" s="115"/>
      <c r="H851" s="115"/>
      <c r="I851" s="115"/>
      <c r="J851" s="115"/>
      <c r="K851" s="115"/>
      <c r="L851" s="115"/>
      <c r="M851" s="115"/>
      <c r="N851" s="115"/>
      <c r="O851" s="115"/>
      <c r="P851" s="115"/>
      <c r="Q851" s="115"/>
      <c r="R851" s="115"/>
    </row>
    <row r="852" spans="2:18">
      <c r="B852" s="114"/>
      <c r="C852" s="114"/>
      <c r="D852" s="114"/>
      <c r="E852" s="114"/>
      <c r="F852" s="115"/>
      <c r="G852" s="115"/>
      <c r="H852" s="115"/>
      <c r="I852" s="115"/>
      <c r="J852" s="115"/>
      <c r="K852" s="115"/>
      <c r="L852" s="115"/>
      <c r="M852" s="115"/>
      <c r="N852" s="115"/>
      <c r="O852" s="115"/>
      <c r="P852" s="115"/>
      <c r="Q852" s="115"/>
      <c r="R852" s="115"/>
    </row>
    <row r="853" spans="2:18">
      <c r="B853" s="114"/>
      <c r="C853" s="114"/>
      <c r="D853" s="114"/>
      <c r="E853" s="114"/>
      <c r="F853" s="115"/>
      <c r="G853" s="115"/>
      <c r="H853" s="115"/>
      <c r="I853" s="115"/>
      <c r="J853" s="115"/>
      <c r="K853" s="115"/>
      <c r="L853" s="115"/>
      <c r="M853" s="115"/>
      <c r="N853" s="115"/>
      <c r="O853" s="115"/>
      <c r="P853" s="115"/>
      <c r="Q853" s="115"/>
      <c r="R853" s="115"/>
    </row>
    <row r="854" spans="2:18">
      <c r="B854" s="114"/>
      <c r="C854" s="114"/>
      <c r="D854" s="114"/>
      <c r="E854" s="114"/>
      <c r="F854" s="115"/>
      <c r="G854" s="115"/>
      <c r="H854" s="115"/>
      <c r="I854" s="115"/>
      <c r="J854" s="115"/>
      <c r="K854" s="115"/>
      <c r="L854" s="115"/>
      <c r="M854" s="115"/>
      <c r="N854" s="115"/>
      <c r="O854" s="115"/>
      <c r="P854" s="115"/>
      <c r="Q854" s="115"/>
      <c r="R854" s="115"/>
    </row>
    <row r="855" spans="2:18">
      <c r="B855" s="114"/>
      <c r="C855" s="114"/>
      <c r="D855" s="114"/>
      <c r="E855" s="114"/>
      <c r="F855" s="115"/>
      <c r="G855" s="115"/>
      <c r="H855" s="115"/>
      <c r="I855" s="115"/>
      <c r="J855" s="115"/>
      <c r="K855" s="115"/>
      <c r="L855" s="115"/>
      <c r="M855" s="115"/>
      <c r="N855" s="115"/>
      <c r="O855" s="115"/>
      <c r="P855" s="115"/>
      <c r="Q855" s="115"/>
      <c r="R855" s="115"/>
    </row>
    <row r="856" spans="2:18">
      <c r="B856" s="114"/>
      <c r="C856" s="114"/>
      <c r="D856" s="114"/>
      <c r="E856" s="114"/>
      <c r="F856" s="115"/>
      <c r="G856" s="115"/>
      <c r="H856" s="115"/>
      <c r="I856" s="115"/>
      <c r="J856" s="115"/>
      <c r="K856" s="115"/>
      <c r="L856" s="115"/>
      <c r="M856" s="115"/>
      <c r="N856" s="115"/>
      <c r="O856" s="115"/>
      <c r="P856" s="115"/>
      <c r="Q856" s="115"/>
      <c r="R856" s="115"/>
    </row>
    <row r="857" spans="2:18">
      <c r="B857" s="114"/>
      <c r="C857" s="114"/>
      <c r="D857" s="114"/>
      <c r="E857" s="114"/>
      <c r="F857" s="115"/>
      <c r="G857" s="115"/>
      <c r="H857" s="115"/>
      <c r="I857" s="115"/>
      <c r="J857" s="115"/>
      <c r="K857" s="115"/>
      <c r="L857" s="115"/>
      <c r="M857" s="115"/>
      <c r="N857" s="115"/>
      <c r="O857" s="115"/>
      <c r="P857" s="115"/>
      <c r="Q857" s="115"/>
      <c r="R857" s="115"/>
    </row>
    <row r="858" spans="2:18">
      <c r="B858" s="114"/>
      <c r="C858" s="114"/>
      <c r="D858" s="114"/>
      <c r="E858" s="114"/>
      <c r="F858" s="115"/>
      <c r="G858" s="115"/>
      <c r="H858" s="115"/>
      <c r="I858" s="115"/>
      <c r="J858" s="115"/>
      <c r="K858" s="115"/>
      <c r="L858" s="115"/>
      <c r="M858" s="115"/>
      <c r="N858" s="115"/>
      <c r="O858" s="115"/>
      <c r="P858" s="115"/>
      <c r="Q858" s="115"/>
      <c r="R858" s="115"/>
    </row>
    <row r="859" spans="2:18">
      <c r="B859" s="114"/>
      <c r="C859" s="114"/>
      <c r="D859" s="114"/>
      <c r="E859" s="114"/>
      <c r="F859" s="115"/>
      <c r="G859" s="115"/>
      <c r="H859" s="115"/>
      <c r="I859" s="115"/>
      <c r="J859" s="115"/>
      <c r="K859" s="115"/>
      <c r="L859" s="115"/>
      <c r="M859" s="115"/>
      <c r="N859" s="115"/>
      <c r="O859" s="115"/>
      <c r="P859" s="115"/>
      <c r="Q859" s="115"/>
      <c r="R859" s="115"/>
    </row>
    <row r="860" spans="2:18">
      <c r="B860" s="114"/>
      <c r="C860" s="114"/>
      <c r="D860" s="114"/>
      <c r="E860" s="114"/>
      <c r="F860" s="115"/>
      <c r="G860" s="115"/>
      <c r="H860" s="115"/>
      <c r="I860" s="115"/>
      <c r="J860" s="115"/>
      <c r="K860" s="115"/>
      <c r="L860" s="115"/>
      <c r="M860" s="115"/>
      <c r="N860" s="115"/>
      <c r="O860" s="115"/>
      <c r="P860" s="115"/>
      <c r="Q860" s="115"/>
      <c r="R860" s="115"/>
    </row>
    <row r="861" spans="2:18">
      <c r="B861" s="114"/>
      <c r="C861" s="114"/>
      <c r="D861" s="114"/>
      <c r="E861" s="114"/>
      <c r="F861" s="115"/>
      <c r="G861" s="115"/>
      <c r="H861" s="115"/>
      <c r="I861" s="115"/>
      <c r="J861" s="115"/>
      <c r="K861" s="115"/>
      <c r="L861" s="115"/>
      <c r="M861" s="115"/>
      <c r="N861" s="115"/>
      <c r="O861" s="115"/>
      <c r="P861" s="115"/>
      <c r="Q861" s="115"/>
      <c r="R861" s="115"/>
    </row>
    <row r="862" spans="2:18">
      <c r="B862" s="114"/>
      <c r="C862" s="114"/>
      <c r="D862" s="114"/>
      <c r="E862" s="114"/>
      <c r="F862" s="115"/>
      <c r="G862" s="115"/>
      <c r="H862" s="115"/>
      <c r="I862" s="115"/>
      <c r="J862" s="115"/>
      <c r="K862" s="115"/>
      <c r="L862" s="115"/>
      <c r="M862" s="115"/>
      <c r="N862" s="115"/>
      <c r="O862" s="115"/>
      <c r="P862" s="115"/>
      <c r="Q862" s="115"/>
      <c r="R862" s="115"/>
    </row>
    <row r="863" spans="2:18">
      <c r="B863" s="114"/>
      <c r="C863" s="114"/>
      <c r="D863" s="114"/>
      <c r="E863" s="114"/>
      <c r="F863" s="115"/>
      <c r="G863" s="115"/>
      <c r="H863" s="115"/>
      <c r="I863" s="115"/>
      <c r="J863" s="115"/>
      <c r="K863" s="115"/>
      <c r="L863" s="115"/>
      <c r="M863" s="115"/>
      <c r="N863" s="115"/>
      <c r="O863" s="115"/>
      <c r="P863" s="115"/>
      <c r="Q863" s="115"/>
      <c r="R863" s="115"/>
    </row>
    <row r="864" spans="2:18">
      <c r="B864" s="114"/>
      <c r="C864" s="114"/>
      <c r="D864" s="114"/>
      <c r="E864" s="114"/>
      <c r="F864" s="115"/>
      <c r="G864" s="115"/>
      <c r="H864" s="115"/>
      <c r="I864" s="115"/>
      <c r="J864" s="115"/>
      <c r="K864" s="115"/>
      <c r="L864" s="115"/>
      <c r="M864" s="115"/>
      <c r="N864" s="115"/>
      <c r="O864" s="115"/>
      <c r="P864" s="115"/>
      <c r="Q864" s="115"/>
      <c r="R864" s="115"/>
    </row>
    <row r="865" spans="2:18">
      <c r="B865" s="114"/>
      <c r="C865" s="114"/>
      <c r="D865" s="114"/>
      <c r="E865" s="114"/>
      <c r="F865" s="115"/>
      <c r="G865" s="115"/>
      <c r="H865" s="115"/>
      <c r="I865" s="115"/>
      <c r="J865" s="115"/>
      <c r="K865" s="115"/>
      <c r="L865" s="115"/>
      <c r="M865" s="115"/>
      <c r="N865" s="115"/>
      <c r="O865" s="115"/>
      <c r="P865" s="115"/>
      <c r="Q865" s="115"/>
      <c r="R865" s="115"/>
    </row>
    <row r="866" spans="2:18">
      <c r="B866" s="114"/>
      <c r="C866" s="114"/>
      <c r="D866" s="114"/>
      <c r="E866" s="114"/>
      <c r="F866" s="115"/>
      <c r="G866" s="115"/>
      <c r="H866" s="115"/>
      <c r="I866" s="115"/>
      <c r="J866" s="115"/>
      <c r="K866" s="115"/>
      <c r="L866" s="115"/>
      <c r="M866" s="115"/>
      <c r="N866" s="115"/>
      <c r="O866" s="115"/>
      <c r="P866" s="115"/>
      <c r="Q866" s="115"/>
      <c r="R866" s="115"/>
    </row>
    <row r="867" spans="2:18">
      <c r="B867" s="114"/>
      <c r="C867" s="114"/>
      <c r="D867" s="114"/>
      <c r="E867" s="114"/>
      <c r="F867" s="115"/>
      <c r="G867" s="115"/>
      <c r="H867" s="115"/>
      <c r="I867" s="115"/>
      <c r="J867" s="115"/>
      <c r="K867" s="115"/>
      <c r="L867" s="115"/>
      <c r="M867" s="115"/>
      <c r="N867" s="115"/>
      <c r="O867" s="115"/>
      <c r="P867" s="115"/>
      <c r="Q867" s="115"/>
      <c r="R867" s="115"/>
    </row>
    <row r="868" spans="2:18">
      <c r="B868" s="114"/>
      <c r="C868" s="114"/>
      <c r="D868" s="114"/>
      <c r="E868" s="114"/>
      <c r="F868" s="115"/>
      <c r="G868" s="115"/>
      <c r="H868" s="115"/>
      <c r="I868" s="115"/>
      <c r="J868" s="115"/>
      <c r="K868" s="115"/>
      <c r="L868" s="115"/>
      <c r="M868" s="115"/>
      <c r="N868" s="115"/>
      <c r="O868" s="115"/>
      <c r="P868" s="115"/>
      <c r="Q868" s="115"/>
      <c r="R868" s="115"/>
    </row>
    <row r="869" spans="2:18">
      <c r="B869" s="114"/>
      <c r="C869" s="114"/>
      <c r="D869" s="114"/>
      <c r="E869" s="114"/>
      <c r="F869" s="115"/>
      <c r="G869" s="115"/>
      <c r="H869" s="115"/>
      <c r="I869" s="115"/>
      <c r="J869" s="115"/>
      <c r="K869" s="115"/>
      <c r="L869" s="115"/>
      <c r="M869" s="115"/>
      <c r="N869" s="115"/>
      <c r="O869" s="115"/>
      <c r="P869" s="115"/>
      <c r="Q869" s="115"/>
      <c r="R869" s="115"/>
    </row>
    <row r="870" spans="2:18">
      <c r="B870" s="114"/>
      <c r="C870" s="114"/>
      <c r="D870" s="114"/>
      <c r="E870" s="114"/>
      <c r="F870" s="115"/>
      <c r="G870" s="115"/>
      <c r="H870" s="115"/>
      <c r="I870" s="115"/>
      <c r="J870" s="115"/>
      <c r="K870" s="115"/>
      <c r="L870" s="115"/>
      <c r="M870" s="115"/>
      <c r="N870" s="115"/>
      <c r="O870" s="115"/>
      <c r="P870" s="115"/>
      <c r="Q870" s="115"/>
      <c r="R870" s="115"/>
    </row>
    <row r="871" spans="2:18">
      <c r="B871" s="114"/>
      <c r="C871" s="114"/>
      <c r="D871" s="114"/>
      <c r="E871" s="114"/>
      <c r="F871" s="115"/>
      <c r="G871" s="115"/>
      <c r="H871" s="115"/>
      <c r="I871" s="115"/>
      <c r="J871" s="115"/>
      <c r="K871" s="115"/>
      <c r="L871" s="115"/>
      <c r="M871" s="115"/>
      <c r="N871" s="115"/>
      <c r="O871" s="115"/>
      <c r="P871" s="115"/>
      <c r="Q871" s="115"/>
      <c r="R871" s="115"/>
    </row>
    <row r="872" spans="2:18">
      <c r="B872" s="114"/>
      <c r="C872" s="114"/>
      <c r="D872" s="114"/>
      <c r="E872" s="114"/>
      <c r="F872" s="115"/>
      <c r="G872" s="115"/>
      <c r="H872" s="115"/>
      <c r="I872" s="115"/>
      <c r="J872" s="115"/>
      <c r="K872" s="115"/>
      <c r="L872" s="115"/>
      <c r="M872" s="115"/>
      <c r="N872" s="115"/>
      <c r="O872" s="115"/>
      <c r="P872" s="115"/>
      <c r="Q872" s="115"/>
      <c r="R872" s="115"/>
    </row>
    <row r="873" spans="2:18">
      <c r="B873" s="114"/>
      <c r="C873" s="114"/>
      <c r="D873" s="114"/>
      <c r="E873" s="114"/>
      <c r="F873" s="115"/>
      <c r="G873" s="115"/>
      <c r="H873" s="115"/>
      <c r="I873" s="115"/>
      <c r="J873" s="115"/>
      <c r="K873" s="115"/>
      <c r="L873" s="115"/>
      <c r="M873" s="115"/>
      <c r="N873" s="115"/>
      <c r="O873" s="115"/>
      <c r="P873" s="115"/>
      <c r="Q873" s="115"/>
      <c r="R873" s="115"/>
    </row>
    <row r="874" spans="2:18">
      <c r="B874" s="114"/>
      <c r="C874" s="114"/>
      <c r="D874" s="114"/>
      <c r="E874" s="114"/>
      <c r="F874" s="115"/>
      <c r="G874" s="115"/>
      <c r="H874" s="115"/>
      <c r="I874" s="115"/>
      <c r="J874" s="115"/>
      <c r="K874" s="115"/>
      <c r="L874" s="115"/>
      <c r="M874" s="115"/>
      <c r="N874" s="115"/>
      <c r="O874" s="115"/>
      <c r="P874" s="115"/>
      <c r="Q874" s="115"/>
      <c r="R874" s="115"/>
    </row>
    <row r="875" spans="2:18">
      <c r="B875" s="114"/>
      <c r="C875" s="114"/>
      <c r="D875" s="114"/>
      <c r="E875" s="114"/>
      <c r="F875" s="115"/>
      <c r="G875" s="115"/>
      <c r="H875" s="115"/>
      <c r="I875" s="115"/>
      <c r="J875" s="115"/>
      <c r="K875" s="115"/>
      <c r="L875" s="115"/>
      <c r="M875" s="115"/>
      <c r="N875" s="115"/>
      <c r="O875" s="115"/>
      <c r="P875" s="115"/>
      <c r="Q875" s="115"/>
      <c r="R875" s="115"/>
    </row>
    <row r="876" spans="2:18">
      <c r="B876" s="114"/>
      <c r="C876" s="114"/>
      <c r="D876" s="114"/>
      <c r="E876" s="114"/>
      <c r="F876" s="115"/>
      <c r="G876" s="115"/>
      <c r="H876" s="115"/>
      <c r="I876" s="115"/>
      <c r="J876" s="115"/>
      <c r="K876" s="115"/>
      <c r="L876" s="115"/>
      <c r="M876" s="115"/>
      <c r="N876" s="115"/>
      <c r="O876" s="115"/>
      <c r="P876" s="115"/>
      <c r="Q876" s="115"/>
      <c r="R876" s="115"/>
    </row>
    <row r="877" spans="2:18">
      <c r="B877" s="114"/>
      <c r="C877" s="114"/>
      <c r="D877" s="114"/>
      <c r="E877" s="114"/>
      <c r="F877" s="115"/>
      <c r="G877" s="115"/>
      <c r="H877" s="115"/>
      <c r="I877" s="115"/>
      <c r="J877" s="115"/>
      <c r="K877" s="115"/>
      <c r="L877" s="115"/>
      <c r="M877" s="115"/>
      <c r="N877" s="115"/>
      <c r="O877" s="115"/>
      <c r="P877" s="115"/>
      <c r="Q877" s="115"/>
      <c r="R877" s="115"/>
    </row>
    <row r="878" spans="2:18">
      <c r="B878" s="114"/>
      <c r="C878" s="114"/>
      <c r="D878" s="114"/>
      <c r="E878" s="114"/>
      <c r="F878" s="115"/>
      <c r="G878" s="115"/>
      <c r="H878" s="115"/>
      <c r="I878" s="115"/>
      <c r="J878" s="115"/>
      <c r="K878" s="115"/>
      <c r="L878" s="115"/>
      <c r="M878" s="115"/>
      <c r="N878" s="115"/>
      <c r="O878" s="115"/>
      <c r="P878" s="115"/>
      <c r="Q878" s="115"/>
      <c r="R878" s="115"/>
    </row>
    <row r="879" spans="2:18">
      <c r="B879" s="114"/>
      <c r="C879" s="114"/>
      <c r="D879" s="114"/>
      <c r="E879" s="114"/>
      <c r="F879" s="115"/>
      <c r="G879" s="115"/>
      <c r="H879" s="115"/>
      <c r="I879" s="115"/>
      <c r="J879" s="115"/>
      <c r="K879" s="115"/>
      <c r="L879" s="115"/>
      <c r="M879" s="115"/>
      <c r="N879" s="115"/>
      <c r="O879" s="115"/>
      <c r="P879" s="115"/>
      <c r="Q879" s="115"/>
      <c r="R879" s="115"/>
    </row>
    <row r="880" spans="2:18">
      <c r="B880" s="114"/>
      <c r="C880" s="114"/>
      <c r="D880" s="114"/>
      <c r="E880" s="114"/>
      <c r="F880" s="115"/>
      <c r="G880" s="115"/>
      <c r="H880" s="115"/>
      <c r="I880" s="115"/>
      <c r="J880" s="115"/>
      <c r="K880" s="115"/>
      <c r="L880" s="115"/>
      <c r="M880" s="115"/>
      <c r="N880" s="115"/>
      <c r="O880" s="115"/>
      <c r="P880" s="115"/>
      <c r="Q880" s="115"/>
      <c r="R880" s="115"/>
    </row>
    <row r="881" spans="2:18">
      <c r="B881" s="114"/>
      <c r="C881" s="114"/>
      <c r="D881" s="114"/>
      <c r="E881" s="114"/>
      <c r="F881" s="115"/>
      <c r="G881" s="115"/>
      <c r="H881" s="115"/>
      <c r="I881" s="115"/>
      <c r="J881" s="115"/>
      <c r="K881" s="115"/>
      <c r="L881" s="115"/>
      <c r="M881" s="115"/>
      <c r="N881" s="115"/>
      <c r="O881" s="115"/>
      <c r="P881" s="115"/>
      <c r="Q881" s="115"/>
      <c r="R881" s="115"/>
    </row>
    <row r="882" spans="2:18">
      <c r="B882" s="114"/>
      <c r="C882" s="114"/>
      <c r="D882" s="114"/>
      <c r="E882" s="114"/>
      <c r="F882" s="115"/>
      <c r="G882" s="115"/>
      <c r="H882" s="115"/>
      <c r="I882" s="115"/>
      <c r="J882" s="115"/>
      <c r="K882" s="115"/>
      <c r="L882" s="115"/>
      <c r="M882" s="115"/>
      <c r="N882" s="115"/>
      <c r="O882" s="115"/>
      <c r="P882" s="115"/>
      <c r="Q882" s="115"/>
      <c r="R882" s="115"/>
    </row>
    <row r="883" spans="2:18">
      <c r="B883" s="114"/>
      <c r="C883" s="114"/>
      <c r="D883" s="114"/>
      <c r="E883" s="114"/>
      <c r="F883" s="115"/>
      <c r="G883" s="115"/>
      <c r="H883" s="115"/>
      <c r="I883" s="115"/>
      <c r="J883" s="115"/>
      <c r="K883" s="115"/>
      <c r="L883" s="115"/>
      <c r="M883" s="115"/>
      <c r="N883" s="115"/>
      <c r="O883" s="115"/>
      <c r="P883" s="115"/>
      <c r="Q883" s="115"/>
      <c r="R883" s="115"/>
    </row>
    <row r="884" spans="2:18">
      <c r="B884" s="114"/>
      <c r="C884" s="114"/>
      <c r="D884" s="114"/>
      <c r="E884" s="114"/>
      <c r="F884" s="115"/>
      <c r="G884" s="115"/>
      <c r="H884" s="115"/>
      <c r="I884" s="115"/>
      <c r="J884" s="115"/>
      <c r="K884" s="115"/>
      <c r="L884" s="115"/>
      <c r="M884" s="115"/>
      <c r="N884" s="115"/>
      <c r="O884" s="115"/>
      <c r="P884" s="115"/>
      <c r="Q884" s="115"/>
      <c r="R884" s="115"/>
    </row>
    <row r="885" spans="2:18">
      <c r="B885" s="114"/>
      <c r="C885" s="114"/>
      <c r="D885" s="114"/>
      <c r="E885" s="114"/>
      <c r="F885" s="115"/>
      <c r="G885" s="115"/>
      <c r="H885" s="115"/>
      <c r="I885" s="115"/>
      <c r="J885" s="115"/>
      <c r="K885" s="115"/>
      <c r="L885" s="115"/>
      <c r="M885" s="115"/>
      <c r="N885" s="115"/>
      <c r="O885" s="115"/>
      <c r="P885" s="115"/>
      <c r="Q885" s="115"/>
      <c r="R885" s="115"/>
    </row>
    <row r="886" spans="2:18">
      <c r="B886" s="114"/>
      <c r="C886" s="114"/>
      <c r="D886" s="114"/>
      <c r="E886" s="114"/>
      <c r="F886" s="115"/>
      <c r="G886" s="115"/>
      <c r="H886" s="115"/>
      <c r="I886" s="115"/>
      <c r="J886" s="115"/>
      <c r="K886" s="115"/>
      <c r="L886" s="115"/>
      <c r="M886" s="115"/>
      <c r="N886" s="115"/>
      <c r="O886" s="115"/>
      <c r="P886" s="115"/>
      <c r="Q886" s="115"/>
      <c r="R886" s="115"/>
    </row>
    <row r="887" spans="2:18">
      <c r="B887" s="114"/>
      <c r="C887" s="114"/>
      <c r="D887" s="114"/>
      <c r="E887" s="114"/>
      <c r="F887" s="115"/>
      <c r="G887" s="115"/>
      <c r="H887" s="115"/>
      <c r="I887" s="115"/>
      <c r="J887" s="115"/>
      <c r="K887" s="115"/>
      <c r="L887" s="115"/>
      <c r="M887" s="115"/>
      <c r="N887" s="115"/>
      <c r="O887" s="115"/>
      <c r="P887" s="115"/>
      <c r="Q887" s="115"/>
      <c r="R887" s="115"/>
    </row>
    <row r="888" spans="2:18">
      <c r="B888" s="114"/>
      <c r="C888" s="114"/>
      <c r="D888" s="114"/>
      <c r="E888" s="114"/>
      <c r="F888" s="115"/>
      <c r="G888" s="115"/>
      <c r="H888" s="115"/>
      <c r="I888" s="115"/>
      <c r="J888" s="115"/>
      <c r="K888" s="115"/>
      <c r="L888" s="115"/>
      <c r="M888" s="115"/>
      <c r="N888" s="115"/>
      <c r="O888" s="115"/>
      <c r="P888" s="115"/>
      <c r="Q888" s="115"/>
      <c r="R888" s="115"/>
    </row>
    <row r="889" spans="2:18">
      <c r="B889" s="114"/>
      <c r="C889" s="114"/>
      <c r="D889" s="114"/>
      <c r="E889" s="114"/>
      <c r="F889" s="115"/>
      <c r="G889" s="115"/>
      <c r="H889" s="115"/>
      <c r="I889" s="115"/>
      <c r="J889" s="115"/>
      <c r="K889" s="115"/>
      <c r="L889" s="115"/>
      <c r="M889" s="115"/>
      <c r="N889" s="115"/>
      <c r="O889" s="115"/>
      <c r="P889" s="115"/>
      <c r="Q889" s="115"/>
      <c r="R889" s="115"/>
    </row>
    <row r="890" spans="2:18">
      <c r="B890" s="114"/>
      <c r="C890" s="114"/>
      <c r="D890" s="114"/>
      <c r="E890" s="114"/>
      <c r="F890" s="115"/>
      <c r="G890" s="115"/>
      <c r="H890" s="115"/>
      <c r="I890" s="115"/>
      <c r="J890" s="115"/>
      <c r="K890" s="115"/>
      <c r="L890" s="115"/>
      <c r="M890" s="115"/>
      <c r="N890" s="115"/>
      <c r="O890" s="115"/>
      <c r="P890" s="115"/>
      <c r="Q890" s="115"/>
      <c r="R890" s="115"/>
    </row>
    <row r="891" spans="2:18">
      <c r="B891" s="114"/>
      <c r="C891" s="114"/>
      <c r="D891" s="114"/>
      <c r="E891" s="114"/>
      <c r="F891" s="115"/>
      <c r="G891" s="115"/>
      <c r="H891" s="115"/>
      <c r="I891" s="115"/>
      <c r="J891" s="115"/>
      <c r="K891" s="115"/>
      <c r="L891" s="115"/>
      <c r="M891" s="115"/>
      <c r="N891" s="115"/>
      <c r="O891" s="115"/>
      <c r="P891" s="115"/>
      <c r="Q891" s="115"/>
      <c r="R891" s="115"/>
    </row>
    <row r="892" spans="2:18">
      <c r="B892" s="114"/>
      <c r="C892" s="114"/>
      <c r="D892" s="114"/>
      <c r="E892" s="114"/>
      <c r="F892" s="115"/>
      <c r="G892" s="115"/>
      <c r="H892" s="115"/>
      <c r="I892" s="115"/>
      <c r="J892" s="115"/>
      <c r="K892" s="115"/>
      <c r="L892" s="115"/>
      <c r="M892" s="115"/>
      <c r="N892" s="115"/>
      <c r="O892" s="115"/>
      <c r="P892" s="115"/>
      <c r="Q892" s="115"/>
      <c r="R892" s="115"/>
    </row>
    <row r="893" spans="2:18">
      <c r="B893" s="114"/>
      <c r="C893" s="114"/>
      <c r="D893" s="114"/>
      <c r="E893" s="114"/>
      <c r="F893" s="115"/>
      <c r="G893" s="115"/>
      <c r="H893" s="115"/>
      <c r="I893" s="115"/>
      <c r="J893" s="115"/>
      <c r="K893" s="115"/>
      <c r="L893" s="115"/>
      <c r="M893" s="115"/>
      <c r="N893" s="115"/>
      <c r="O893" s="115"/>
      <c r="P893" s="115"/>
      <c r="Q893" s="115"/>
      <c r="R893" s="115"/>
    </row>
    <row r="894" spans="2:18">
      <c r="B894" s="114"/>
      <c r="C894" s="114"/>
      <c r="D894" s="114"/>
      <c r="E894" s="114"/>
      <c r="F894" s="115"/>
      <c r="G894" s="115"/>
      <c r="H894" s="115"/>
      <c r="I894" s="115"/>
      <c r="J894" s="115"/>
      <c r="K894" s="115"/>
      <c r="L894" s="115"/>
      <c r="M894" s="115"/>
      <c r="N894" s="115"/>
      <c r="O894" s="115"/>
      <c r="P894" s="115"/>
      <c r="Q894" s="115"/>
      <c r="R894" s="115"/>
    </row>
    <row r="895" spans="2:18">
      <c r="B895" s="114"/>
      <c r="C895" s="114"/>
      <c r="D895" s="114"/>
      <c r="E895" s="114"/>
      <c r="F895" s="115"/>
      <c r="G895" s="115"/>
      <c r="H895" s="115"/>
      <c r="I895" s="115"/>
      <c r="J895" s="115"/>
      <c r="K895" s="115"/>
      <c r="L895" s="115"/>
      <c r="M895" s="115"/>
      <c r="N895" s="115"/>
      <c r="O895" s="115"/>
      <c r="P895" s="115"/>
      <c r="Q895" s="115"/>
      <c r="R895" s="115"/>
    </row>
    <row r="896" spans="2:18">
      <c r="B896" s="114"/>
      <c r="C896" s="114"/>
      <c r="D896" s="114"/>
      <c r="E896" s="114"/>
      <c r="F896" s="115"/>
      <c r="G896" s="115"/>
      <c r="H896" s="115"/>
      <c r="I896" s="115"/>
      <c r="J896" s="115"/>
      <c r="K896" s="115"/>
      <c r="L896" s="115"/>
      <c r="M896" s="115"/>
      <c r="N896" s="115"/>
      <c r="O896" s="115"/>
      <c r="P896" s="115"/>
      <c r="Q896" s="115"/>
      <c r="R896" s="115"/>
    </row>
    <row r="897" spans="2:18">
      <c r="B897" s="114"/>
      <c r="C897" s="114"/>
      <c r="D897" s="114"/>
      <c r="E897" s="114"/>
      <c r="F897" s="115"/>
      <c r="G897" s="115"/>
      <c r="H897" s="115"/>
      <c r="I897" s="115"/>
      <c r="J897" s="115"/>
      <c r="K897" s="115"/>
      <c r="L897" s="115"/>
      <c r="M897" s="115"/>
      <c r="N897" s="115"/>
      <c r="O897" s="115"/>
      <c r="P897" s="115"/>
      <c r="Q897" s="115"/>
      <c r="R897" s="115"/>
    </row>
    <row r="898" spans="2:18">
      <c r="B898" s="114"/>
      <c r="C898" s="114"/>
      <c r="D898" s="114"/>
      <c r="E898" s="114"/>
      <c r="F898" s="115"/>
      <c r="G898" s="115"/>
      <c r="H898" s="115"/>
      <c r="I898" s="115"/>
      <c r="J898" s="115"/>
      <c r="K898" s="115"/>
      <c r="L898" s="115"/>
      <c r="M898" s="115"/>
      <c r="N898" s="115"/>
      <c r="O898" s="115"/>
      <c r="P898" s="115"/>
      <c r="Q898" s="115"/>
      <c r="R898" s="115"/>
    </row>
    <row r="899" spans="2:18">
      <c r="B899" s="114"/>
      <c r="C899" s="114"/>
      <c r="D899" s="114"/>
      <c r="E899" s="114"/>
      <c r="F899" s="115"/>
      <c r="G899" s="115"/>
      <c r="H899" s="115"/>
      <c r="I899" s="115"/>
      <c r="J899" s="115"/>
      <c r="K899" s="115"/>
      <c r="L899" s="115"/>
      <c r="M899" s="115"/>
      <c r="N899" s="115"/>
      <c r="O899" s="115"/>
      <c r="P899" s="115"/>
      <c r="Q899" s="115"/>
      <c r="R899" s="115"/>
    </row>
    <row r="900" spans="2:18">
      <c r="B900" s="114"/>
      <c r="C900" s="114"/>
      <c r="D900" s="114"/>
      <c r="E900" s="114"/>
      <c r="F900" s="115"/>
      <c r="G900" s="115"/>
      <c r="H900" s="115"/>
      <c r="I900" s="115"/>
      <c r="J900" s="115"/>
      <c r="K900" s="115"/>
      <c r="L900" s="115"/>
      <c r="M900" s="115"/>
      <c r="N900" s="115"/>
      <c r="O900" s="115"/>
      <c r="P900" s="115"/>
      <c r="Q900" s="115"/>
      <c r="R900" s="115"/>
    </row>
    <row r="901" spans="2:18">
      <c r="B901" s="114"/>
      <c r="C901" s="114"/>
      <c r="D901" s="114"/>
      <c r="E901" s="114"/>
      <c r="F901" s="115"/>
      <c r="G901" s="115"/>
      <c r="H901" s="115"/>
      <c r="I901" s="115"/>
      <c r="J901" s="115"/>
      <c r="K901" s="115"/>
      <c r="L901" s="115"/>
      <c r="M901" s="115"/>
      <c r="N901" s="115"/>
      <c r="O901" s="115"/>
      <c r="P901" s="115"/>
      <c r="Q901" s="115"/>
      <c r="R901" s="115"/>
    </row>
    <row r="902" spans="2:18">
      <c r="B902" s="114"/>
      <c r="C902" s="114"/>
      <c r="D902" s="114"/>
      <c r="E902" s="114"/>
      <c r="F902" s="115"/>
      <c r="G902" s="115"/>
      <c r="H902" s="115"/>
      <c r="I902" s="115"/>
      <c r="J902" s="115"/>
      <c r="K902" s="115"/>
      <c r="L902" s="115"/>
      <c r="M902" s="115"/>
      <c r="N902" s="115"/>
      <c r="O902" s="115"/>
      <c r="P902" s="115"/>
      <c r="Q902" s="115"/>
      <c r="R902" s="115"/>
    </row>
    <row r="903" spans="2:18">
      <c r="B903" s="114"/>
      <c r="C903" s="114"/>
      <c r="D903" s="114"/>
      <c r="E903" s="114"/>
      <c r="F903" s="115"/>
      <c r="G903" s="115"/>
      <c r="H903" s="115"/>
      <c r="I903" s="115"/>
      <c r="J903" s="115"/>
      <c r="K903" s="115"/>
      <c r="L903" s="115"/>
      <c r="M903" s="115"/>
      <c r="N903" s="115"/>
      <c r="O903" s="115"/>
      <c r="P903" s="115"/>
      <c r="Q903" s="115"/>
      <c r="R903" s="115"/>
    </row>
    <row r="904" spans="2:18">
      <c r="B904" s="114"/>
      <c r="C904" s="114"/>
      <c r="D904" s="114"/>
      <c r="E904" s="114"/>
      <c r="F904" s="115"/>
      <c r="G904" s="115"/>
      <c r="H904" s="115"/>
      <c r="I904" s="115"/>
      <c r="J904" s="115"/>
      <c r="K904" s="115"/>
      <c r="L904" s="115"/>
      <c r="M904" s="115"/>
      <c r="N904" s="115"/>
      <c r="O904" s="115"/>
      <c r="P904" s="115"/>
      <c r="Q904" s="115"/>
      <c r="R904" s="115"/>
    </row>
    <row r="905" spans="2:18">
      <c r="B905" s="114"/>
      <c r="C905" s="114"/>
      <c r="D905" s="114"/>
      <c r="E905" s="114"/>
      <c r="F905" s="115"/>
      <c r="G905" s="115"/>
      <c r="H905" s="115"/>
      <c r="I905" s="115"/>
      <c r="J905" s="115"/>
      <c r="K905" s="115"/>
      <c r="L905" s="115"/>
      <c r="M905" s="115"/>
      <c r="N905" s="115"/>
      <c r="O905" s="115"/>
      <c r="P905" s="115"/>
      <c r="Q905" s="115"/>
      <c r="R905" s="115"/>
    </row>
    <row r="906" spans="2:18">
      <c r="B906" s="114"/>
      <c r="C906" s="114"/>
      <c r="D906" s="114"/>
      <c r="E906" s="114"/>
      <c r="F906" s="115"/>
      <c r="G906" s="115"/>
      <c r="H906" s="115"/>
      <c r="I906" s="115"/>
      <c r="J906" s="115"/>
      <c r="K906" s="115"/>
      <c r="L906" s="115"/>
      <c r="M906" s="115"/>
      <c r="N906" s="115"/>
      <c r="O906" s="115"/>
      <c r="P906" s="115"/>
      <c r="Q906" s="115"/>
      <c r="R906" s="115"/>
    </row>
    <row r="907" spans="2:18">
      <c r="B907" s="114"/>
      <c r="C907" s="114"/>
      <c r="D907" s="114"/>
      <c r="E907" s="114"/>
      <c r="F907" s="115"/>
      <c r="G907" s="115"/>
      <c r="H907" s="115"/>
      <c r="I907" s="115"/>
      <c r="J907" s="115"/>
      <c r="K907" s="115"/>
      <c r="L907" s="115"/>
      <c r="M907" s="115"/>
      <c r="N907" s="115"/>
      <c r="O907" s="115"/>
      <c r="P907" s="115"/>
      <c r="Q907" s="115"/>
      <c r="R907" s="115"/>
    </row>
    <row r="908" spans="2:18">
      <c r="B908" s="114"/>
      <c r="C908" s="114"/>
      <c r="D908" s="114"/>
      <c r="E908" s="114"/>
      <c r="F908" s="115"/>
      <c r="G908" s="115"/>
      <c r="H908" s="115"/>
      <c r="I908" s="115"/>
      <c r="J908" s="115"/>
      <c r="K908" s="115"/>
      <c r="L908" s="115"/>
      <c r="M908" s="115"/>
      <c r="N908" s="115"/>
      <c r="O908" s="115"/>
      <c r="P908" s="115"/>
      <c r="Q908" s="115"/>
      <c r="R908" s="115"/>
    </row>
    <row r="909" spans="2:18">
      <c r="B909" s="114"/>
      <c r="C909" s="114"/>
      <c r="D909" s="114"/>
      <c r="E909" s="114"/>
      <c r="F909" s="115"/>
      <c r="G909" s="115"/>
      <c r="H909" s="115"/>
      <c r="I909" s="115"/>
      <c r="J909" s="115"/>
      <c r="K909" s="115"/>
      <c r="L909" s="115"/>
      <c r="M909" s="115"/>
      <c r="N909" s="115"/>
      <c r="O909" s="115"/>
      <c r="P909" s="115"/>
      <c r="Q909" s="115"/>
      <c r="R909" s="115"/>
    </row>
    <row r="910" spans="2:18">
      <c r="B910" s="114"/>
      <c r="C910" s="114"/>
      <c r="D910" s="114"/>
      <c r="E910" s="114"/>
      <c r="F910" s="115"/>
      <c r="G910" s="115"/>
      <c r="H910" s="115"/>
      <c r="I910" s="115"/>
      <c r="J910" s="115"/>
      <c r="K910" s="115"/>
      <c r="L910" s="115"/>
      <c r="M910" s="115"/>
      <c r="N910" s="115"/>
      <c r="O910" s="115"/>
      <c r="P910" s="115"/>
      <c r="Q910" s="115"/>
      <c r="R910" s="115"/>
    </row>
    <row r="911" spans="2:18">
      <c r="B911" s="114"/>
      <c r="C911" s="114"/>
      <c r="D911" s="114"/>
      <c r="E911" s="114"/>
      <c r="F911" s="115"/>
      <c r="G911" s="115"/>
      <c r="H911" s="115"/>
      <c r="I911" s="115"/>
      <c r="J911" s="115"/>
      <c r="K911" s="115"/>
      <c r="L911" s="115"/>
      <c r="M911" s="115"/>
      <c r="N911" s="115"/>
      <c r="O911" s="115"/>
      <c r="P911" s="115"/>
      <c r="Q911" s="115"/>
      <c r="R911" s="115"/>
    </row>
    <row r="912" spans="2:18">
      <c r="B912" s="114"/>
      <c r="C912" s="114"/>
      <c r="D912" s="114"/>
      <c r="E912" s="114"/>
      <c r="F912" s="115"/>
      <c r="G912" s="115"/>
      <c r="H912" s="115"/>
      <c r="I912" s="115"/>
      <c r="J912" s="115"/>
      <c r="K912" s="115"/>
      <c r="L912" s="115"/>
      <c r="M912" s="115"/>
      <c r="N912" s="115"/>
      <c r="O912" s="115"/>
      <c r="P912" s="115"/>
      <c r="Q912" s="115"/>
      <c r="R912" s="115"/>
    </row>
    <row r="913" spans="2:18">
      <c r="B913" s="114"/>
      <c r="C913" s="114"/>
      <c r="D913" s="114"/>
      <c r="E913" s="114"/>
      <c r="F913" s="115"/>
      <c r="G913" s="115"/>
      <c r="H913" s="115"/>
      <c r="I913" s="115"/>
      <c r="J913" s="115"/>
      <c r="K913" s="115"/>
      <c r="L913" s="115"/>
      <c r="M913" s="115"/>
      <c r="N913" s="115"/>
      <c r="O913" s="115"/>
      <c r="P913" s="115"/>
      <c r="Q913" s="115"/>
      <c r="R913" s="115"/>
    </row>
    <row r="914" spans="2:18">
      <c r="B914" s="114"/>
      <c r="C914" s="114"/>
      <c r="D914" s="114"/>
      <c r="E914" s="114"/>
      <c r="F914" s="115"/>
      <c r="G914" s="115"/>
      <c r="H914" s="115"/>
      <c r="I914" s="115"/>
      <c r="J914" s="115"/>
      <c r="K914" s="115"/>
      <c r="L914" s="115"/>
      <c r="M914" s="115"/>
      <c r="N914" s="115"/>
      <c r="O914" s="115"/>
      <c r="P914" s="115"/>
      <c r="Q914" s="115"/>
      <c r="R914" s="115"/>
    </row>
    <row r="915" spans="2:18">
      <c r="B915" s="114"/>
      <c r="C915" s="114"/>
      <c r="D915" s="114"/>
      <c r="E915" s="114"/>
      <c r="F915" s="115"/>
      <c r="G915" s="115"/>
      <c r="H915" s="115"/>
      <c r="I915" s="115"/>
      <c r="J915" s="115"/>
      <c r="K915" s="115"/>
      <c r="L915" s="115"/>
      <c r="M915" s="115"/>
      <c r="N915" s="115"/>
      <c r="O915" s="115"/>
      <c r="P915" s="115"/>
      <c r="Q915" s="115"/>
      <c r="R915" s="115"/>
    </row>
    <row r="916" spans="2:18">
      <c r="B916" s="114"/>
      <c r="C916" s="114"/>
      <c r="D916" s="114"/>
      <c r="E916" s="114"/>
      <c r="F916" s="115"/>
      <c r="G916" s="115"/>
      <c r="H916" s="115"/>
      <c r="I916" s="115"/>
      <c r="J916" s="115"/>
      <c r="K916" s="115"/>
      <c r="L916" s="115"/>
      <c r="M916" s="115"/>
      <c r="N916" s="115"/>
      <c r="O916" s="115"/>
      <c r="P916" s="115"/>
      <c r="Q916" s="115"/>
      <c r="R916" s="115"/>
    </row>
    <row r="917" spans="2:18">
      <c r="B917" s="114"/>
      <c r="C917" s="114"/>
      <c r="D917" s="114"/>
      <c r="E917" s="114"/>
      <c r="F917" s="115"/>
      <c r="G917" s="115"/>
      <c r="H917" s="115"/>
      <c r="I917" s="115"/>
      <c r="J917" s="115"/>
      <c r="K917" s="115"/>
      <c r="L917" s="115"/>
      <c r="M917" s="115"/>
      <c r="N917" s="115"/>
      <c r="O917" s="115"/>
      <c r="P917" s="115"/>
      <c r="Q917" s="115"/>
      <c r="R917" s="115"/>
    </row>
    <row r="918" spans="2:18">
      <c r="B918" s="114"/>
      <c r="C918" s="114"/>
      <c r="D918" s="114"/>
      <c r="E918" s="114"/>
      <c r="F918" s="115"/>
      <c r="G918" s="115"/>
      <c r="H918" s="115"/>
      <c r="I918" s="115"/>
      <c r="J918" s="115"/>
      <c r="K918" s="115"/>
      <c r="L918" s="115"/>
      <c r="M918" s="115"/>
      <c r="N918" s="115"/>
      <c r="O918" s="115"/>
      <c r="P918" s="115"/>
      <c r="Q918" s="115"/>
      <c r="R918" s="115"/>
    </row>
    <row r="919" spans="2:18">
      <c r="B919" s="114"/>
      <c r="C919" s="114"/>
      <c r="D919" s="114"/>
      <c r="E919" s="114"/>
      <c r="F919" s="115"/>
      <c r="G919" s="115"/>
      <c r="H919" s="115"/>
      <c r="I919" s="115"/>
      <c r="J919" s="115"/>
      <c r="K919" s="115"/>
      <c r="L919" s="115"/>
      <c r="M919" s="115"/>
      <c r="N919" s="115"/>
      <c r="O919" s="115"/>
      <c r="P919" s="115"/>
      <c r="Q919" s="115"/>
      <c r="R919" s="115"/>
    </row>
    <row r="920" spans="2:18">
      <c r="B920" s="114"/>
      <c r="C920" s="114"/>
      <c r="D920" s="114"/>
      <c r="E920" s="114"/>
      <c r="F920" s="115"/>
      <c r="G920" s="115"/>
      <c r="H920" s="115"/>
      <c r="I920" s="115"/>
      <c r="J920" s="115"/>
      <c r="K920" s="115"/>
      <c r="L920" s="115"/>
      <c r="M920" s="115"/>
      <c r="N920" s="115"/>
      <c r="O920" s="115"/>
      <c r="P920" s="115"/>
      <c r="Q920" s="115"/>
      <c r="R920" s="115"/>
    </row>
    <row r="921" spans="2:18">
      <c r="B921" s="114"/>
      <c r="C921" s="114"/>
      <c r="D921" s="114"/>
      <c r="E921" s="114"/>
      <c r="F921" s="115"/>
      <c r="G921" s="115"/>
      <c r="H921" s="115"/>
      <c r="I921" s="115"/>
      <c r="J921" s="115"/>
      <c r="K921" s="115"/>
      <c r="L921" s="115"/>
      <c r="M921" s="115"/>
      <c r="N921" s="115"/>
      <c r="O921" s="115"/>
      <c r="P921" s="115"/>
      <c r="Q921" s="115"/>
      <c r="R921" s="115"/>
    </row>
    <row r="922" spans="2:18">
      <c r="B922" s="114"/>
      <c r="C922" s="114"/>
      <c r="D922" s="114"/>
      <c r="E922" s="114"/>
      <c r="F922" s="115"/>
      <c r="G922" s="115"/>
      <c r="H922" s="115"/>
      <c r="I922" s="115"/>
      <c r="J922" s="115"/>
      <c r="K922" s="115"/>
      <c r="L922" s="115"/>
      <c r="M922" s="115"/>
      <c r="N922" s="115"/>
      <c r="O922" s="115"/>
      <c r="P922" s="115"/>
      <c r="Q922" s="115"/>
      <c r="R922" s="115"/>
    </row>
    <row r="923" spans="2:18">
      <c r="B923" s="114"/>
      <c r="C923" s="114"/>
      <c r="D923" s="114"/>
      <c r="E923" s="114"/>
      <c r="F923" s="115"/>
      <c r="G923" s="115"/>
      <c r="H923" s="115"/>
      <c r="I923" s="115"/>
      <c r="J923" s="115"/>
      <c r="K923" s="115"/>
      <c r="L923" s="115"/>
      <c r="M923" s="115"/>
      <c r="N923" s="115"/>
      <c r="O923" s="115"/>
      <c r="P923" s="115"/>
      <c r="Q923" s="115"/>
      <c r="R923" s="115"/>
    </row>
    <row r="924" spans="2:18">
      <c r="B924" s="114"/>
      <c r="C924" s="114"/>
      <c r="D924" s="114"/>
      <c r="E924" s="114"/>
      <c r="F924" s="115"/>
      <c r="G924" s="115"/>
      <c r="H924" s="115"/>
      <c r="I924" s="115"/>
      <c r="J924" s="115"/>
      <c r="K924" s="115"/>
      <c r="L924" s="115"/>
      <c r="M924" s="115"/>
      <c r="N924" s="115"/>
      <c r="O924" s="115"/>
      <c r="P924" s="115"/>
      <c r="Q924" s="115"/>
      <c r="R924" s="115"/>
    </row>
    <row r="925" spans="2:18">
      <c r="B925" s="114"/>
      <c r="C925" s="114"/>
      <c r="D925" s="114"/>
      <c r="E925" s="114"/>
      <c r="F925" s="115"/>
      <c r="G925" s="115"/>
      <c r="H925" s="115"/>
      <c r="I925" s="115"/>
      <c r="J925" s="115"/>
      <c r="K925" s="115"/>
      <c r="L925" s="115"/>
      <c r="M925" s="115"/>
      <c r="N925" s="115"/>
      <c r="O925" s="115"/>
      <c r="P925" s="115"/>
      <c r="Q925" s="115"/>
      <c r="R925" s="115"/>
    </row>
    <row r="926" spans="2:18">
      <c r="B926" s="114"/>
      <c r="C926" s="114"/>
      <c r="D926" s="114"/>
      <c r="E926" s="114"/>
      <c r="F926" s="115"/>
      <c r="G926" s="115"/>
      <c r="H926" s="115"/>
      <c r="I926" s="115"/>
      <c r="J926" s="115"/>
      <c r="K926" s="115"/>
      <c r="L926" s="115"/>
      <c r="M926" s="115"/>
      <c r="N926" s="115"/>
      <c r="O926" s="115"/>
      <c r="P926" s="115"/>
      <c r="Q926" s="115"/>
      <c r="R926" s="115"/>
    </row>
    <row r="927" spans="2:18">
      <c r="B927" s="114"/>
      <c r="C927" s="114"/>
      <c r="D927" s="114"/>
      <c r="E927" s="114"/>
      <c r="F927" s="115"/>
      <c r="G927" s="115"/>
      <c r="H927" s="115"/>
      <c r="I927" s="115"/>
      <c r="J927" s="115"/>
      <c r="K927" s="115"/>
      <c r="L927" s="115"/>
      <c r="M927" s="115"/>
      <c r="N927" s="115"/>
      <c r="O927" s="115"/>
      <c r="P927" s="115"/>
      <c r="Q927" s="115"/>
      <c r="R927" s="115"/>
    </row>
    <row r="928" spans="2:18">
      <c r="B928" s="114"/>
      <c r="C928" s="114"/>
      <c r="D928" s="114"/>
      <c r="E928" s="114"/>
      <c r="F928" s="115"/>
      <c r="G928" s="115"/>
      <c r="H928" s="115"/>
      <c r="I928" s="115"/>
      <c r="J928" s="115"/>
      <c r="K928" s="115"/>
      <c r="L928" s="115"/>
      <c r="M928" s="115"/>
      <c r="N928" s="115"/>
      <c r="O928" s="115"/>
      <c r="P928" s="115"/>
      <c r="Q928" s="115"/>
      <c r="R928" s="115"/>
    </row>
    <row r="929" spans="2:18">
      <c r="B929" s="114"/>
      <c r="C929" s="114"/>
      <c r="D929" s="114"/>
      <c r="E929" s="114"/>
      <c r="F929" s="115"/>
      <c r="G929" s="115"/>
      <c r="H929" s="115"/>
      <c r="I929" s="115"/>
      <c r="J929" s="115"/>
      <c r="K929" s="115"/>
      <c r="L929" s="115"/>
      <c r="M929" s="115"/>
      <c r="N929" s="115"/>
      <c r="O929" s="115"/>
      <c r="P929" s="115"/>
      <c r="Q929" s="115"/>
      <c r="R929" s="115"/>
    </row>
    <row r="930" spans="2:18">
      <c r="B930" s="114"/>
      <c r="C930" s="114"/>
      <c r="D930" s="114"/>
      <c r="E930" s="114"/>
      <c r="F930" s="115"/>
      <c r="G930" s="115"/>
      <c r="H930" s="115"/>
      <c r="I930" s="115"/>
      <c r="J930" s="115"/>
      <c r="K930" s="115"/>
      <c r="L930" s="115"/>
      <c r="M930" s="115"/>
      <c r="N930" s="115"/>
      <c r="O930" s="115"/>
      <c r="P930" s="115"/>
      <c r="Q930" s="115"/>
      <c r="R930" s="115"/>
    </row>
    <row r="931" spans="2:18">
      <c r="B931" s="114"/>
      <c r="C931" s="114"/>
      <c r="D931" s="114"/>
      <c r="E931" s="114"/>
      <c r="F931" s="115"/>
      <c r="G931" s="115"/>
      <c r="H931" s="115"/>
      <c r="I931" s="115"/>
      <c r="J931" s="115"/>
      <c r="K931" s="115"/>
      <c r="L931" s="115"/>
      <c r="M931" s="115"/>
      <c r="N931" s="115"/>
      <c r="O931" s="115"/>
      <c r="P931" s="115"/>
      <c r="Q931" s="115"/>
      <c r="R931" s="115"/>
    </row>
    <row r="932" spans="2:18">
      <c r="B932" s="114"/>
      <c r="C932" s="114"/>
      <c r="D932" s="114"/>
      <c r="E932" s="114"/>
      <c r="F932" s="115"/>
      <c r="G932" s="115"/>
      <c r="H932" s="115"/>
      <c r="I932" s="115"/>
      <c r="J932" s="115"/>
      <c r="K932" s="115"/>
      <c r="L932" s="115"/>
      <c r="M932" s="115"/>
      <c r="N932" s="115"/>
      <c r="O932" s="115"/>
      <c r="P932" s="115"/>
      <c r="Q932" s="115"/>
      <c r="R932" s="115"/>
    </row>
    <row r="933" spans="2:18">
      <c r="B933" s="114"/>
      <c r="C933" s="114"/>
      <c r="D933" s="114"/>
      <c r="E933" s="114"/>
      <c r="F933" s="115"/>
      <c r="G933" s="115"/>
      <c r="H933" s="115"/>
      <c r="I933" s="115"/>
      <c r="J933" s="115"/>
      <c r="K933" s="115"/>
      <c r="L933" s="115"/>
      <c r="M933" s="115"/>
      <c r="N933" s="115"/>
      <c r="O933" s="115"/>
      <c r="P933" s="115"/>
      <c r="Q933" s="115"/>
      <c r="R933" s="115"/>
    </row>
    <row r="934" spans="2:18">
      <c r="B934" s="114"/>
      <c r="C934" s="114"/>
      <c r="D934" s="114"/>
      <c r="E934" s="114"/>
      <c r="F934" s="115"/>
      <c r="G934" s="115"/>
      <c r="H934" s="115"/>
      <c r="I934" s="115"/>
      <c r="J934" s="115"/>
      <c r="K934" s="115"/>
      <c r="L934" s="115"/>
      <c r="M934" s="115"/>
      <c r="N934" s="115"/>
      <c r="O934" s="115"/>
      <c r="P934" s="115"/>
      <c r="Q934" s="115"/>
      <c r="R934" s="115"/>
    </row>
    <row r="935" spans="2:18">
      <c r="B935" s="114"/>
      <c r="C935" s="114"/>
      <c r="D935" s="114"/>
      <c r="E935" s="114"/>
      <c r="F935" s="115"/>
      <c r="G935" s="115"/>
      <c r="H935" s="115"/>
      <c r="I935" s="115"/>
      <c r="J935" s="115"/>
      <c r="K935" s="115"/>
      <c r="L935" s="115"/>
      <c r="M935" s="115"/>
      <c r="N935" s="115"/>
      <c r="O935" s="115"/>
      <c r="P935" s="115"/>
      <c r="Q935" s="115"/>
      <c r="R935" s="115"/>
    </row>
    <row r="936" spans="2:18">
      <c r="B936" s="114"/>
      <c r="C936" s="114"/>
      <c r="D936" s="114"/>
      <c r="E936" s="114"/>
      <c r="F936" s="115"/>
      <c r="G936" s="115"/>
      <c r="H936" s="115"/>
      <c r="I936" s="115"/>
      <c r="J936" s="115"/>
      <c r="K936" s="115"/>
      <c r="L936" s="115"/>
      <c r="M936" s="115"/>
      <c r="N936" s="115"/>
      <c r="O936" s="115"/>
      <c r="P936" s="115"/>
      <c r="Q936" s="115"/>
      <c r="R936" s="115"/>
    </row>
    <row r="937" spans="2:18">
      <c r="B937" s="114"/>
      <c r="C937" s="114"/>
      <c r="D937" s="114"/>
      <c r="E937" s="114"/>
      <c r="F937" s="115"/>
      <c r="G937" s="115"/>
      <c r="H937" s="115"/>
      <c r="I937" s="115"/>
      <c r="J937" s="115"/>
      <c r="K937" s="115"/>
      <c r="L937" s="115"/>
      <c r="M937" s="115"/>
      <c r="N937" s="115"/>
      <c r="O937" s="115"/>
      <c r="P937" s="115"/>
      <c r="Q937" s="115"/>
      <c r="R937" s="115"/>
    </row>
    <row r="938" spans="2:18">
      <c r="B938" s="114"/>
      <c r="C938" s="114"/>
      <c r="D938" s="114"/>
      <c r="E938" s="114"/>
      <c r="F938" s="115"/>
      <c r="G938" s="115"/>
      <c r="H938" s="115"/>
      <c r="I938" s="115"/>
      <c r="J938" s="115"/>
      <c r="K938" s="115"/>
      <c r="L938" s="115"/>
      <c r="M938" s="115"/>
      <c r="N938" s="115"/>
      <c r="O938" s="115"/>
      <c r="P938" s="115"/>
      <c r="Q938" s="115"/>
      <c r="R938" s="115"/>
    </row>
    <row r="939" spans="2:18">
      <c r="B939" s="114"/>
      <c r="C939" s="114"/>
      <c r="D939" s="114"/>
      <c r="E939" s="114"/>
      <c r="F939" s="115"/>
      <c r="G939" s="115"/>
      <c r="H939" s="115"/>
      <c r="I939" s="115"/>
      <c r="J939" s="115"/>
      <c r="K939" s="115"/>
      <c r="L939" s="115"/>
      <c r="M939" s="115"/>
      <c r="N939" s="115"/>
      <c r="O939" s="115"/>
      <c r="P939" s="115"/>
      <c r="Q939" s="115"/>
      <c r="R939" s="115"/>
    </row>
    <row r="940" spans="2:18">
      <c r="B940" s="114"/>
      <c r="C940" s="114"/>
      <c r="D940" s="114"/>
      <c r="E940" s="114"/>
      <c r="F940" s="115"/>
      <c r="G940" s="115"/>
      <c r="H940" s="115"/>
      <c r="I940" s="115"/>
      <c r="J940" s="115"/>
      <c r="K940" s="115"/>
      <c r="L940" s="115"/>
      <c r="M940" s="115"/>
      <c r="N940" s="115"/>
      <c r="O940" s="115"/>
      <c r="P940" s="115"/>
      <c r="Q940" s="115"/>
      <c r="R940" s="115"/>
    </row>
    <row r="941" spans="2:18">
      <c r="B941" s="114"/>
      <c r="C941" s="114"/>
      <c r="D941" s="114"/>
      <c r="E941" s="114"/>
      <c r="F941" s="115"/>
      <c r="G941" s="115"/>
      <c r="H941" s="115"/>
      <c r="I941" s="115"/>
      <c r="J941" s="115"/>
      <c r="K941" s="115"/>
      <c r="L941" s="115"/>
      <c r="M941" s="115"/>
      <c r="N941" s="115"/>
      <c r="O941" s="115"/>
      <c r="P941" s="115"/>
      <c r="Q941" s="115"/>
      <c r="R941" s="115"/>
    </row>
    <row r="942" spans="2:18">
      <c r="B942" s="114"/>
      <c r="C942" s="114"/>
      <c r="D942" s="114"/>
      <c r="E942" s="114"/>
      <c r="F942" s="115"/>
      <c r="G942" s="115"/>
      <c r="H942" s="115"/>
      <c r="I942" s="115"/>
      <c r="J942" s="115"/>
      <c r="K942" s="115"/>
      <c r="L942" s="115"/>
      <c r="M942" s="115"/>
      <c r="N942" s="115"/>
      <c r="O942" s="115"/>
      <c r="P942" s="115"/>
      <c r="Q942" s="115"/>
      <c r="R942" s="115"/>
    </row>
    <row r="943" spans="2:18">
      <c r="B943" s="114"/>
      <c r="C943" s="114"/>
      <c r="D943" s="114"/>
      <c r="E943" s="114"/>
      <c r="F943" s="115"/>
      <c r="G943" s="115"/>
      <c r="H943" s="115"/>
      <c r="I943" s="115"/>
      <c r="J943" s="115"/>
      <c r="K943" s="115"/>
      <c r="L943" s="115"/>
      <c r="M943" s="115"/>
      <c r="N943" s="115"/>
      <c r="O943" s="115"/>
      <c r="P943" s="115"/>
      <c r="Q943" s="115"/>
      <c r="R943" s="115"/>
    </row>
    <row r="944" spans="2:18">
      <c r="B944" s="114"/>
      <c r="C944" s="114"/>
      <c r="D944" s="114"/>
      <c r="E944" s="114"/>
      <c r="F944" s="115"/>
      <c r="G944" s="115"/>
      <c r="H944" s="115"/>
      <c r="I944" s="115"/>
      <c r="J944" s="115"/>
      <c r="K944" s="115"/>
      <c r="L944" s="115"/>
      <c r="M944" s="115"/>
      <c r="N944" s="115"/>
      <c r="O944" s="115"/>
      <c r="P944" s="115"/>
      <c r="Q944" s="115"/>
      <c r="R944" s="115"/>
    </row>
    <row r="945" spans="2:18">
      <c r="B945" s="114"/>
      <c r="C945" s="114"/>
      <c r="D945" s="114"/>
      <c r="E945" s="114"/>
      <c r="F945" s="115"/>
      <c r="G945" s="115"/>
      <c r="H945" s="115"/>
      <c r="I945" s="115"/>
      <c r="J945" s="115"/>
      <c r="K945" s="115"/>
      <c r="L945" s="115"/>
      <c r="M945" s="115"/>
      <c r="N945" s="115"/>
      <c r="O945" s="115"/>
      <c r="P945" s="115"/>
      <c r="Q945" s="115"/>
      <c r="R945" s="115"/>
    </row>
    <row r="946" spans="2:18">
      <c r="B946" s="114"/>
      <c r="C946" s="114"/>
      <c r="D946" s="114"/>
      <c r="E946" s="114"/>
      <c r="F946" s="115"/>
      <c r="G946" s="115"/>
      <c r="H946" s="115"/>
      <c r="I946" s="115"/>
      <c r="J946" s="115"/>
      <c r="K946" s="115"/>
      <c r="L946" s="115"/>
      <c r="M946" s="115"/>
      <c r="N946" s="115"/>
      <c r="O946" s="115"/>
      <c r="P946" s="115"/>
      <c r="Q946" s="115"/>
      <c r="R946" s="115"/>
    </row>
    <row r="947" spans="2:18">
      <c r="B947" s="114"/>
      <c r="C947" s="114"/>
      <c r="D947" s="114"/>
      <c r="E947" s="114"/>
      <c r="F947" s="115"/>
      <c r="G947" s="115"/>
      <c r="H947" s="115"/>
      <c r="I947" s="115"/>
      <c r="J947" s="115"/>
      <c r="K947" s="115"/>
      <c r="L947" s="115"/>
      <c r="M947" s="115"/>
      <c r="N947" s="115"/>
      <c r="O947" s="115"/>
      <c r="P947" s="115"/>
      <c r="Q947" s="115"/>
      <c r="R947" s="115"/>
    </row>
    <row r="948" spans="2:18">
      <c r="B948" s="114"/>
      <c r="C948" s="114"/>
      <c r="D948" s="114"/>
      <c r="E948" s="114"/>
      <c r="F948" s="115"/>
      <c r="G948" s="115"/>
      <c r="H948" s="115"/>
      <c r="I948" s="115"/>
      <c r="J948" s="115"/>
      <c r="K948" s="115"/>
      <c r="L948" s="115"/>
      <c r="M948" s="115"/>
      <c r="N948" s="115"/>
      <c r="O948" s="115"/>
      <c r="P948" s="115"/>
      <c r="Q948" s="115"/>
      <c r="R948" s="115"/>
    </row>
    <row r="949" spans="2:18">
      <c r="B949" s="114"/>
      <c r="C949" s="114"/>
      <c r="D949" s="114"/>
      <c r="E949" s="114"/>
      <c r="F949" s="115"/>
      <c r="G949" s="115"/>
      <c r="H949" s="115"/>
      <c r="I949" s="115"/>
      <c r="J949" s="115"/>
      <c r="K949" s="115"/>
      <c r="L949" s="115"/>
      <c r="M949" s="115"/>
      <c r="N949" s="115"/>
      <c r="O949" s="115"/>
      <c r="P949" s="115"/>
      <c r="Q949" s="115"/>
      <c r="R949" s="115"/>
    </row>
    <row r="950" spans="2:18">
      <c r="B950" s="114"/>
      <c r="C950" s="114"/>
      <c r="D950" s="114"/>
      <c r="E950" s="114"/>
      <c r="F950" s="115"/>
      <c r="G950" s="115"/>
      <c r="H950" s="115"/>
      <c r="I950" s="115"/>
      <c r="J950" s="115"/>
      <c r="K950" s="115"/>
      <c r="L950" s="115"/>
      <c r="M950" s="115"/>
      <c r="N950" s="115"/>
      <c r="O950" s="115"/>
      <c r="P950" s="115"/>
      <c r="Q950" s="115"/>
      <c r="R950" s="115"/>
    </row>
    <row r="951" spans="2:18">
      <c r="B951" s="114"/>
      <c r="C951" s="114"/>
      <c r="D951" s="114"/>
      <c r="E951" s="114"/>
      <c r="F951" s="115"/>
      <c r="G951" s="115"/>
      <c r="H951" s="115"/>
      <c r="I951" s="115"/>
      <c r="J951" s="115"/>
      <c r="K951" s="115"/>
      <c r="L951" s="115"/>
      <c r="M951" s="115"/>
      <c r="N951" s="115"/>
      <c r="O951" s="115"/>
      <c r="P951" s="115"/>
      <c r="Q951" s="115"/>
      <c r="R951" s="115"/>
    </row>
    <row r="952" spans="2:18">
      <c r="B952" s="114"/>
      <c r="C952" s="114"/>
      <c r="D952" s="114"/>
      <c r="E952" s="114"/>
      <c r="F952" s="115"/>
      <c r="G952" s="115"/>
      <c r="H952" s="115"/>
      <c r="I952" s="115"/>
      <c r="J952" s="115"/>
      <c r="K952" s="115"/>
      <c r="L952" s="115"/>
      <c r="M952" s="115"/>
      <c r="N952" s="115"/>
      <c r="O952" s="115"/>
      <c r="P952" s="115"/>
      <c r="Q952" s="115"/>
      <c r="R952" s="115"/>
    </row>
    <row r="953" spans="2:18">
      <c r="B953" s="114"/>
      <c r="C953" s="114"/>
      <c r="D953" s="114"/>
      <c r="E953" s="114"/>
      <c r="F953" s="115"/>
      <c r="G953" s="115"/>
      <c r="H953" s="115"/>
      <c r="I953" s="115"/>
      <c r="J953" s="115"/>
      <c r="K953" s="115"/>
      <c r="L953" s="115"/>
      <c r="M953" s="115"/>
      <c r="N953" s="115"/>
      <c r="O953" s="115"/>
      <c r="P953" s="115"/>
      <c r="Q953" s="115"/>
      <c r="R953" s="115"/>
    </row>
    <row r="954" spans="2:18">
      <c r="B954" s="114"/>
      <c r="C954" s="114"/>
      <c r="D954" s="114"/>
      <c r="E954" s="114"/>
      <c r="F954" s="115"/>
      <c r="G954" s="115"/>
      <c r="H954" s="115"/>
      <c r="I954" s="115"/>
      <c r="J954" s="115"/>
      <c r="K954" s="115"/>
      <c r="L954" s="115"/>
      <c r="M954" s="115"/>
      <c r="N954" s="115"/>
      <c r="O954" s="115"/>
      <c r="P954" s="115"/>
      <c r="Q954" s="115"/>
      <c r="R954" s="115"/>
    </row>
    <row r="955" spans="2:18">
      <c r="B955" s="114"/>
      <c r="C955" s="114"/>
      <c r="D955" s="114"/>
      <c r="E955" s="114"/>
      <c r="F955" s="115"/>
      <c r="G955" s="115"/>
      <c r="H955" s="115"/>
      <c r="I955" s="115"/>
      <c r="J955" s="115"/>
      <c r="K955" s="115"/>
      <c r="L955" s="115"/>
      <c r="M955" s="115"/>
      <c r="N955" s="115"/>
      <c r="O955" s="115"/>
      <c r="P955" s="115"/>
      <c r="Q955" s="115"/>
      <c r="R955" s="115"/>
    </row>
    <row r="956" spans="2:18">
      <c r="B956" s="114"/>
      <c r="C956" s="114"/>
      <c r="D956" s="114"/>
      <c r="E956" s="114"/>
      <c r="F956" s="115"/>
      <c r="G956" s="115"/>
      <c r="H956" s="115"/>
      <c r="I956" s="115"/>
      <c r="J956" s="115"/>
      <c r="K956" s="115"/>
      <c r="L956" s="115"/>
      <c r="M956" s="115"/>
      <c r="N956" s="115"/>
      <c r="O956" s="115"/>
      <c r="P956" s="115"/>
      <c r="Q956" s="115"/>
      <c r="R956" s="115"/>
    </row>
    <row r="957" spans="2:18">
      <c r="B957" s="114"/>
      <c r="C957" s="114"/>
      <c r="D957" s="114"/>
      <c r="E957" s="114"/>
      <c r="F957" s="115"/>
      <c r="G957" s="115"/>
      <c r="H957" s="115"/>
      <c r="I957" s="115"/>
      <c r="J957" s="115"/>
      <c r="K957" s="115"/>
      <c r="L957" s="115"/>
      <c r="M957" s="115"/>
      <c r="N957" s="115"/>
      <c r="O957" s="115"/>
      <c r="P957" s="115"/>
      <c r="Q957" s="115"/>
      <c r="R957" s="115"/>
    </row>
    <row r="958" spans="2:18">
      <c r="B958" s="114"/>
      <c r="C958" s="114"/>
      <c r="D958" s="114"/>
      <c r="E958" s="114"/>
      <c r="F958" s="115"/>
      <c r="G958" s="115"/>
      <c r="H958" s="115"/>
      <c r="I958" s="115"/>
      <c r="J958" s="115"/>
      <c r="K958" s="115"/>
      <c r="L958" s="115"/>
      <c r="M958" s="115"/>
      <c r="N958" s="115"/>
      <c r="O958" s="115"/>
      <c r="P958" s="115"/>
      <c r="Q958" s="115"/>
      <c r="R958" s="115"/>
    </row>
    <row r="959" spans="2:18">
      <c r="B959" s="114"/>
      <c r="C959" s="114"/>
      <c r="D959" s="114"/>
      <c r="E959" s="114"/>
      <c r="F959" s="115"/>
      <c r="G959" s="115"/>
      <c r="H959" s="115"/>
      <c r="I959" s="115"/>
      <c r="J959" s="115"/>
      <c r="K959" s="115"/>
      <c r="L959" s="115"/>
      <c r="M959" s="115"/>
      <c r="N959" s="115"/>
      <c r="O959" s="115"/>
      <c r="P959" s="115"/>
      <c r="Q959" s="115"/>
      <c r="R959" s="115"/>
    </row>
    <row r="960" spans="2:18">
      <c r="B960" s="114"/>
      <c r="C960" s="114"/>
      <c r="D960" s="114"/>
      <c r="E960" s="114"/>
      <c r="F960" s="115"/>
      <c r="G960" s="115"/>
      <c r="H960" s="115"/>
      <c r="I960" s="115"/>
      <c r="J960" s="115"/>
      <c r="K960" s="115"/>
      <c r="L960" s="115"/>
      <c r="M960" s="115"/>
      <c r="N960" s="115"/>
      <c r="O960" s="115"/>
      <c r="P960" s="115"/>
      <c r="Q960" s="115"/>
      <c r="R960" s="115"/>
    </row>
    <row r="961" spans="2:18">
      <c r="B961" s="114"/>
      <c r="C961" s="114"/>
      <c r="D961" s="114"/>
      <c r="E961" s="114"/>
      <c r="F961" s="115"/>
      <c r="G961" s="115"/>
      <c r="H961" s="115"/>
      <c r="I961" s="115"/>
      <c r="J961" s="115"/>
      <c r="K961" s="115"/>
      <c r="L961" s="115"/>
      <c r="M961" s="115"/>
      <c r="N961" s="115"/>
      <c r="O961" s="115"/>
      <c r="P961" s="115"/>
      <c r="Q961" s="115"/>
      <c r="R961" s="115"/>
    </row>
    <row r="962" spans="2:18">
      <c r="B962" s="114"/>
      <c r="C962" s="114"/>
      <c r="D962" s="114"/>
      <c r="E962" s="114"/>
      <c r="F962" s="115"/>
      <c r="G962" s="115"/>
      <c r="H962" s="115"/>
      <c r="I962" s="115"/>
      <c r="J962" s="115"/>
      <c r="K962" s="115"/>
      <c r="L962" s="115"/>
      <c r="M962" s="115"/>
      <c r="N962" s="115"/>
      <c r="O962" s="115"/>
      <c r="P962" s="115"/>
      <c r="Q962" s="115"/>
      <c r="R962" s="115"/>
    </row>
    <row r="963" spans="2:18">
      <c r="B963" s="114"/>
      <c r="C963" s="114"/>
      <c r="D963" s="114"/>
      <c r="E963" s="114"/>
      <c r="F963" s="115"/>
      <c r="G963" s="115"/>
      <c r="H963" s="115"/>
      <c r="I963" s="115"/>
      <c r="J963" s="115"/>
      <c r="K963" s="115"/>
      <c r="L963" s="115"/>
      <c r="M963" s="115"/>
      <c r="N963" s="115"/>
      <c r="O963" s="115"/>
      <c r="P963" s="115"/>
      <c r="Q963" s="115"/>
      <c r="R963" s="115"/>
    </row>
    <row r="964" spans="2:18">
      <c r="B964" s="114"/>
      <c r="C964" s="114"/>
      <c r="D964" s="114"/>
      <c r="E964" s="114"/>
      <c r="F964" s="115"/>
      <c r="G964" s="115"/>
      <c r="H964" s="115"/>
      <c r="I964" s="115"/>
      <c r="J964" s="115"/>
      <c r="K964" s="115"/>
      <c r="L964" s="115"/>
      <c r="M964" s="115"/>
      <c r="N964" s="115"/>
      <c r="O964" s="115"/>
      <c r="P964" s="115"/>
      <c r="Q964" s="115"/>
      <c r="R964" s="115"/>
    </row>
    <row r="965" spans="2:18">
      <c r="B965" s="114"/>
      <c r="C965" s="114"/>
      <c r="D965" s="114"/>
      <c r="E965" s="114"/>
      <c r="F965" s="115"/>
      <c r="G965" s="115"/>
      <c r="H965" s="115"/>
      <c r="I965" s="115"/>
      <c r="J965" s="115"/>
      <c r="K965" s="115"/>
      <c r="L965" s="115"/>
      <c r="M965" s="115"/>
      <c r="N965" s="115"/>
      <c r="O965" s="115"/>
      <c r="P965" s="115"/>
      <c r="Q965" s="115"/>
      <c r="R965" s="115"/>
    </row>
    <row r="966" spans="2:18">
      <c r="B966" s="114"/>
      <c r="C966" s="114"/>
      <c r="D966" s="114"/>
      <c r="E966" s="114"/>
      <c r="F966" s="115"/>
      <c r="G966" s="115"/>
      <c r="H966" s="115"/>
      <c r="I966" s="115"/>
      <c r="J966" s="115"/>
      <c r="K966" s="115"/>
      <c r="L966" s="115"/>
      <c r="M966" s="115"/>
      <c r="N966" s="115"/>
      <c r="O966" s="115"/>
      <c r="P966" s="115"/>
      <c r="Q966" s="115"/>
      <c r="R966" s="115"/>
    </row>
    <row r="967" spans="2:18">
      <c r="B967" s="114"/>
      <c r="C967" s="114"/>
      <c r="D967" s="114"/>
      <c r="E967" s="114"/>
      <c r="F967" s="115"/>
      <c r="G967" s="115"/>
      <c r="H967" s="115"/>
      <c r="I967" s="115"/>
      <c r="J967" s="115"/>
      <c r="K967" s="115"/>
      <c r="L967" s="115"/>
      <c r="M967" s="115"/>
      <c r="N967" s="115"/>
      <c r="O967" s="115"/>
      <c r="P967" s="115"/>
      <c r="Q967" s="115"/>
      <c r="R967" s="115"/>
    </row>
    <row r="968" spans="2:18">
      <c r="B968" s="114"/>
      <c r="C968" s="114"/>
      <c r="D968" s="114"/>
      <c r="E968" s="114"/>
      <c r="F968" s="115"/>
      <c r="G968" s="115"/>
      <c r="H968" s="115"/>
      <c r="I968" s="115"/>
      <c r="J968" s="115"/>
      <c r="K968" s="115"/>
      <c r="L968" s="115"/>
      <c r="M968" s="115"/>
      <c r="N968" s="115"/>
      <c r="O968" s="115"/>
      <c r="P968" s="115"/>
      <c r="Q968" s="115"/>
      <c r="R968" s="115"/>
    </row>
    <row r="969" spans="2:18">
      <c r="B969" s="114"/>
      <c r="C969" s="114"/>
      <c r="D969" s="114"/>
      <c r="E969" s="114"/>
      <c r="F969" s="115"/>
      <c r="G969" s="115"/>
      <c r="H969" s="115"/>
      <c r="I969" s="115"/>
      <c r="J969" s="115"/>
      <c r="K969" s="115"/>
      <c r="L969" s="115"/>
      <c r="M969" s="115"/>
      <c r="N969" s="115"/>
      <c r="O969" s="115"/>
      <c r="P969" s="115"/>
      <c r="Q969" s="115"/>
      <c r="R969" s="115"/>
    </row>
    <row r="970" spans="2:18">
      <c r="B970" s="114"/>
      <c r="C970" s="114"/>
      <c r="D970" s="114"/>
      <c r="E970" s="114"/>
      <c r="F970" s="115"/>
      <c r="G970" s="115"/>
      <c r="H970" s="115"/>
      <c r="I970" s="115"/>
      <c r="J970" s="115"/>
      <c r="K970" s="115"/>
      <c r="L970" s="115"/>
      <c r="M970" s="115"/>
      <c r="N970" s="115"/>
      <c r="O970" s="115"/>
      <c r="P970" s="115"/>
      <c r="Q970" s="115"/>
      <c r="R970" s="115"/>
    </row>
    <row r="971" spans="2:18">
      <c r="B971" s="114"/>
      <c r="C971" s="114"/>
      <c r="D971" s="114"/>
      <c r="E971" s="114"/>
      <c r="F971" s="115"/>
      <c r="G971" s="115"/>
      <c r="H971" s="115"/>
      <c r="I971" s="115"/>
      <c r="J971" s="115"/>
      <c r="K971" s="115"/>
      <c r="L971" s="115"/>
      <c r="M971" s="115"/>
      <c r="N971" s="115"/>
      <c r="O971" s="115"/>
      <c r="P971" s="115"/>
      <c r="Q971" s="115"/>
      <c r="R971" s="115"/>
    </row>
    <row r="972" spans="2:18">
      <c r="B972" s="114"/>
      <c r="C972" s="114"/>
      <c r="D972" s="114"/>
      <c r="E972" s="114"/>
      <c r="F972" s="115"/>
      <c r="G972" s="115"/>
      <c r="H972" s="115"/>
      <c r="I972" s="115"/>
      <c r="J972" s="115"/>
      <c r="K972" s="115"/>
      <c r="L972" s="115"/>
      <c r="M972" s="115"/>
      <c r="N972" s="115"/>
      <c r="O972" s="115"/>
      <c r="P972" s="115"/>
      <c r="Q972" s="115"/>
      <c r="R972" s="115"/>
    </row>
    <row r="973" spans="2:18">
      <c r="B973" s="114"/>
      <c r="C973" s="114"/>
      <c r="D973" s="114"/>
      <c r="E973" s="114"/>
      <c r="F973" s="115"/>
      <c r="G973" s="115"/>
      <c r="H973" s="115"/>
      <c r="I973" s="115"/>
      <c r="J973" s="115"/>
      <c r="K973" s="115"/>
      <c r="L973" s="115"/>
      <c r="M973" s="115"/>
      <c r="N973" s="115"/>
      <c r="O973" s="115"/>
      <c r="P973" s="115"/>
      <c r="Q973" s="115"/>
      <c r="R973" s="115"/>
    </row>
    <row r="974" spans="2:18">
      <c r="B974" s="114"/>
      <c r="C974" s="114"/>
      <c r="D974" s="114"/>
      <c r="E974" s="114"/>
      <c r="F974" s="115"/>
      <c r="G974" s="115"/>
      <c r="H974" s="115"/>
      <c r="I974" s="115"/>
      <c r="J974" s="115"/>
      <c r="K974" s="115"/>
      <c r="L974" s="115"/>
      <c r="M974" s="115"/>
      <c r="N974" s="115"/>
      <c r="O974" s="115"/>
      <c r="P974" s="115"/>
      <c r="Q974" s="115"/>
      <c r="R974" s="115"/>
    </row>
    <row r="975" spans="2:18">
      <c r="B975" s="114"/>
      <c r="C975" s="114"/>
      <c r="D975" s="114"/>
      <c r="E975" s="114"/>
      <c r="F975" s="115"/>
      <c r="G975" s="115"/>
      <c r="H975" s="115"/>
      <c r="I975" s="115"/>
      <c r="J975" s="115"/>
      <c r="K975" s="115"/>
      <c r="L975" s="115"/>
      <c r="M975" s="115"/>
      <c r="N975" s="115"/>
      <c r="O975" s="115"/>
      <c r="P975" s="115"/>
      <c r="Q975" s="115"/>
      <c r="R975" s="115"/>
    </row>
    <row r="976" spans="2:18">
      <c r="B976" s="114"/>
      <c r="C976" s="114"/>
      <c r="D976" s="114"/>
      <c r="E976" s="114"/>
      <c r="F976" s="115"/>
      <c r="G976" s="115"/>
      <c r="H976" s="115"/>
      <c r="I976" s="115"/>
      <c r="J976" s="115"/>
      <c r="K976" s="115"/>
      <c r="L976" s="115"/>
      <c r="M976" s="115"/>
      <c r="N976" s="115"/>
      <c r="O976" s="115"/>
      <c r="P976" s="115"/>
      <c r="Q976" s="115"/>
      <c r="R976" s="115"/>
    </row>
    <row r="977" spans="2:18">
      <c r="B977" s="114"/>
      <c r="C977" s="114"/>
      <c r="D977" s="114"/>
      <c r="E977" s="114"/>
      <c r="F977" s="115"/>
      <c r="G977" s="115"/>
      <c r="H977" s="115"/>
      <c r="I977" s="115"/>
      <c r="J977" s="115"/>
      <c r="K977" s="115"/>
      <c r="L977" s="115"/>
      <c r="M977" s="115"/>
      <c r="N977" s="115"/>
      <c r="O977" s="115"/>
      <c r="P977" s="115"/>
      <c r="Q977" s="115"/>
      <c r="R977" s="115"/>
    </row>
    <row r="978" spans="2:18">
      <c r="B978" s="114"/>
      <c r="C978" s="114"/>
      <c r="D978" s="114"/>
      <c r="E978" s="114"/>
      <c r="F978" s="115"/>
      <c r="G978" s="115"/>
      <c r="H978" s="115"/>
      <c r="I978" s="115"/>
      <c r="J978" s="115"/>
      <c r="K978" s="115"/>
      <c r="L978" s="115"/>
      <c r="M978" s="115"/>
      <c r="N978" s="115"/>
      <c r="O978" s="115"/>
      <c r="P978" s="115"/>
      <c r="Q978" s="115"/>
      <c r="R978" s="115"/>
    </row>
    <row r="979" spans="2:18">
      <c r="B979" s="114"/>
      <c r="C979" s="114"/>
      <c r="D979" s="114"/>
      <c r="E979" s="114"/>
      <c r="F979" s="115"/>
      <c r="G979" s="115"/>
      <c r="H979" s="115"/>
      <c r="I979" s="115"/>
      <c r="J979" s="115"/>
      <c r="K979" s="115"/>
      <c r="L979" s="115"/>
      <c r="M979" s="115"/>
      <c r="N979" s="115"/>
      <c r="O979" s="115"/>
      <c r="P979" s="115"/>
      <c r="Q979" s="115"/>
      <c r="R979" s="115"/>
    </row>
    <row r="980" spans="2:18">
      <c r="B980" s="114"/>
      <c r="C980" s="114"/>
      <c r="D980" s="114"/>
      <c r="E980" s="114"/>
      <c r="F980" s="115"/>
      <c r="G980" s="115"/>
      <c r="H980" s="115"/>
      <c r="I980" s="115"/>
      <c r="J980" s="115"/>
      <c r="K980" s="115"/>
      <c r="L980" s="115"/>
      <c r="M980" s="115"/>
      <c r="N980" s="115"/>
      <c r="O980" s="115"/>
      <c r="P980" s="115"/>
      <c r="Q980" s="115"/>
      <c r="R980" s="115"/>
    </row>
    <row r="981" spans="2:18">
      <c r="B981" s="114"/>
      <c r="C981" s="114"/>
      <c r="D981" s="114"/>
      <c r="E981" s="114"/>
      <c r="F981" s="115"/>
      <c r="G981" s="115"/>
      <c r="H981" s="115"/>
      <c r="I981" s="115"/>
      <c r="J981" s="115"/>
      <c r="K981" s="115"/>
      <c r="L981" s="115"/>
      <c r="M981" s="115"/>
      <c r="N981" s="115"/>
      <c r="O981" s="115"/>
      <c r="P981" s="115"/>
      <c r="Q981" s="115"/>
      <c r="R981" s="115"/>
    </row>
    <row r="982" spans="2:18">
      <c r="B982" s="114"/>
      <c r="C982" s="114"/>
      <c r="D982" s="114"/>
      <c r="E982" s="114"/>
      <c r="F982" s="115"/>
      <c r="G982" s="115"/>
      <c r="H982" s="115"/>
      <c r="I982" s="115"/>
      <c r="J982" s="115"/>
      <c r="K982" s="115"/>
      <c r="L982" s="115"/>
      <c r="M982" s="115"/>
      <c r="N982" s="115"/>
      <c r="O982" s="115"/>
      <c r="P982" s="115"/>
      <c r="Q982" s="115"/>
      <c r="R982" s="115"/>
    </row>
    <row r="983" spans="2:18">
      <c r="B983" s="114"/>
      <c r="C983" s="114"/>
      <c r="D983" s="114"/>
      <c r="E983" s="114"/>
      <c r="F983" s="115"/>
      <c r="G983" s="115"/>
      <c r="H983" s="115"/>
      <c r="I983" s="115"/>
      <c r="J983" s="115"/>
      <c r="K983" s="115"/>
      <c r="L983" s="115"/>
      <c r="M983" s="115"/>
      <c r="N983" s="115"/>
      <c r="O983" s="115"/>
      <c r="P983" s="115"/>
      <c r="Q983" s="115"/>
      <c r="R983" s="115"/>
    </row>
    <row r="984" spans="2:18">
      <c r="B984" s="114"/>
      <c r="C984" s="114"/>
      <c r="D984" s="114"/>
      <c r="E984" s="114"/>
      <c r="F984" s="115"/>
      <c r="G984" s="115"/>
      <c r="H984" s="115"/>
      <c r="I984" s="115"/>
      <c r="J984" s="115"/>
      <c r="K984" s="115"/>
      <c r="L984" s="115"/>
      <c r="M984" s="115"/>
      <c r="N984" s="115"/>
      <c r="O984" s="115"/>
      <c r="P984" s="115"/>
      <c r="Q984" s="115"/>
      <c r="R984" s="115"/>
    </row>
    <row r="985" spans="2:18">
      <c r="B985" s="114"/>
      <c r="C985" s="114"/>
      <c r="D985" s="114"/>
      <c r="E985" s="114"/>
      <c r="F985" s="115"/>
      <c r="G985" s="115"/>
      <c r="H985" s="115"/>
      <c r="I985" s="115"/>
      <c r="J985" s="115"/>
      <c r="K985" s="115"/>
      <c r="L985" s="115"/>
      <c r="M985" s="115"/>
      <c r="N985" s="115"/>
      <c r="O985" s="115"/>
      <c r="P985" s="115"/>
      <c r="Q985" s="115"/>
      <c r="R985" s="115"/>
    </row>
    <row r="986" spans="2:18">
      <c r="B986" s="114"/>
      <c r="C986" s="114"/>
      <c r="D986" s="114"/>
      <c r="E986" s="114"/>
      <c r="F986" s="115"/>
      <c r="G986" s="115"/>
      <c r="H986" s="115"/>
      <c r="I986" s="115"/>
      <c r="J986" s="115"/>
      <c r="K986" s="115"/>
      <c r="L986" s="115"/>
      <c r="M986" s="115"/>
      <c r="N986" s="115"/>
      <c r="O986" s="115"/>
      <c r="P986" s="115"/>
      <c r="Q986" s="115"/>
      <c r="R986" s="115"/>
    </row>
    <row r="987" spans="2:18">
      <c r="B987" s="114"/>
      <c r="C987" s="114"/>
      <c r="D987" s="114"/>
      <c r="E987" s="114"/>
      <c r="F987" s="115"/>
      <c r="G987" s="115"/>
      <c r="H987" s="115"/>
      <c r="I987" s="115"/>
      <c r="J987" s="115"/>
      <c r="K987" s="115"/>
      <c r="L987" s="115"/>
      <c r="M987" s="115"/>
      <c r="N987" s="115"/>
      <c r="O987" s="115"/>
      <c r="P987" s="115"/>
      <c r="Q987" s="115"/>
      <c r="R987" s="115"/>
    </row>
    <row r="988" spans="2:18">
      <c r="B988" s="114"/>
      <c r="C988" s="114"/>
      <c r="D988" s="114"/>
      <c r="E988" s="114"/>
      <c r="F988" s="115"/>
      <c r="G988" s="115"/>
      <c r="H988" s="115"/>
      <c r="I988" s="115"/>
      <c r="J988" s="115"/>
      <c r="K988" s="115"/>
      <c r="L988" s="115"/>
      <c r="M988" s="115"/>
      <c r="N988" s="115"/>
      <c r="O988" s="115"/>
      <c r="P988" s="115"/>
      <c r="Q988" s="115"/>
      <c r="R988" s="115"/>
    </row>
    <row r="989" spans="2:18">
      <c r="B989" s="114"/>
      <c r="C989" s="114"/>
      <c r="D989" s="114"/>
      <c r="E989" s="114"/>
      <c r="F989" s="115"/>
      <c r="G989" s="115"/>
      <c r="H989" s="115"/>
      <c r="I989" s="115"/>
      <c r="J989" s="115"/>
      <c r="K989" s="115"/>
      <c r="L989" s="115"/>
      <c r="M989" s="115"/>
      <c r="N989" s="115"/>
      <c r="O989" s="115"/>
      <c r="P989" s="115"/>
      <c r="Q989" s="115"/>
      <c r="R989" s="115"/>
    </row>
    <row r="990" spans="2:18">
      <c r="B990" s="114"/>
      <c r="C990" s="114"/>
      <c r="D990" s="114"/>
      <c r="E990" s="114"/>
      <c r="F990" s="115"/>
      <c r="G990" s="115"/>
      <c r="H990" s="115"/>
      <c r="I990" s="115"/>
      <c r="J990" s="115"/>
      <c r="K990" s="115"/>
      <c r="L990" s="115"/>
      <c r="M990" s="115"/>
      <c r="N990" s="115"/>
      <c r="O990" s="115"/>
      <c r="P990" s="115"/>
      <c r="Q990" s="115"/>
      <c r="R990" s="115"/>
    </row>
    <row r="991" spans="2:18">
      <c r="B991" s="114"/>
      <c r="C991" s="114"/>
      <c r="D991" s="114"/>
      <c r="E991" s="114"/>
      <c r="F991" s="115"/>
      <c r="G991" s="115"/>
      <c r="H991" s="115"/>
      <c r="I991" s="115"/>
      <c r="J991" s="115"/>
      <c r="K991" s="115"/>
      <c r="L991" s="115"/>
      <c r="M991" s="115"/>
      <c r="N991" s="115"/>
      <c r="O991" s="115"/>
      <c r="P991" s="115"/>
      <c r="Q991" s="115"/>
      <c r="R991" s="115"/>
    </row>
    <row r="992" spans="2:18">
      <c r="B992" s="114"/>
      <c r="C992" s="114"/>
      <c r="D992" s="114"/>
      <c r="E992" s="114"/>
      <c r="F992" s="115"/>
      <c r="G992" s="115"/>
      <c r="H992" s="115"/>
      <c r="I992" s="115"/>
      <c r="J992" s="115"/>
      <c r="K992" s="115"/>
      <c r="L992" s="115"/>
      <c r="M992" s="115"/>
      <c r="N992" s="115"/>
      <c r="O992" s="115"/>
      <c r="P992" s="115"/>
      <c r="Q992" s="115"/>
      <c r="R992" s="115"/>
    </row>
    <row r="993" spans="2:18">
      <c r="B993" s="114"/>
      <c r="C993" s="114"/>
      <c r="D993" s="114"/>
      <c r="E993" s="114"/>
      <c r="F993" s="115"/>
      <c r="G993" s="115"/>
      <c r="H993" s="115"/>
      <c r="I993" s="115"/>
      <c r="J993" s="115"/>
      <c r="K993" s="115"/>
      <c r="L993" s="115"/>
      <c r="M993" s="115"/>
      <c r="N993" s="115"/>
      <c r="O993" s="115"/>
      <c r="P993" s="115"/>
      <c r="Q993" s="115"/>
      <c r="R993" s="115"/>
    </row>
    <row r="994" spans="2:18">
      <c r="B994" s="114"/>
      <c r="C994" s="114"/>
      <c r="D994" s="114"/>
      <c r="E994" s="114"/>
      <c r="F994" s="115"/>
      <c r="G994" s="115"/>
      <c r="H994" s="115"/>
      <c r="I994" s="115"/>
      <c r="J994" s="115"/>
      <c r="K994" s="115"/>
      <c r="L994" s="115"/>
      <c r="M994" s="115"/>
      <c r="N994" s="115"/>
      <c r="O994" s="115"/>
      <c r="P994" s="115"/>
      <c r="Q994" s="115"/>
      <c r="R994" s="115"/>
    </row>
    <row r="995" spans="2:18">
      <c r="B995" s="114"/>
      <c r="C995" s="114"/>
      <c r="D995" s="114"/>
      <c r="E995" s="114"/>
      <c r="F995" s="115"/>
      <c r="G995" s="115"/>
      <c r="H995" s="115"/>
      <c r="I995" s="115"/>
      <c r="J995" s="115"/>
      <c r="K995" s="115"/>
      <c r="L995" s="115"/>
      <c r="M995" s="115"/>
      <c r="N995" s="115"/>
      <c r="O995" s="115"/>
      <c r="P995" s="115"/>
      <c r="Q995" s="115"/>
      <c r="R995" s="115"/>
    </row>
    <row r="996" spans="2:18">
      <c r="B996" s="114"/>
      <c r="C996" s="114"/>
      <c r="D996" s="114"/>
      <c r="E996" s="114"/>
      <c r="F996" s="115"/>
      <c r="G996" s="115"/>
      <c r="H996" s="115"/>
      <c r="I996" s="115"/>
      <c r="J996" s="115"/>
      <c r="K996" s="115"/>
      <c r="L996" s="115"/>
      <c r="M996" s="115"/>
      <c r="N996" s="115"/>
      <c r="O996" s="115"/>
      <c r="P996" s="115"/>
      <c r="Q996" s="115"/>
      <c r="R996" s="115"/>
    </row>
    <row r="997" spans="2:18">
      <c r="B997" s="114"/>
      <c r="C997" s="114"/>
      <c r="D997" s="114"/>
      <c r="E997" s="114"/>
      <c r="F997" s="115"/>
      <c r="G997" s="115"/>
      <c r="H997" s="115"/>
      <c r="I997" s="115"/>
      <c r="J997" s="115"/>
      <c r="K997" s="115"/>
      <c r="L997" s="115"/>
      <c r="M997" s="115"/>
      <c r="N997" s="115"/>
      <c r="O997" s="115"/>
      <c r="P997" s="115"/>
      <c r="Q997" s="115"/>
      <c r="R997" s="115"/>
    </row>
    <row r="998" spans="2:18">
      <c r="B998" s="114"/>
      <c r="C998" s="114"/>
      <c r="D998" s="114"/>
      <c r="E998" s="114"/>
      <c r="F998" s="115"/>
      <c r="G998" s="115"/>
      <c r="H998" s="115"/>
      <c r="I998" s="115"/>
      <c r="J998" s="115"/>
      <c r="K998" s="115"/>
      <c r="L998" s="115"/>
      <c r="M998" s="115"/>
      <c r="N998" s="115"/>
      <c r="O998" s="115"/>
      <c r="P998" s="115"/>
      <c r="Q998" s="115"/>
      <c r="R998" s="115"/>
    </row>
    <row r="999" spans="2:18">
      <c r="B999" s="114"/>
      <c r="C999" s="114"/>
      <c r="D999" s="114"/>
      <c r="E999" s="114"/>
      <c r="F999" s="115"/>
      <c r="G999" s="115"/>
      <c r="H999" s="115"/>
      <c r="I999" s="115"/>
      <c r="J999" s="115"/>
      <c r="K999" s="115"/>
      <c r="L999" s="115"/>
      <c r="M999" s="115"/>
      <c r="N999" s="115"/>
      <c r="O999" s="115"/>
      <c r="P999" s="115"/>
      <c r="Q999" s="115"/>
      <c r="R999" s="115"/>
    </row>
    <row r="1000" spans="2:18">
      <c r="B1000" s="114"/>
      <c r="C1000" s="114"/>
      <c r="D1000" s="114"/>
      <c r="E1000" s="114"/>
      <c r="F1000" s="115"/>
      <c r="G1000" s="115"/>
      <c r="H1000" s="115"/>
      <c r="I1000" s="115"/>
      <c r="J1000" s="115"/>
      <c r="K1000" s="115"/>
      <c r="L1000" s="115"/>
      <c r="M1000" s="115"/>
      <c r="N1000" s="115"/>
      <c r="O1000" s="115"/>
      <c r="P1000" s="115"/>
      <c r="Q1000" s="115"/>
      <c r="R1000" s="115"/>
    </row>
    <row r="1001" spans="2:18">
      <c r="B1001" s="114"/>
      <c r="C1001" s="114"/>
      <c r="D1001" s="114"/>
      <c r="E1001" s="114"/>
      <c r="F1001" s="115"/>
      <c r="G1001" s="115"/>
      <c r="H1001" s="115"/>
      <c r="I1001" s="115"/>
      <c r="J1001" s="115"/>
      <c r="K1001" s="115"/>
      <c r="L1001" s="115"/>
      <c r="M1001" s="115"/>
      <c r="N1001" s="115"/>
      <c r="O1001" s="115"/>
      <c r="P1001" s="115"/>
      <c r="Q1001" s="115"/>
      <c r="R1001" s="115"/>
    </row>
    <row r="1002" spans="2:18">
      <c r="B1002" s="114"/>
      <c r="C1002" s="114"/>
      <c r="D1002" s="114"/>
      <c r="E1002" s="114"/>
      <c r="F1002" s="115"/>
      <c r="G1002" s="115"/>
      <c r="H1002" s="115"/>
      <c r="I1002" s="115"/>
      <c r="J1002" s="115"/>
      <c r="K1002" s="115"/>
      <c r="L1002" s="115"/>
      <c r="M1002" s="115"/>
      <c r="N1002" s="115"/>
      <c r="O1002" s="115"/>
      <c r="P1002" s="115"/>
      <c r="Q1002" s="115"/>
      <c r="R1002" s="115"/>
    </row>
    <row r="1003" spans="2:18">
      <c r="B1003" s="114"/>
      <c r="C1003" s="114"/>
      <c r="D1003" s="114"/>
      <c r="E1003" s="114"/>
      <c r="F1003" s="115"/>
      <c r="G1003" s="115"/>
      <c r="H1003" s="115"/>
      <c r="I1003" s="115"/>
      <c r="J1003" s="115"/>
      <c r="K1003" s="115"/>
      <c r="L1003" s="115"/>
      <c r="M1003" s="115"/>
      <c r="N1003" s="115"/>
      <c r="O1003" s="115"/>
      <c r="P1003" s="115"/>
      <c r="Q1003" s="115"/>
      <c r="R1003" s="115"/>
    </row>
    <row r="1004" spans="2:18">
      <c r="B1004" s="114"/>
      <c r="C1004" s="114"/>
      <c r="D1004" s="114"/>
      <c r="E1004" s="114"/>
      <c r="F1004" s="115"/>
      <c r="G1004" s="115"/>
      <c r="H1004" s="115"/>
      <c r="I1004" s="115"/>
      <c r="J1004" s="115"/>
      <c r="K1004" s="115"/>
      <c r="L1004" s="115"/>
      <c r="M1004" s="115"/>
      <c r="N1004" s="115"/>
      <c r="O1004" s="115"/>
      <c r="P1004" s="115"/>
      <c r="Q1004" s="115"/>
      <c r="R1004" s="115"/>
    </row>
    <row r="1005" spans="2:18">
      <c r="B1005" s="114"/>
      <c r="C1005" s="114"/>
      <c r="D1005" s="114"/>
      <c r="E1005" s="114"/>
      <c r="F1005" s="115"/>
      <c r="G1005" s="115"/>
      <c r="H1005" s="115"/>
      <c r="I1005" s="115"/>
      <c r="J1005" s="115"/>
      <c r="K1005" s="115"/>
      <c r="L1005" s="115"/>
      <c r="M1005" s="115"/>
      <c r="N1005" s="115"/>
      <c r="O1005" s="115"/>
      <c r="P1005" s="115"/>
      <c r="Q1005" s="115"/>
      <c r="R1005" s="115"/>
    </row>
    <row r="1006" spans="2:18">
      <c r="B1006" s="114"/>
      <c r="C1006" s="114"/>
      <c r="D1006" s="114"/>
      <c r="E1006" s="114"/>
      <c r="F1006" s="115"/>
      <c r="G1006" s="115"/>
      <c r="H1006" s="115"/>
      <c r="I1006" s="115"/>
      <c r="J1006" s="115"/>
      <c r="K1006" s="115"/>
      <c r="L1006" s="115"/>
      <c r="M1006" s="115"/>
      <c r="N1006" s="115"/>
      <c r="O1006" s="115"/>
      <c r="P1006" s="115"/>
      <c r="Q1006" s="115"/>
      <c r="R1006" s="115"/>
    </row>
    <row r="1007" spans="2:18">
      <c r="B1007" s="114"/>
      <c r="C1007" s="114"/>
      <c r="D1007" s="114"/>
      <c r="E1007" s="114"/>
      <c r="F1007" s="115"/>
      <c r="G1007" s="115"/>
      <c r="H1007" s="115"/>
      <c r="I1007" s="115"/>
      <c r="J1007" s="115"/>
      <c r="K1007" s="115"/>
      <c r="L1007" s="115"/>
      <c r="M1007" s="115"/>
      <c r="N1007" s="115"/>
      <c r="O1007" s="115"/>
      <c r="P1007" s="115"/>
      <c r="Q1007" s="115"/>
      <c r="R1007" s="115"/>
    </row>
    <row r="1008" spans="2:18">
      <c r="B1008" s="114"/>
      <c r="C1008" s="114"/>
      <c r="D1008" s="114"/>
      <c r="E1008" s="114"/>
      <c r="F1008" s="115"/>
      <c r="G1008" s="115"/>
      <c r="H1008" s="115"/>
      <c r="I1008" s="115"/>
      <c r="J1008" s="115"/>
      <c r="K1008" s="115"/>
      <c r="L1008" s="115"/>
      <c r="M1008" s="115"/>
      <c r="N1008" s="115"/>
      <c r="O1008" s="115"/>
      <c r="P1008" s="115"/>
      <c r="Q1008" s="115"/>
      <c r="R1008" s="115"/>
    </row>
    <row r="1009" spans="2:18">
      <c r="B1009" s="114"/>
      <c r="C1009" s="114"/>
      <c r="D1009" s="114"/>
      <c r="E1009" s="114"/>
      <c r="F1009" s="115"/>
      <c r="G1009" s="115"/>
      <c r="H1009" s="115"/>
      <c r="I1009" s="115"/>
      <c r="J1009" s="115"/>
      <c r="K1009" s="115"/>
      <c r="L1009" s="115"/>
      <c r="M1009" s="115"/>
      <c r="N1009" s="115"/>
      <c r="O1009" s="115"/>
      <c r="P1009" s="115"/>
      <c r="Q1009" s="115"/>
      <c r="R1009" s="115"/>
    </row>
    <row r="1010" spans="2:18">
      <c r="B1010" s="114"/>
      <c r="C1010" s="114"/>
      <c r="D1010" s="114"/>
      <c r="E1010" s="114"/>
      <c r="F1010" s="115"/>
      <c r="G1010" s="115"/>
      <c r="H1010" s="115"/>
      <c r="I1010" s="115"/>
      <c r="J1010" s="115"/>
      <c r="K1010" s="115"/>
      <c r="L1010" s="115"/>
      <c r="M1010" s="115"/>
      <c r="N1010" s="115"/>
      <c r="O1010" s="115"/>
      <c r="P1010" s="115"/>
      <c r="Q1010" s="115"/>
      <c r="R1010" s="115"/>
    </row>
    <row r="1011" spans="2:18">
      <c r="B1011" s="114"/>
      <c r="C1011" s="114"/>
      <c r="D1011" s="114"/>
      <c r="E1011" s="114"/>
      <c r="F1011" s="115"/>
      <c r="G1011" s="115"/>
      <c r="H1011" s="115"/>
      <c r="I1011" s="115"/>
      <c r="J1011" s="115"/>
      <c r="K1011" s="115"/>
      <c r="L1011" s="115"/>
      <c r="M1011" s="115"/>
      <c r="N1011" s="115"/>
      <c r="O1011" s="115"/>
      <c r="P1011" s="115"/>
      <c r="Q1011" s="115"/>
      <c r="R1011" s="115"/>
    </row>
    <row r="1012" spans="2:18">
      <c r="B1012" s="114"/>
      <c r="C1012" s="114"/>
      <c r="D1012" s="114"/>
      <c r="E1012" s="114"/>
      <c r="F1012" s="115"/>
      <c r="G1012" s="115"/>
      <c r="H1012" s="115"/>
      <c r="I1012" s="115"/>
      <c r="J1012" s="115"/>
      <c r="K1012" s="115"/>
      <c r="L1012" s="115"/>
      <c r="M1012" s="115"/>
      <c r="N1012" s="115"/>
      <c r="O1012" s="115"/>
      <c r="P1012" s="115"/>
      <c r="Q1012" s="115"/>
      <c r="R1012" s="115"/>
    </row>
    <row r="1013" spans="2:18">
      <c r="B1013" s="114"/>
      <c r="C1013" s="114"/>
      <c r="D1013" s="114"/>
      <c r="E1013" s="114"/>
      <c r="F1013" s="115"/>
      <c r="G1013" s="115"/>
      <c r="H1013" s="115"/>
      <c r="I1013" s="115"/>
      <c r="J1013" s="115"/>
      <c r="K1013" s="115"/>
      <c r="L1013" s="115"/>
      <c r="M1013" s="115"/>
      <c r="N1013" s="115"/>
      <c r="O1013" s="115"/>
      <c r="P1013" s="115"/>
      <c r="Q1013" s="115"/>
      <c r="R1013" s="115"/>
    </row>
    <row r="1014" spans="2:18">
      <c r="B1014" s="114"/>
      <c r="C1014" s="114"/>
      <c r="D1014" s="114"/>
      <c r="E1014" s="114"/>
      <c r="F1014" s="115"/>
      <c r="G1014" s="115"/>
      <c r="H1014" s="115"/>
      <c r="I1014" s="115"/>
      <c r="J1014" s="115"/>
      <c r="K1014" s="115"/>
      <c r="L1014" s="115"/>
      <c r="M1014" s="115"/>
      <c r="N1014" s="115"/>
      <c r="O1014" s="115"/>
      <c r="P1014" s="115"/>
      <c r="Q1014" s="115"/>
      <c r="R1014" s="115"/>
    </row>
    <row r="1015" spans="2:18">
      <c r="B1015" s="114"/>
      <c r="C1015" s="114"/>
      <c r="D1015" s="114"/>
      <c r="E1015" s="114"/>
      <c r="F1015" s="115"/>
      <c r="G1015" s="115"/>
      <c r="H1015" s="115"/>
      <c r="I1015" s="115"/>
      <c r="J1015" s="115"/>
      <c r="K1015" s="115"/>
      <c r="L1015" s="115"/>
      <c r="M1015" s="115"/>
      <c r="N1015" s="115"/>
      <c r="O1015" s="115"/>
      <c r="P1015" s="115"/>
      <c r="Q1015" s="115"/>
      <c r="R1015" s="115"/>
    </row>
    <row r="1016" spans="2:18">
      <c r="B1016" s="114"/>
      <c r="C1016" s="114"/>
      <c r="D1016" s="114"/>
      <c r="E1016" s="114"/>
      <c r="F1016" s="115"/>
      <c r="G1016" s="115"/>
      <c r="H1016" s="115"/>
      <c r="I1016" s="115"/>
      <c r="J1016" s="115"/>
      <c r="K1016" s="115"/>
      <c r="L1016" s="115"/>
      <c r="M1016" s="115"/>
      <c r="N1016" s="115"/>
      <c r="O1016" s="115"/>
      <c r="P1016" s="115"/>
      <c r="Q1016" s="115"/>
      <c r="R1016" s="115"/>
    </row>
    <row r="1017" spans="2:18">
      <c r="B1017" s="114"/>
      <c r="C1017" s="114"/>
      <c r="D1017" s="114"/>
      <c r="E1017" s="114"/>
      <c r="F1017" s="115"/>
      <c r="G1017" s="115"/>
      <c r="H1017" s="115"/>
      <c r="I1017" s="115"/>
      <c r="J1017" s="115"/>
      <c r="K1017" s="115"/>
      <c r="L1017" s="115"/>
      <c r="M1017" s="115"/>
      <c r="N1017" s="115"/>
      <c r="O1017" s="115"/>
      <c r="P1017" s="115"/>
      <c r="Q1017" s="115"/>
      <c r="R1017" s="115"/>
    </row>
    <row r="1018" spans="2:18">
      <c r="B1018" s="114"/>
      <c r="C1018" s="114"/>
      <c r="D1018" s="114"/>
      <c r="E1018" s="114"/>
      <c r="F1018" s="115"/>
      <c r="G1018" s="115"/>
      <c r="H1018" s="115"/>
      <c r="I1018" s="115"/>
      <c r="J1018" s="115"/>
      <c r="K1018" s="115"/>
      <c r="L1018" s="115"/>
      <c r="M1018" s="115"/>
      <c r="N1018" s="115"/>
      <c r="O1018" s="115"/>
      <c r="P1018" s="115"/>
      <c r="Q1018" s="115"/>
      <c r="R1018" s="115"/>
    </row>
    <row r="1019" spans="2:18">
      <c r="B1019" s="114"/>
      <c r="C1019" s="114"/>
      <c r="D1019" s="114"/>
      <c r="E1019" s="114"/>
      <c r="F1019" s="115"/>
      <c r="G1019" s="115"/>
      <c r="H1019" s="115"/>
      <c r="I1019" s="115"/>
      <c r="J1019" s="115"/>
      <c r="K1019" s="115"/>
      <c r="L1019" s="115"/>
      <c r="M1019" s="115"/>
      <c r="N1019" s="115"/>
      <c r="O1019" s="115"/>
      <c r="P1019" s="115"/>
      <c r="Q1019" s="115"/>
      <c r="R1019" s="115"/>
    </row>
    <row r="1020" spans="2:18">
      <c r="B1020" s="114"/>
      <c r="C1020" s="114"/>
      <c r="D1020" s="114"/>
      <c r="E1020" s="114"/>
      <c r="F1020" s="115"/>
      <c r="G1020" s="115"/>
      <c r="H1020" s="115"/>
      <c r="I1020" s="115"/>
      <c r="J1020" s="115"/>
      <c r="K1020" s="115"/>
      <c r="L1020" s="115"/>
      <c r="M1020" s="115"/>
      <c r="N1020" s="115"/>
      <c r="O1020" s="115"/>
      <c r="P1020" s="115"/>
      <c r="Q1020" s="115"/>
      <c r="R1020" s="115"/>
    </row>
    <row r="1021" spans="2:18">
      <c r="B1021" s="114"/>
      <c r="C1021" s="114"/>
      <c r="D1021" s="114"/>
      <c r="E1021" s="114"/>
      <c r="F1021" s="115"/>
      <c r="G1021" s="115"/>
      <c r="H1021" s="115"/>
      <c r="I1021" s="115"/>
      <c r="J1021" s="115"/>
      <c r="K1021" s="115"/>
      <c r="L1021" s="115"/>
      <c r="M1021" s="115"/>
      <c r="N1021" s="115"/>
      <c r="O1021" s="115"/>
      <c r="P1021" s="115"/>
      <c r="Q1021" s="115"/>
      <c r="R1021" s="115"/>
    </row>
    <row r="1022" spans="2:18">
      <c r="B1022" s="114"/>
      <c r="C1022" s="114"/>
      <c r="D1022" s="114"/>
      <c r="E1022" s="114"/>
      <c r="F1022" s="115"/>
      <c r="G1022" s="115"/>
      <c r="H1022" s="115"/>
      <c r="I1022" s="115"/>
      <c r="J1022" s="115"/>
      <c r="K1022" s="115"/>
      <c r="L1022" s="115"/>
      <c r="M1022" s="115"/>
      <c r="N1022" s="115"/>
      <c r="O1022" s="115"/>
      <c r="P1022" s="115"/>
      <c r="Q1022" s="115"/>
      <c r="R1022" s="115"/>
    </row>
    <row r="1023" spans="2:18">
      <c r="B1023" s="114"/>
      <c r="C1023" s="114"/>
      <c r="D1023" s="114"/>
      <c r="E1023" s="114"/>
      <c r="F1023" s="115"/>
      <c r="G1023" s="115"/>
      <c r="H1023" s="115"/>
      <c r="I1023" s="115"/>
      <c r="J1023" s="115"/>
      <c r="K1023" s="115"/>
      <c r="L1023" s="115"/>
      <c r="M1023" s="115"/>
      <c r="N1023" s="115"/>
      <c r="O1023" s="115"/>
      <c r="P1023" s="115"/>
      <c r="Q1023" s="115"/>
      <c r="R1023" s="115"/>
    </row>
    <row r="1024" spans="2:18">
      <c r="B1024" s="114"/>
      <c r="C1024" s="114"/>
      <c r="D1024" s="114"/>
      <c r="E1024" s="114"/>
      <c r="F1024" s="115"/>
      <c r="G1024" s="115"/>
      <c r="H1024" s="115"/>
      <c r="I1024" s="115"/>
      <c r="J1024" s="115"/>
      <c r="K1024" s="115"/>
      <c r="L1024" s="115"/>
      <c r="M1024" s="115"/>
      <c r="N1024" s="115"/>
      <c r="O1024" s="115"/>
      <c r="P1024" s="115"/>
      <c r="Q1024" s="115"/>
      <c r="R1024" s="115"/>
    </row>
    <row r="1025" spans="2:18">
      <c r="B1025" s="114"/>
      <c r="C1025" s="114"/>
      <c r="D1025" s="114"/>
      <c r="E1025" s="114"/>
      <c r="F1025" s="115"/>
      <c r="G1025" s="115"/>
      <c r="H1025" s="115"/>
      <c r="I1025" s="115"/>
      <c r="J1025" s="115"/>
      <c r="K1025" s="115"/>
      <c r="L1025" s="115"/>
      <c r="M1025" s="115"/>
      <c r="N1025" s="115"/>
      <c r="O1025" s="115"/>
      <c r="P1025" s="115"/>
      <c r="Q1025" s="115"/>
      <c r="R1025" s="115"/>
    </row>
    <row r="1026" spans="2:18">
      <c r="B1026" s="114"/>
      <c r="C1026" s="114"/>
      <c r="D1026" s="114"/>
      <c r="E1026" s="114"/>
      <c r="F1026" s="115"/>
      <c r="G1026" s="115"/>
      <c r="H1026" s="115"/>
      <c r="I1026" s="115"/>
      <c r="J1026" s="115"/>
      <c r="K1026" s="115"/>
      <c r="L1026" s="115"/>
      <c r="M1026" s="115"/>
      <c r="N1026" s="115"/>
      <c r="O1026" s="115"/>
      <c r="P1026" s="115"/>
      <c r="Q1026" s="115"/>
      <c r="R1026" s="115"/>
    </row>
    <row r="1027" spans="2:18">
      <c r="B1027" s="114"/>
      <c r="C1027" s="114"/>
      <c r="D1027" s="114"/>
      <c r="E1027" s="114"/>
      <c r="F1027" s="115"/>
      <c r="G1027" s="115"/>
      <c r="H1027" s="115"/>
      <c r="I1027" s="115"/>
      <c r="J1027" s="115"/>
      <c r="K1027" s="115"/>
      <c r="L1027" s="115"/>
      <c r="M1027" s="115"/>
      <c r="N1027" s="115"/>
      <c r="O1027" s="115"/>
      <c r="P1027" s="115"/>
      <c r="Q1027" s="115"/>
      <c r="R1027" s="115"/>
    </row>
    <row r="1028" spans="2:18">
      <c r="B1028" s="114"/>
      <c r="C1028" s="114"/>
      <c r="D1028" s="114"/>
      <c r="E1028" s="114"/>
      <c r="F1028" s="115"/>
      <c r="G1028" s="115"/>
      <c r="H1028" s="115"/>
      <c r="I1028" s="115"/>
      <c r="J1028" s="115"/>
      <c r="K1028" s="115"/>
      <c r="L1028" s="115"/>
      <c r="M1028" s="115"/>
      <c r="N1028" s="115"/>
      <c r="O1028" s="115"/>
      <c r="P1028" s="115"/>
      <c r="Q1028" s="115"/>
      <c r="R1028" s="115"/>
    </row>
    <row r="1029" spans="2:18">
      <c r="B1029" s="114"/>
      <c r="C1029" s="114"/>
      <c r="D1029" s="114"/>
      <c r="E1029" s="114"/>
      <c r="F1029" s="115"/>
      <c r="G1029" s="115"/>
      <c r="H1029" s="115"/>
      <c r="I1029" s="115"/>
      <c r="J1029" s="115"/>
      <c r="K1029" s="115"/>
      <c r="L1029" s="115"/>
      <c r="M1029" s="115"/>
      <c r="N1029" s="115"/>
      <c r="O1029" s="115"/>
      <c r="P1029" s="115"/>
      <c r="Q1029" s="115"/>
      <c r="R1029" s="115"/>
    </row>
    <row r="1030" spans="2:18">
      <c r="B1030" s="114"/>
      <c r="C1030" s="114"/>
      <c r="D1030" s="114"/>
      <c r="E1030" s="114"/>
      <c r="F1030" s="115"/>
      <c r="G1030" s="115"/>
      <c r="H1030" s="115"/>
      <c r="I1030" s="115"/>
      <c r="J1030" s="115"/>
      <c r="K1030" s="115"/>
      <c r="L1030" s="115"/>
      <c r="M1030" s="115"/>
      <c r="N1030" s="115"/>
      <c r="O1030" s="115"/>
      <c r="P1030" s="115"/>
      <c r="Q1030" s="115"/>
      <c r="R1030" s="115"/>
    </row>
    <row r="1031" spans="2:18">
      <c r="B1031" s="114"/>
      <c r="C1031" s="114"/>
      <c r="D1031" s="114"/>
      <c r="E1031" s="114"/>
      <c r="F1031" s="115"/>
      <c r="G1031" s="115"/>
      <c r="H1031" s="115"/>
      <c r="I1031" s="115"/>
      <c r="J1031" s="115"/>
      <c r="K1031" s="115"/>
      <c r="L1031" s="115"/>
      <c r="M1031" s="115"/>
      <c r="N1031" s="115"/>
      <c r="O1031" s="115"/>
      <c r="P1031" s="115"/>
      <c r="Q1031" s="115"/>
      <c r="R1031" s="115"/>
    </row>
    <row r="1032" spans="2:18">
      <c r="B1032" s="114"/>
      <c r="C1032" s="114"/>
      <c r="D1032" s="114"/>
      <c r="E1032" s="114"/>
      <c r="F1032" s="115"/>
      <c r="G1032" s="115"/>
      <c r="H1032" s="115"/>
      <c r="I1032" s="115"/>
      <c r="J1032" s="115"/>
      <c r="K1032" s="115"/>
      <c r="L1032" s="115"/>
      <c r="M1032" s="115"/>
      <c r="N1032" s="115"/>
      <c r="O1032" s="115"/>
      <c r="P1032" s="115"/>
      <c r="Q1032" s="115"/>
      <c r="R1032" s="115"/>
    </row>
    <row r="1033" spans="2:18">
      <c r="B1033" s="114"/>
      <c r="C1033" s="114"/>
      <c r="D1033" s="114"/>
      <c r="E1033" s="114"/>
      <c r="F1033" s="115"/>
      <c r="G1033" s="115"/>
      <c r="H1033" s="115"/>
      <c r="I1033" s="115"/>
      <c r="J1033" s="115"/>
      <c r="K1033" s="115"/>
      <c r="L1033" s="115"/>
      <c r="M1033" s="115"/>
      <c r="N1033" s="115"/>
      <c r="O1033" s="115"/>
      <c r="P1033" s="115"/>
      <c r="Q1033" s="115"/>
      <c r="R1033" s="115"/>
    </row>
    <row r="1034" spans="2:18">
      <c r="B1034" s="114"/>
      <c r="C1034" s="114"/>
      <c r="D1034" s="114"/>
      <c r="E1034" s="114"/>
      <c r="F1034" s="115"/>
      <c r="G1034" s="115"/>
      <c r="H1034" s="115"/>
      <c r="I1034" s="115"/>
      <c r="J1034" s="115"/>
      <c r="K1034" s="115"/>
      <c r="L1034" s="115"/>
      <c r="M1034" s="115"/>
      <c r="N1034" s="115"/>
      <c r="O1034" s="115"/>
      <c r="P1034" s="115"/>
      <c r="Q1034" s="115"/>
      <c r="R1034" s="115"/>
    </row>
    <row r="1035" spans="2:18">
      <c r="B1035" s="114"/>
      <c r="C1035" s="114"/>
      <c r="D1035" s="114"/>
      <c r="E1035" s="114"/>
      <c r="F1035" s="115"/>
      <c r="G1035" s="115"/>
      <c r="H1035" s="115"/>
      <c r="I1035" s="115"/>
      <c r="J1035" s="115"/>
      <c r="K1035" s="115"/>
      <c r="L1035" s="115"/>
      <c r="M1035" s="115"/>
      <c r="N1035" s="115"/>
      <c r="O1035" s="115"/>
      <c r="P1035" s="115"/>
      <c r="Q1035" s="115"/>
      <c r="R1035" s="115"/>
    </row>
    <row r="1036" spans="2:18">
      <c r="B1036" s="114"/>
      <c r="C1036" s="114"/>
      <c r="D1036" s="114"/>
      <c r="E1036" s="114"/>
      <c r="F1036" s="115"/>
      <c r="G1036" s="115"/>
      <c r="H1036" s="115"/>
      <c r="I1036" s="115"/>
      <c r="J1036" s="115"/>
      <c r="K1036" s="115"/>
      <c r="L1036" s="115"/>
      <c r="M1036" s="115"/>
      <c r="N1036" s="115"/>
      <c r="O1036" s="115"/>
      <c r="P1036" s="115"/>
      <c r="Q1036" s="115"/>
      <c r="R1036" s="115"/>
    </row>
    <row r="1037" spans="2:18">
      <c r="B1037" s="114"/>
      <c r="C1037" s="114"/>
      <c r="D1037" s="114"/>
      <c r="E1037" s="114"/>
      <c r="F1037" s="115"/>
      <c r="G1037" s="115"/>
      <c r="H1037" s="115"/>
      <c r="I1037" s="115"/>
      <c r="J1037" s="115"/>
      <c r="K1037" s="115"/>
      <c r="L1037" s="115"/>
      <c r="M1037" s="115"/>
      <c r="N1037" s="115"/>
      <c r="O1037" s="115"/>
      <c r="P1037" s="115"/>
      <c r="Q1037" s="115"/>
      <c r="R1037" s="115"/>
    </row>
    <row r="1038" spans="2:18">
      <c r="B1038" s="114"/>
      <c r="C1038" s="114"/>
      <c r="D1038" s="114"/>
      <c r="E1038" s="114"/>
      <c r="F1038" s="115"/>
      <c r="G1038" s="115"/>
      <c r="H1038" s="115"/>
      <c r="I1038" s="115"/>
      <c r="J1038" s="115"/>
      <c r="K1038" s="115"/>
      <c r="L1038" s="115"/>
      <c r="M1038" s="115"/>
      <c r="N1038" s="115"/>
      <c r="O1038" s="115"/>
      <c r="P1038" s="115"/>
      <c r="Q1038" s="115"/>
      <c r="R1038" s="115"/>
    </row>
    <row r="1039" spans="2:18">
      <c r="B1039" s="114"/>
      <c r="C1039" s="114"/>
      <c r="D1039" s="114"/>
      <c r="E1039" s="114"/>
      <c r="F1039" s="115"/>
      <c r="G1039" s="115"/>
      <c r="H1039" s="115"/>
      <c r="I1039" s="115"/>
      <c r="J1039" s="115"/>
      <c r="K1039" s="115"/>
      <c r="L1039" s="115"/>
      <c r="M1039" s="115"/>
      <c r="N1039" s="115"/>
      <c r="O1039" s="115"/>
      <c r="P1039" s="115"/>
      <c r="Q1039" s="115"/>
      <c r="R1039" s="115"/>
    </row>
    <row r="1040" spans="2:18">
      <c r="B1040" s="114"/>
      <c r="C1040" s="114"/>
      <c r="D1040" s="114"/>
      <c r="E1040" s="114"/>
      <c r="F1040" s="115"/>
      <c r="G1040" s="115"/>
      <c r="H1040" s="115"/>
      <c r="I1040" s="115"/>
      <c r="J1040" s="115"/>
      <c r="K1040" s="115"/>
      <c r="L1040" s="115"/>
      <c r="M1040" s="115"/>
      <c r="N1040" s="115"/>
      <c r="O1040" s="115"/>
      <c r="P1040" s="115"/>
      <c r="Q1040" s="115"/>
      <c r="R1040" s="115"/>
    </row>
    <row r="1041" spans="2:18">
      <c r="B1041" s="114"/>
      <c r="C1041" s="114"/>
      <c r="D1041" s="114"/>
      <c r="E1041" s="114"/>
      <c r="F1041" s="115"/>
      <c r="G1041" s="115"/>
      <c r="H1041" s="115"/>
      <c r="I1041" s="115"/>
      <c r="J1041" s="115"/>
      <c r="K1041" s="115"/>
      <c r="L1041" s="115"/>
      <c r="M1041" s="115"/>
      <c r="N1041" s="115"/>
      <c r="O1041" s="115"/>
      <c r="P1041" s="115"/>
      <c r="Q1041" s="115"/>
      <c r="R1041" s="115"/>
    </row>
    <row r="1042" spans="2:18">
      <c r="B1042" s="114"/>
      <c r="C1042" s="114"/>
      <c r="D1042" s="114"/>
      <c r="E1042" s="114"/>
      <c r="F1042" s="115"/>
      <c r="G1042" s="115"/>
      <c r="H1042" s="115"/>
      <c r="I1042" s="115"/>
      <c r="J1042" s="115"/>
      <c r="K1042" s="115"/>
      <c r="L1042" s="115"/>
      <c r="M1042" s="115"/>
      <c r="N1042" s="115"/>
      <c r="O1042" s="115"/>
      <c r="P1042" s="115"/>
      <c r="Q1042" s="115"/>
      <c r="R1042" s="115"/>
    </row>
    <row r="1043" spans="2:18">
      <c r="B1043" s="114"/>
      <c r="C1043" s="114"/>
      <c r="D1043" s="114"/>
      <c r="E1043" s="114"/>
      <c r="F1043" s="115"/>
      <c r="G1043" s="115"/>
      <c r="H1043" s="115"/>
      <c r="I1043" s="115"/>
      <c r="J1043" s="115"/>
      <c r="K1043" s="115"/>
      <c r="L1043" s="115"/>
      <c r="M1043" s="115"/>
      <c r="N1043" s="115"/>
      <c r="O1043" s="115"/>
      <c r="P1043" s="115"/>
      <c r="Q1043" s="115"/>
      <c r="R1043" s="115"/>
    </row>
    <row r="1044" spans="2:18">
      <c r="B1044" s="114"/>
      <c r="C1044" s="114"/>
      <c r="D1044" s="114"/>
      <c r="E1044" s="114"/>
      <c r="F1044" s="115"/>
      <c r="G1044" s="115"/>
      <c r="H1044" s="115"/>
      <c r="I1044" s="115"/>
      <c r="J1044" s="115"/>
      <c r="K1044" s="115"/>
      <c r="L1044" s="115"/>
      <c r="M1044" s="115"/>
      <c r="N1044" s="115"/>
      <c r="O1044" s="115"/>
      <c r="P1044" s="115"/>
      <c r="Q1044" s="115"/>
      <c r="R1044" s="115"/>
    </row>
    <row r="1045" spans="2:18">
      <c r="B1045" s="114"/>
      <c r="C1045" s="114"/>
      <c r="D1045" s="114"/>
      <c r="E1045" s="114"/>
      <c r="F1045" s="115"/>
      <c r="G1045" s="115"/>
      <c r="H1045" s="115"/>
      <c r="I1045" s="115"/>
      <c r="J1045" s="115"/>
      <c r="K1045" s="115"/>
      <c r="L1045" s="115"/>
      <c r="M1045" s="115"/>
      <c r="N1045" s="115"/>
      <c r="O1045" s="115"/>
      <c r="P1045" s="115"/>
      <c r="Q1045" s="115"/>
      <c r="R1045" s="115"/>
    </row>
    <row r="1046" spans="2:18">
      <c r="B1046" s="114"/>
      <c r="C1046" s="114"/>
      <c r="D1046" s="114"/>
      <c r="E1046" s="114"/>
      <c r="F1046" s="115"/>
      <c r="G1046" s="115"/>
      <c r="H1046" s="115"/>
      <c r="I1046" s="115"/>
      <c r="J1046" s="115"/>
      <c r="K1046" s="115"/>
      <c r="L1046" s="115"/>
      <c r="M1046" s="115"/>
      <c r="N1046" s="115"/>
      <c r="O1046" s="115"/>
      <c r="P1046" s="115"/>
      <c r="Q1046" s="115"/>
      <c r="R1046" s="115"/>
    </row>
    <row r="1047" spans="2:18">
      <c r="B1047" s="114"/>
      <c r="C1047" s="114"/>
      <c r="D1047" s="114"/>
      <c r="E1047" s="114"/>
      <c r="F1047" s="115"/>
      <c r="G1047" s="115"/>
      <c r="H1047" s="115"/>
      <c r="I1047" s="115"/>
      <c r="J1047" s="115"/>
      <c r="K1047" s="115"/>
      <c r="L1047" s="115"/>
      <c r="M1047" s="115"/>
      <c r="N1047" s="115"/>
      <c r="O1047" s="115"/>
      <c r="P1047" s="115"/>
      <c r="Q1047" s="115"/>
      <c r="R1047" s="115"/>
    </row>
    <row r="1048" spans="2:18">
      <c r="B1048" s="114"/>
      <c r="C1048" s="114"/>
      <c r="D1048" s="114"/>
      <c r="E1048" s="114"/>
      <c r="F1048" s="115"/>
      <c r="G1048" s="115"/>
      <c r="H1048" s="115"/>
      <c r="I1048" s="115"/>
      <c r="J1048" s="115"/>
      <c r="K1048" s="115"/>
      <c r="L1048" s="115"/>
      <c r="M1048" s="115"/>
      <c r="N1048" s="115"/>
      <c r="O1048" s="115"/>
      <c r="P1048" s="115"/>
      <c r="Q1048" s="115"/>
      <c r="R1048" s="115"/>
    </row>
    <row r="1049" spans="2:18">
      <c r="B1049" s="114"/>
      <c r="C1049" s="114"/>
      <c r="D1049" s="114"/>
      <c r="E1049" s="114"/>
      <c r="F1049" s="115"/>
      <c r="G1049" s="115"/>
      <c r="H1049" s="115"/>
      <c r="I1049" s="115"/>
      <c r="J1049" s="115"/>
      <c r="K1049" s="115"/>
      <c r="L1049" s="115"/>
      <c r="M1049" s="115"/>
      <c r="N1049" s="115"/>
      <c r="O1049" s="115"/>
      <c r="P1049" s="115"/>
      <c r="Q1049" s="115"/>
      <c r="R1049" s="115"/>
    </row>
    <row r="1050" spans="2:18">
      <c r="B1050" s="114"/>
      <c r="C1050" s="114"/>
      <c r="D1050" s="114"/>
      <c r="E1050" s="114"/>
      <c r="F1050" s="115"/>
      <c r="G1050" s="115"/>
      <c r="H1050" s="115"/>
      <c r="I1050" s="115"/>
      <c r="J1050" s="115"/>
      <c r="K1050" s="115"/>
      <c r="L1050" s="115"/>
      <c r="M1050" s="115"/>
      <c r="N1050" s="115"/>
      <c r="O1050" s="115"/>
      <c r="P1050" s="115"/>
      <c r="Q1050" s="115"/>
      <c r="R1050" s="115"/>
    </row>
    <row r="1051" spans="2:18">
      <c r="B1051" s="114"/>
      <c r="C1051" s="114"/>
      <c r="D1051" s="114"/>
      <c r="E1051" s="114"/>
      <c r="F1051" s="115"/>
      <c r="G1051" s="115"/>
      <c r="H1051" s="115"/>
      <c r="I1051" s="115"/>
      <c r="J1051" s="115"/>
      <c r="K1051" s="115"/>
      <c r="L1051" s="115"/>
      <c r="M1051" s="115"/>
      <c r="N1051" s="115"/>
      <c r="O1051" s="115"/>
      <c r="P1051" s="115"/>
      <c r="Q1051" s="115"/>
      <c r="R1051" s="115"/>
    </row>
    <row r="1052" spans="2:18">
      <c r="B1052" s="114"/>
      <c r="C1052" s="114"/>
      <c r="D1052" s="114"/>
      <c r="E1052" s="114"/>
      <c r="F1052" s="115"/>
      <c r="G1052" s="115"/>
      <c r="H1052" s="115"/>
      <c r="I1052" s="115"/>
      <c r="J1052" s="115"/>
      <c r="K1052" s="115"/>
      <c r="L1052" s="115"/>
      <c r="M1052" s="115"/>
      <c r="N1052" s="115"/>
      <c r="O1052" s="115"/>
      <c r="P1052" s="115"/>
      <c r="Q1052" s="115"/>
      <c r="R1052" s="115"/>
    </row>
    <row r="1053" spans="2:18">
      <c r="B1053" s="114"/>
      <c r="C1053" s="114"/>
      <c r="D1053" s="114"/>
      <c r="E1053" s="114"/>
      <c r="F1053" s="115"/>
      <c r="G1053" s="115"/>
      <c r="H1053" s="115"/>
      <c r="I1053" s="115"/>
      <c r="J1053" s="115"/>
      <c r="K1053" s="115"/>
      <c r="L1053" s="115"/>
      <c r="M1053" s="115"/>
      <c r="N1053" s="115"/>
      <c r="O1053" s="115"/>
      <c r="P1053" s="115"/>
      <c r="Q1053" s="115"/>
      <c r="R1053" s="115"/>
    </row>
    <row r="1054" spans="2:18">
      <c r="B1054" s="114"/>
      <c r="C1054" s="114"/>
      <c r="D1054" s="114"/>
      <c r="E1054" s="114"/>
      <c r="F1054" s="115"/>
      <c r="G1054" s="115"/>
      <c r="H1054" s="115"/>
      <c r="I1054" s="115"/>
      <c r="J1054" s="115"/>
      <c r="K1054" s="115"/>
      <c r="L1054" s="115"/>
      <c r="M1054" s="115"/>
      <c r="N1054" s="115"/>
      <c r="O1054" s="115"/>
      <c r="P1054" s="115"/>
      <c r="Q1054" s="115"/>
      <c r="R1054" s="115"/>
    </row>
    <row r="1055" spans="2:18">
      <c r="B1055" s="114"/>
      <c r="C1055" s="114"/>
      <c r="D1055" s="114"/>
      <c r="E1055" s="114"/>
      <c r="F1055" s="115"/>
      <c r="G1055" s="115"/>
      <c r="H1055" s="115"/>
      <c r="I1055" s="115"/>
      <c r="J1055" s="115"/>
      <c r="K1055" s="115"/>
      <c r="L1055" s="115"/>
      <c r="M1055" s="115"/>
      <c r="N1055" s="115"/>
      <c r="O1055" s="115"/>
      <c r="P1055" s="115"/>
      <c r="Q1055" s="115"/>
      <c r="R1055" s="115"/>
    </row>
    <row r="1056" spans="2:18">
      <c r="B1056" s="114"/>
      <c r="C1056" s="114"/>
      <c r="D1056" s="114"/>
      <c r="E1056" s="114"/>
      <c r="F1056" s="115"/>
      <c r="G1056" s="115"/>
      <c r="H1056" s="115"/>
      <c r="I1056" s="115"/>
      <c r="J1056" s="115"/>
      <c r="K1056" s="115"/>
      <c r="L1056" s="115"/>
      <c r="M1056" s="115"/>
      <c r="N1056" s="115"/>
      <c r="O1056" s="115"/>
      <c r="P1056" s="115"/>
      <c r="Q1056" s="115"/>
      <c r="R1056" s="115"/>
    </row>
    <row r="1057" spans="2:18">
      <c r="B1057" s="114"/>
      <c r="C1057" s="114"/>
      <c r="D1057" s="114"/>
      <c r="E1057" s="114"/>
      <c r="F1057" s="115"/>
      <c r="G1057" s="115"/>
      <c r="H1057" s="115"/>
      <c r="I1057" s="115"/>
      <c r="J1057" s="115"/>
      <c r="K1057" s="115"/>
      <c r="L1057" s="115"/>
      <c r="M1057" s="115"/>
      <c r="N1057" s="115"/>
      <c r="O1057" s="115"/>
      <c r="P1057" s="115"/>
      <c r="Q1057" s="115"/>
      <c r="R1057" s="115"/>
    </row>
    <row r="1058" spans="2:18">
      <c r="B1058" s="114"/>
      <c r="C1058" s="114"/>
      <c r="D1058" s="114"/>
      <c r="E1058" s="114"/>
      <c r="F1058" s="115"/>
      <c r="G1058" s="115"/>
      <c r="H1058" s="115"/>
      <c r="I1058" s="115"/>
      <c r="J1058" s="115"/>
      <c r="K1058" s="115"/>
      <c r="L1058" s="115"/>
      <c r="M1058" s="115"/>
      <c r="N1058" s="115"/>
      <c r="O1058" s="115"/>
      <c r="P1058" s="115"/>
      <c r="Q1058" s="115"/>
      <c r="R1058" s="115"/>
    </row>
    <row r="1059" spans="2:18">
      <c r="B1059" s="114"/>
      <c r="C1059" s="114"/>
      <c r="D1059" s="114"/>
      <c r="E1059" s="114"/>
      <c r="F1059" s="115"/>
      <c r="G1059" s="115"/>
      <c r="H1059" s="115"/>
      <c r="I1059" s="115"/>
      <c r="J1059" s="115"/>
      <c r="K1059" s="115"/>
      <c r="L1059" s="115"/>
      <c r="M1059" s="115"/>
      <c r="N1059" s="115"/>
      <c r="O1059" s="115"/>
      <c r="P1059" s="115"/>
      <c r="Q1059" s="115"/>
      <c r="R1059" s="115"/>
    </row>
    <row r="1060" spans="2:18">
      <c r="B1060" s="114"/>
      <c r="C1060" s="114"/>
      <c r="D1060" s="114"/>
      <c r="E1060" s="114"/>
      <c r="F1060" s="115"/>
      <c r="G1060" s="115"/>
      <c r="H1060" s="115"/>
      <c r="I1060" s="115"/>
      <c r="J1060" s="115"/>
      <c r="K1060" s="115"/>
      <c r="L1060" s="115"/>
      <c r="M1060" s="115"/>
      <c r="N1060" s="115"/>
      <c r="O1060" s="115"/>
      <c r="P1060" s="115"/>
      <c r="Q1060" s="115"/>
      <c r="R1060" s="115"/>
    </row>
    <row r="1061" spans="2:18">
      <c r="B1061" s="114"/>
      <c r="C1061" s="114"/>
      <c r="D1061" s="114"/>
      <c r="E1061" s="114"/>
      <c r="F1061" s="115"/>
      <c r="G1061" s="115"/>
      <c r="H1061" s="115"/>
      <c r="I1061" s="115"/>
      <c r="J1061" s="115"/>
      <c r="K1061" s="115"/>
      <c r="L1061" s="115"/>
      <c r="M1061" s="115"/>
      <c r="N1061" s="115"/>
      <c r="O1061" s="115"/>
      <c r="P1061" s="115"/>
      <c r="Q1061" s="115"/>
      <c r="R1061" s="115"/>
    </row>
    <row r="1062" spans="2:18">
      <c r="B1062" s="114"/>
      <c r="C1062" s="114"/>
      <c r="D1062" s="114"/>
      <c r="E1062" s="114"/>
      <c r="F1062" s="115"/>
      <c r="G1062" s="115"/>
      <c r="H1062" s="115"/>
      <c r="I1062" s="115"/>
      <c r="J1062" s="115"/>
      <c r="K1062" s="115"/>
      <c r="L1062" s="115"/>
      <c r="M1062" s="115"/>
      <c r="N1062" s="115"/>
      <c r="O1062" s="115"/>
      <c r="P1062" s="115"/>
      <c r="Q1062" s="115"/>
      <c r="R1062" s="115"/>
    </row>
    <row r="1063" spans="2:18">
      <c r="B1063" s="114"/>
      <c r="C1063" s="114"/>
      <c r="D1063" s="114"/>
      <c r="E1063" s="114"/>
      <c r="F1063" s="115"/>
      <c r="G1063" s="115"/>
      <c r="H1063" s="115"/>
      <c r="I1063" s="115"/>
      <c r="J1063" s="115"/>
      <c r="K1063" s="115"/>
      <c r="L1063" s="115"/>
      <c r="M1063" s="115"/>
      <c r="N1063" s="115"/>
      <c r="O1063" s="115"/>
      <c r="P1063" s="115"/>
      <c r="Q1063" s="115"/>
      <c r="R1063" s="115"/>
    </row>
    <row r="1064" spans="2:18">
      <c r="B1064" s="114"/>
      <c r="C1064" s="114"/>
      <c r="D1064" s="114"/>
      <c r="E1064" s="114"/>
      <c r="F1064" s="115"/>
      <c r="G1064" s="115"/>
      <c r="H1064" s="115"/>
      <c r="I1064" s="115"/>
      <c r="J1064" s="115"/>
      <c r="K1064" s="115"/>
      <c r="L1064" s="115"/>
      <c r="M1064" s="115"/>
      <c r="N1064" s="115"/>
      <c r="O1064" s="115"/>
      <c r="P1064" s="115"/>
      <c r="Q1064" s="115"/>
      <c r="R1064" s="115"/>
    </row>
    <row r="1065" spans="2:18">
      <c r="B1065" s="114"/>
      <c r="C1065" s="114"/>
      <c r="D1065" s="114"/>
      <c r="E1065" s="114"/>
      <c r="F1065" s="115"/>
      <c r="G1065" s="115"/>
      <c r="H1065" s="115"/>
      <c r="I1065" s="115"/>
      <c r="J1065" s="115"/>
      <c r="K1065" s="115"/>
      <c r="L1065" s="115"/>
      <c r="M1065" s="115"/>
      <c r="N1065" s="115"/>
      <c r="O1065" s="115"/>
      <c r="P1065" s="115"/>
      <c r="Q1065" s="115"/>
      <c r="R1065" s="115"/>
    </row>
    <row r="1066" spans="2:18">
      <c r="B1066" s="114"/>
      <c r="C1066" s="114"/>
      <c r="D1066" s="114"/>
      <c r="E1066" s="114"/>
      <c r="F1066" s="115"/>
      <c r="G1066" s="115"/>
      <c r="H1066" s="115"/>
      <c r="I1066" s="115"/>
      <c r="J1066" s="115"/>
      <c r="K1066" s="115"/>
      <c r="L1066" s="115"/>
      <c r="M1066" s="115"/>
      <c r="N1066" s="115"/>
      <c r="O1066" s="115"/>
      <c r="P1066" s="115"/>
      <c r="Q1066" s="115"/>
      <c r="R1066" s="115"/>
    </row>
  </sheetData>
  <sheetProtection sheet="1" objects="1" scenarios="1"/>
  <mergeCells count="1">
    <mergeCell ref="B6:R6"/>
  </mergeCells>
  <phoneticPr fontId="3" type="noConversion"/>
  <conditionalFormatting sqref="B58:B344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344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B1:B9 B345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144</v>
      </c>
      <c r="C1" s="67" t="s" vm="1">
        <v>229</v>
      </c>
    </row>
    <row r="2" spans="2:15">
      <c r="B2" s="46" t="s">
        <v>143</v>
      </c>
      <c r="C2" s="67" t="s">
        <v>230</v>
      </c>
    </row>
    <row r="3" spans="2:15">
      <c r="B3" s="46" t="s">
        <v>145</v>
      </c>
      <c r="C3" s="67" t="s">
        <v>231</v>
      </c>
    </row>
    <row r="4" spans="2:15">
      <c r="B4" s="46" t="s">
        <v>146</v>
      </c>
      <c r="C4" s="67">
        <v>12145</v>
      </c>
    </row>
    <row r="6" spans="2:15" ht="26.25" customHeight="1">
      <c r="B6" s="152" t="s">
        <v>175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4"/>
    </row>
    <row r="7" spans="2:15" s="3" customFormat="1" ht="78.75">
      <c r="B7" s="47" t="s">
        <v>114</v>
      </c>
      <c r="C7" s="48" t="s">
        <v>44</v>
      </c>
      <c r="D7" s="48" t="s">
        <v>115</v>
      </c>
      <c r="E7" s="48" t="s">
        <v>14</v>
      </c>
      <c r="F7" s="48" t="s">
        <v>65</v>
      </c>
      <c r="G7" s="48" t="s">
        <v>17</v>
      </c>
      <c r="H7" s="48" t="s">
        <v>101</v>
      </c>
      <c r="I7" s="48" t="s">
        <v>52</v>
      </c>
      <c r="J7" s="48" t="s">
        <v>18</v>
      </c>
      <c r="K7" s="48" t="s">
        <v>205</v>
      </c>
      <c r="L7" s="48" t="s">
        <v>204</v>
      </c>
      <c r="M7" s="48" t="s">
        <v>109</v>
      </c>
      <c r="N7" s="48" t="s">
        <v>147</v>
      </c>
      <c r="O7" s="50" t="s">
        <v>149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212</v>
      </c>
      <c r="L8" s="31"/>
      <c r="M8" s="31" t="s">
        <v>208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26" t="s">
        <v>3177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7">
        <v>0</v>
      </c>
      <c r="N10" s="128">
        <v>0</v>
      </c>
      <c r="O10" s="128">
        <v>0</v>
      </c>
    </row>
    <row r="11" spans="2:15" ht="20.25" customHeight="1">
      <c r="B11" s="129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15">
      <c r="B12" s="129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129" t="s">
        <v>203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129" t="s">
        <v>211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14"/>
      <c r="C110" s="114"/>
      <c r="D110" s="114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</row>
    <row r="111" spans="2:15">
      <c r="B111" s="114"/>
      <c r="C111" s="114"/>
      <c r="D111" s="114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</row>
    <row r="112" spans="2:15">
      <c r="B112" s="114"/>
      <c r="C112" s="114"/>
      <c r="D112" s="114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</row>
    <row r="113" spans="2:15">
      <c r="B113" s="114"/>
      <c r="C113" s="114"/>
      <c r="D113" s="114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</row>
    <row r="114" spans="2:15">
      <c r="B114" s="114"/>
      <c r="C114" s="114"/>
      <c r="D114" s="114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</row>
    <row r="115" spans="2:15">
      <c r="B115" s="114"/>
      <c r="C115" s="114"/>
      <c r="D115" s="114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</row>
    <row r="116" spans="2:15">
      <c r="B116" s="114"/>
      <c r="C116" s="114"/>
      <c r="D116" s="114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</row>
    <row r="117" spans="2:15">
      <c r="B117" s="114"/>
      <c r="C117" s="114"/>
      <c r="D117" s="114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</row>
    <row r="118" spans="2:15">
      <c r="B118" s="114"/>
      <c r="C118" s="114"/>
      <c r="D118" s="114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</row>
    <row r="119" spans="2:15">
      <c r="B119" s="114"/>
      <c r="C119" s="114"/>
      <c r="D119" s="114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</row>
    <row r="120" spans="2:15">
      <c r="B120" s="114"/>
      <c r="C120" s="114"/>
      <c r="D120" s="114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</row>
    <row r="121" spans="2:15">
      <c r="B121" s="114"/>
      <c r="C121" s="114"/>
      <c r="D121" s="114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</row>
    <row r="122" spans="2:15">
      <c r="B122" s="114"/>
      <c r="C122" s="114"/>
      <c r="D122" s="114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</row>
    <row r="123" spans="2:15">
      <c r="B123" s="114"/>
      <c r="C123" s="114"/>
      <c r="D123" s="114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</row>
    <row r="124" spans="2:15">
      <c r="B124" s="114"/>
      <c r="C124" s="114"/>
      <c r="D124" s="114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</row>
    <row r="125" spans="2:15">
      <c r="B125" s="114"/>
      <c r="C125" s="114"/>
      <c r="D125" s="114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</row>
    <row r="126" spans="2:15">
      <c r="B126" s="114"/>
      <c r="C126" s="114"/>
      <c r="D126" s="114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</row>
    <row r="127" spans="2:15">
      <c r="B127" s="114"/>
      <c r="C127" s="114"/>
      <c r="D127" s="114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</row>
    <row r="128" spans="2:15">
      <c r="B128" s="114"/>
      <c r="C128" s="114"/>
      <c r="D128" s="114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</row>
    <row r="129" spans="2:15">
      <c r="B129" s="114"/>
      <c r="C129" s="114"/>
      <c r="D129" s="114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</row>
    <row r="130" spans="2:15">
      <c r="B130" s="114"/>
      <c r="C130" s="114"/>
      <c r="D130" s="114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</row>
    <row r="131" spans="2:15">
      <c r="B131" s="114"/>
      <c r="C131" s="114"/>
      <c r="D131" s="114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</row>
    <row r="132" spans="2:15">
      <c r="B132" s="114"/>
      <c r="C132" s="114"/>
      <c r="D132" s="114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</row>
    <row r="133" spans="2:15">
      <c r="B133" s="114"/>
      <c r="C133" s="114"/>
      <c r="D133" s="114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</row>
    <row r="134" spans="2:15">
      <c r="B134" s="114"/>
      <c r="C134" s="114"/>
      <c r="D134" s="114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</row>
    <row r="135" spans="2:15">
      <c r="B135" s="114"/>
      <c r="C135" s="114"/>
      <c r="D135" s="114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</row>
    <row r="136" spans="2:15">
      <c r="B136" s="114"/>
      <c r="C136" s="114"/>
      <c r="D136" s="114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</row>
    <row r="137" spans="2:15">
      <c r="B137" s="114"/>
      <c r="C137" s="114"/>
      <c r="D137" s="114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</row>
    <row r="138" spans="2:15">
      <c r="B138" s="114"/>
      <c r="C138" s="114"/>
      <c r="D138" s="114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</row>
    <row r="139" spans="2:15">
      <c r="B139" s="114"/>
      <c r="C139" s="114"/>
      <c r="D139" s="114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</row>
    <row r="140" spans="2:15">
      <c r="B140" s="114"/>
      <c r="C140" s="114"/>
      <c r="D140" s="114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</row>
    <row r="141" spans="2:15">
      <c r="B141" s="114"/>
      <c r="C141" s="114"/>
      <c r="D141" s="114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</row>
    <row r="142" spans="2:15">
      <c r="B142" s="114"/>
      <c r="C142" s="114"/>
      <c r="D142" s="114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</row>
    <row r="143" spans="2:15">
      <c r="B143" s="114"/>
      <c r="C143" s="114"/>
      <c r="D143" s="114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</row>
    <row r="144" spans="2:15">
      <c r="B144" s="114"/>
      <c r="C144" s="114"/>
      <c r="D144" s="114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</row>
    <row r="145" spans="2:15">
      <c r="B145" s="114"/>
      <c r="C145" s="114"/>
      <c r="D145" s="114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</row>
    <row r="146" spans="2:15">
      <c r="B146" s="114"/>
      <c r="C146" s="114"/>
      <c r="D146" s="114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</row>
    <row r="147" spans="2:15">
      <c r="B147" s="114"/>
      <c r="C147" s="114"/>
      <c r="D147" s="114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</row>
    <row r="148" spans="2:15">
      <c r="B148" s="114"/>
      <c r="C148" s="114"/>
      <c r="D148" s="114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</row>
    <row r="149" spans="2:15">
      <c r="B149" s="114"/>
      <c r="C149" s="114"/>
      <c r="D149" s="114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</row>
    <row r="150" spans="2:15">
      <c r="B150" s="114"/>
      <c r="C150" s="114"/>
      <c r="D150" s="114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</row>
    <row r="151" spans="2:15">
      <c r="B151" s="114"/>
      <c r="C151" s="114"/>
      <c r="D151" s="114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</row>
    <row r="152" spans="2:15">
      <c r="B152" s="114"/>
      <c r="C152" s="114"/>
      <c r="D152" s="114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</row>
    <row r="153" spans="2:15">
      <c r="B153" s="114"/>
      <c r="C153" s="114"/>
      <c r="D153" s="114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</row>
    <row r="154" spans="2:15">
      <c r="B154" s="114"/>
      <c r="C154" s="114"/>
      <c r="D154" s="114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</row>
    <row r="155" spans="2:15">
      <c r="B155" s="114"/>
      <c r="C155" s="114"/>
      <c r="D155" s="114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</row>
    <row r="156" spans="2:15">
      <c r="B156" s="114"/>
      <c r="C156" s="114"/>
      <c r="D156" s="114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</row>
    <row r="157" spans="2:15">
      <c r="B157" s="114"/>
      <c r="C157" s="114"/>
      <c r="D157" s="114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</row>
    <row r="158" spans="2:15">
      <c r="B158" s="114"/>
      <c r="C158" s="114"/>
      <c r="D158" s="114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</row>
    <row r="159" spans="2:15">
      <c r="B159" s="114"/>
      <c r="C159" s="114"/>
      <c r="D159" s="114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</row>
    <row r="160" spans="2:15">
      <c r="B160" s="114"/>
      <c r="C160" s="114"/>
      <c r="D160" s="114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</row>
    <row r="161" spans="2:15">
      <c r="B161" s="114"/>
      <c r="C161" s="114"/>
      <c r="D161" s="114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</row>
    <row r="162" spans="2:15">
      <c r="B162" s="114"/>
      <c r="C162" s="114"/>
      <c r="D162" s="114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</row>
    <row r="163" spans="2:15">
      <c r="B163" s="114"/>
      <c r="C163" s="114"/>
      <c r="D163" s="114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</row>
    <row r="164" spans="2:15">
      <c r="B164" s="114"/>
      <c r="C164" s="114"/>
      <c r="D164" s="114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</row>
    <row r="165" spans="2:15">
      <c r="B165" s="114"/>
      <c r="C165" s="114"/>
      <c r="D165" s="114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</row>
    <row r="166" spans="2:15">
      <c r="B166" s="114"/>
      <c r="C166" s="114"/>
      <c r="D166" s="114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</row>
    <row r="167" spans="2:15">
      <c r="B167" s="114"/>
      <c r="C167" s="114"/>
      <c r="D167" s="114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</row>
    <row r="168" spans="2:15">
      <c r="B168" s="114"/>
      <c r="C168" s="114"/>
      <c r="D168" s="114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</row>
    <row r="169" spans="2:15">
      <c r="B169" s="114"/>
      <c r="C169" s="114"/>
      <c r="D169" s="114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</row>
    <row r="170" spans="2:15">
      <c r="B170" s="114"/>
      <c r="C170" s="114"/>
      <c r="D170" s="114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</row>
    <row r="171" spans="2:15">
      <c r="B171" s="114"/>
      <c r="C171" s="114"/>
      <c r="D171" s="114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</row>
    <row r="172" spans="2:15">
      <c r="B172" s="114"/>
      <c r="C172" s="114"/>
      <c r="D172" s="114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</row>
    <row r="173" spans="2:15">
      <c r="B173" s="114"/>
      <c r="C173" s="114"/>
      <c r="D173" s="114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</row>
    <row r="174" spans="2:15">
      <c r="B174" s="114"/>
      <c r="C174" s="114"/>
      <c r="D174" s="114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</row>
    <row r="175" spans="2:15">
      <c r="B175" s="114"/>
      <c r="C175" s="114"/>
      <c r="D175" s="114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</row>
    <row r="176" spans="2:15">
      <c r="B176" s="114"/>
      <c r="C176" s="114"/>
      <c r="D176" s="114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</row>
    <row r="177" spans="2:15">
      <c r="B177" s="114"/>
      <c r="C177" s="114"/>
      <c r="D177" s="114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</row>
    <row r="178" spans="2:15">
      <c r="B178" s="114"/>
      <c r="C178" s="114"/>
      <c r="D178" s="114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</row>
    <row r="179" spans="2:15">
      <c r="B179" s="114"/>
      <c r="C179" s="114"/>
      <c r="D179" s="114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</row>
    <row r="180" spans="2:15">
      <c r="B180" s="114"/>
      <c r="C180" s="114"/>
      <c r="D180" s="114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</row>
    <row r="181" spans="2:15">
      <c r="B181" s="114"/>
      <c r="C181" s="114"/>
      <c r="D181" s="114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</row>
    <row r="182" spans="2:15">
      <c r="B182" s="114"/>
      <c r="C182" s="114"/>
      <c r="D182" s="114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</row>
    <row r="183" spans="2:15">
      <c r="B183" s="114"/>
      <c r="C183" s="114"/>
      <c r="D183" s="114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</row>
    <row r="184" spans="2:15">
      <c r="B184" s="114"/>
      <c r="C184" s="114"/>
      <c r="D184" s="114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</row>
    <row r="185" spans="2:15">
      <c r="B185" s="114"/>
      <c r="C185" s="114"/>
      <c r="D185" s="114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</row>
    <row r="186" spans="2:15">
      <c r="B186" s="114"/>
      <c r="C186" s="114"/>
      <c r="D186" s="114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</row>
    <row r="187" spans="2:15">
      <c r="B187" s="114"/>
      <c r="C187" s="114"/>
      <c r="D187" s="114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</row>
    <row r="188" spans="2:15">
      <c r="B188" s="114"/>
      <c r="C188" s="114"/>
      <c r="D188" s="114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</row>
    <row r="189" spans="2:15">
      <c r="B189" s="114"/>
      <c r="C189" s="114"/>
      <c r="D189" s="114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</row>
    <row r="190" spans="2:15">
      <c r="B190" s="114"/>
      <c r="C190" s="114"/>
      <c r="D190" s="114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</row>
    <row r="191" spans="2:15">
      <c r="B191" s="114"/>
      <c r="C191" s="114"/>
      <c r="D191" s="114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</row>
    <row r="192" spans="2:15">
      <c r="B192" s="114"/>
      <c r="C192" s="114"/>
      <c r="D192" s="114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</row>
    <row r="193" spans="2:15">
      <c r="B193" s="114"/>
      <c r="C193" s="114"/>
      <c r="D193" s="114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</row>
    <row r="194" spans="2:15">
      <c r="B194" s="114"/>
      <c r="C194" s="114"/>
      <c r="D194" s="114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</row>
    <row r="195" spans="2:15">
      <c r="B195" s="114"/>
      <c r="C195" s="114"/>
      <c r="D195" s="114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</row>
    <row r="196" spans="2:15">
      <c r="B196" s="114"/>
      <c r="C196" s="114"/>
      <c r="D196" s="114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</row>
    <row r="197" spans="2:15">
      <c r="B197" s="114"/>
      <c r="C197" s="114"/>
      <c r="D197" s="114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</row>
    <row r="198" spans="2:15">
      <c r="B198" s="114"/>
      <c r="C198" s="114"/>
      <c r="D198" s="114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</row>
    <row r="199" spans="2:15">
      <c r="B199" s="114"/>
      <c r="C199" s="114"/>
      <c r="D199" s="114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</row>
    <row r="200" spans="2:15">
      <c r="B200" s="114"/>
      <c r="C200" s="114"/>
      <c r="D200" s="114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</row>
    <row r="201" spans="2:15">
      <c r="B201" s="114"/>
      <c r="C201" s="114"/>
      <c r="D201" s="114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</row>
    <row r="202" spans="2:15">
      <c r="B202" s="114"/>
      <c r="C202" s="114"/>
      <c r="D202" s="114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</row>
    <row r="203" spans="2:15">
      <c r="B203" s="114"/>
      <c r="C203" s="114"/>
      <c r="D203" s="114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</row>
    <row r="204" spans="2:15">
      <c r="B204" s="114"/>
      <c r="C204" s="114"/>
      <c r="D204" s="114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</row>
    <row r="205" spans="2:15">
      <c r="B205" s="114"/>
      <c r="C205" s="114"/>
      <c r="D205" s="114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</row>
    <row r="206" spans="2:15">
      <c r="B206" s="114"/>
      <c r="C206" s="114"/>
      <c r="D206" s="114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</row>
    <row r="207" spans="2:15">
      <c r="B207" s="114"/>
      <c r="C207" s="114"/>
      <c r="D207" s="114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</row>
    <row r="208" spans="2:15">
      <c r="B208" s="114"/>
      <c r="C208" s="114"/>
      <c r="D208" s="114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</row>
    <row r="209" spans="2:15">
      <c r="B209" s="114"/>
      <c r="C209" s="114"/>
      <c r="D209" s="114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</row>
    <row r="210" spans="2:15">
      <c r="B210" s="114"/>
      <c r="C210" s="114"/>
      <c r="D210" s="114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</row>
    <row r="211" spans="2:15">
      <c r="B211" s="114"/>
      <c r="C211" s="114"/>
      <c r="D211" s="114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</row>
    <row r="212" spans="2:15">
      <c r="B212" s="114"/>
      <c r="C212" s="114"/>
      <c r="D212" s="114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</row>
    <row r="213" spans="2:15">
      <c r="B213" s="114"/>
      <c r="C213" s="114"/>
      <c r="D213" s="114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</row>
    <row r="214" spans="2:15">
      <c r="B214" s="114"/>
      <c r="C214" s="114"/>
      <c r="D214" s="114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</row>
    <row r="215" spans="2:15">
      <c r="B215" s="114"/>
      <c r="C215" s="114"/>
      <c r="D215" s="114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</row>
    <row r="216" spans="2:15">
      <c r="B216" s="114"/>
      <c r="C216" s="114"/>
      <c r="D216" s="114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</row>
    <row r="217" spans="2:15">
      <c r="B217" s="114"/>
      <c r="C217" s="114"/>
      <c r="D217" s="114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</row>
    <row r="218" spans="2:15">
      <c r="B218" s="114"/>
      <c r="C218" s="114"/>
      <c r="D218" s="114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</row>
    <row r="219" spans="2:15">
      <c r="B219" s="114"/>
      <c r="C219" s="114"/>
      <c r="D219" s="114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</row>
    <row r="220" spans="2:15">
      <c r="B220" s="114"/>
      <c r="C220" s="114"/>
      <c r="D220" s="114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</row>
    <row r="221" spans="2:15">
      <c r="B221" s="114"/>
      <c r="C221" s="114"/>
      <c r="D221" s="114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</row>
    <row r="222" spans="2:15">
      <c r="B222" s="114"/>
      <c r="C222" s="114"/>
      <c r="D222" s="114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</row>
    <row r="223" spans="2:15">
      <c r="B223" s="114"/>
      <c r="C223" s="114"/>
      <c r="D223" s="114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</row>
    <row r="224" spans="2:15">
      <c r="B224" s="114"/>
      <c r="C224" s="114"/>
      <c r="D224" s="114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</row>
    <row r="225" spans="2:15">
      <c r="B225" s="114"/>
      <c r="C225" s="114"/>
      <c r="D225" s="114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</row>
    <row r="226" spans="2:15">
      <c r="B226" s="114"/>
      <c r="C226" s="114"/>
      <c r="D226" s="114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</row>
    <row r="227" spans="2:15">
      <c r="B227" s="114"/>
      <c r="C227" s="114"/>
      <c r="D227" s="114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</row>
    <row r="228" spans="2:15">
      <c r="B228" s="114"/>
      <c r="C228" s="114"/>
      <c r="D228" s="114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</row>
    <row r="229" spans="2:15">
      <c r="B229" s="114"/>
      <c r="C229" s="114"/>
      <c r="D229" s="114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</row>
    <row r="230" spans="2:15">
      <c r="B230" s="114"/>
      <c r="C230" s="114"/>
      <c r="D230" s="114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</row>
    <row r="231" spans="2:15">
      <c r="B231" s="114"/>
      <c r="C231" s="114"/>
      <c r="D231" s="114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</row>
    <row r="232" spans="2:15">
      <c r="B232" s="114"/>
      <c r="C232" s="114"/>
      <c r="D232" s="114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</row>
    <row r="233" spans="2:15">
      <c r="B233" s="114"/>
      <c r="C233" s="114"/>
      <c r="D233" s="114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</row>
    <row r="234" spans="2:15">
      <c r="B234" s="114"/>
      <c r="C234" s="114"/>
      <c r="D234" s="114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</row>
    <row r="235" spans="2:15">
      <c r="B235" s="114"/>
      <c r="C235" s="114"/>
      <c r="D235" s="114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</row>
    <row r="236" spans="2:15">
      <c r="B236" s="114"/>
      <c r="C236" s="114"/>
      <c r="D236" s="114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</row>
    <row r="237" spans="2:15">
      <c r="B237" s="114"/>
      <c r="C237" s="114"/>
      <c r="D237" s="114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</row>
    <row r="238" spans="2:15">
      <c r="B238" s="114"/>
      <c r="C238" s="114"/>
      <c r="D238" s="114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</row>
    <row r="239" spans="2:15">
      <c r="B239" s="114"/>
      <c r="C239" s="114"/>
      <c r="D239" s="114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</row>
    <row r="240" spans="2:15">
      <c r="B240" s="114"/>
      <c r="C240" s="114"/>
      <c r="D240" s="114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</row>
    <row r="241" spans="2:15">
      <c r="B241" s="114"/>
      <c r="C241" s="114"/>
      <c r="D241" s="114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</row>
    <row r="242" spans="2:15">
      <c r="B242" s="114"/>
      <c r="C242" s="114"/>
      <c r="D242" s="114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</row>
    <row r="243" spans="2:15">
      <c r="B243" s="114"/>
      <c r="C243" s="114"/>
      <c r="D243" s="114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</row>
    <row r="244" spans="2:15">
      <c r="B244" s="114"/>
      <c r="C244" s="114"/>
      <c r="D244" s="114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</row>
    <row r="245" spans="2:15">
      <c r="B245" s="114"/>
      <c r="C245" s="114"/>
      <c r="D245" s="114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</row>
    <row r="246" spans="2:15">
      <c r="B246" s="114"/>
      <c r="C246" s="114"/>
      <c r="D246" s="114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</row>
    <row r="247" spans="2:15">
      <c r="B247" s="114"/>
      <c r="C247" s="114"/>
      <c r="D247" s="114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</row>
    <row r="248" spans="2:15">
      <c r="B248" s="114"/>
      <c r="C248" s="114"/>
      <c r="D248" s="114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</row>
    <row r="249" spans="2:15">
      <c r="B249" s="114"/>
      <c r="C249" s="114"/>
      <c r="D249" s="114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</row>
    <row r="250" spans="2:15">
      <c r="B250" s="114"/>
      <c r="C250" s="114"/>
      <c r="D250" s="114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</row>
    <row r="251" spans="2:15">
      <c r="B251" s="114"/>
      <c r="C251" s="114"/>
      <c r="D251" s="114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</row>
    <row r="252" spans="2:15">
      <c r="B252" s="114"/>
      <c r="C252" s="114"/>
      <c r="D252" s="114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</row>
    <row r="253" spans="2:15">
      <c r="B253" s="114"/>
      <c r="C253" s="114"/>
      <c r="D253" s="114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</row>
    <row r="254" spans="2:15">
      <c r="B254" s="114"/>
      <c r="C254" s="114"/>
      <c r="D254" s="114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</row>
    <row r="255" spans="2:15">
      <c r="B255" s="114"/>
      <c r="C255" s="114"/>
      <c r="D255" s="114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</row>
    <row r="256" spans="2:15">
      <c r="B256" s="114"/>
      <c r="C256" s="114"/>
      <c r="D256" s="114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</row>
    <row r="257" spans="2:15">
      <c r="B257" s="114"/>
      <c r="C257" s="114"/>
      <c r="D257" s="114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</row>
    <row r="258" spans="2:15">
      <c r="B258" s="114"/>
      <c r="C258" s="114"/>
      <c r="D258" s="114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</row>
    <row r="259" spans="2:15">
      <c r="B259" s="114"/>
      <c r="C259" s="114"/>
      <c r="D259" s="114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</row>
    <row r="260" spans="2:15">
      <c r="B260" s="114"/>
      <c r="C260" s="114"/>
      <c r="D260" s="114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</row>
    <row r="261" spans="2:15">
      <c r="B261" s="114"/>
      <c r="C261" s="114"/>
      <c r="D261" s="114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</row>
    <row r="262" spans="2:15">
      <c r="B262" s="114"/>
      <c r="C262" s="114"/>
      <c r="D262" s="114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</row>
    <row r="263" spans="2:15">
      <c r="B263" s="114"/>
      <c r="C263" s="114"/>
      <c r="D263" s="114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</row>
    <row r="264" spans="2:15">
      <c r="B264" s="114"/>
      <c r="C264" s="114"/>
      <c r="D264" s="114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</row>
    <row r="265" spans="2:15">
      <c r="B265" s="114"/>
      <c r="C265" s="114"/>
      <c r="D265" s="114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</row>
    <row r="266" spans="2:15">
      <c r="B266" s="114"/>
      <c r="C266" s="114"/>
      <c r="D266" s="114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</row>
    <row r="267" spans="2:15">
      <c r="B267" s="114"/>
      <c r="C267" s="114"/>
      <c r="D267" s="114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</row>
    <row r="268" spans="2:15">
      <c r="B268" s="114"/>
      <c r="C268" s="114"/>
      <c r="D268" s="114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</row>
    <row r="269" spans="2:15">
      <c r="B269" s="114"/>
      <c r="C269" s="114"/>
      <c r="D269" s="114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</row>
    <row r="270" spans="2:15">
      <c r="B270" s="114"/>
      <c r="C270" s="114"/>
      <c r="D270" s="114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</row>
    <row r="271" spans="2:15">
      <c r="B271" s="114"/>
      <c r="C271" s="114"/>
      <c r="D271" s="114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</row>
    <row r="272" spans="2:15">
      <c r="B272" s="114"/>
      <c r="C272" s="114"/>
      <c r="D272" s="114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</row>
    <row r="273" spans="2:15">
      <c r="B273" s="114"/>
      <c r="C273" s="114"/>
      <c r="D273" s="114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</row>
    <row r="274" spans="2:15">
      <c r="B274" s="114"/>
      <c r="C274" s="114"/>
      <c r="D274" s="114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</row>
    <row r="275" spans="2:15">
      <c r="B275" s="114"/>
      <c r="C275" s="114"/>
      <c r="D275" s="114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</row>
    <row r="276" spans="2:15">
      <c r="B276" s="114"/>
      <c r="C276" s="114"/>
      <c r="D276" s="114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</row>
    <row r="277" spans="2:15">
      <c r="B277" s="114"/>
      <c r="C277" s="114"/>
      <c r="D277" s="114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</row>
    <row r="278" spans="2:15">
      <c r="B278" s="114"/>
      <c r="C278" s="114"/>
      <c r="D278" s="114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</row>
    <row r="279" spans="2:15">
      <c r="B279" s="114"/>
      <c r="C279" s="114"/>
      <c r="D279" s="114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</row>
    <row r="280" spans="2:15">
      <c r="B280" s="114"/>
      <c r="C280" s="114"/>
      <c r="D280" s="114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</row>
    <row r="281" spans="2:15">
      <c r="B281" s="114"/>
      <c r="C281" s="114"/>
      <c r="D281" s="114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</row>
    <row r="282" spans="2:15">
      <c r="B282" s="114"/>
      <c r="C282" s="114"/>
      <c r="D282" s="114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</row>
    <row r="283" spans="2:15">
      <c r="B283" s="114"/>
      <c r="C283" s="114"/>
      <c r="D283" s="114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</row>
    <row r="284" spans="2:15">
      <c r="B284" s="114"/>
      <c r="C284" s="114"/>
      <c r="D284" s="114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</row>
    <row r="285" spans="2:15">
      <c r="B285" s="114"/>
      <c r="C285" s="114"/>
      <c r="D285" s="114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</row>
    <row r="286" spans="2:15">
      <c r="B286" s="114"/>
      <c r="C286" s="114"/>
      <c r="D286" s="114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</row>
    <row r="287" spans="2:15">
      <c r="B287" s="114"/>
      <c r="C287" s="114"/>
      <c r="D287" s="114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</row>
    <row r="288" spans="2:15">
      <c r="B288" s="114"/>
      <c r="C288" s="114"/>
      <c r="D288" s="114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</row>
    <row r="289" spans="2:15">
      <c r="B289" s="114"/>
      <c r="C289" s="114"/>
      <c r="D289" s="114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</row>
    <row r="290" spans="2:15">
      <c r="B290" s="114"/>
      <c r="C290" s="114"/>
      <c r="D290" s="114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</row>
    <row r="291" spans="2:15">
      <c r="B291" s="114"/>
      <c r="C291" s="114"/>
      <c r="D291" s="114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</row>
    <row r="292" spans="2:15">
      <c r="B292" s="114"/>
      <c r="C292" s="114"/>
      <c r="D292" s="114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</row>
    <row r="293" spans="2:15">
      <c r="B293" s="114"/>
      <c r="C293" s="114"/>
      <c r="D293" s="114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</row>
    <row r="294" spans="2:15">
      <c r="B294" s="114"/>
      <c r="C294" s="114"/>
      <c r="D294" s="114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</row>
    <row r="295" spans="2:15">
      <c r="B295" s="114"/>
      <c r="C295" s="114"/>
      <c r="D295" s="114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</row>
    <row r="296" spans="2:15">
      <c r="B296" s="114"/>
      <c r="C296" s="114"/>
      <c r="D296" s="114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</row>
    <row r="297" spans="2:15">
      <c r="B297" s="114"/>
      <c r="C297" s="114"/>
      <c r="D297" s="114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</row>
    <row r="298" spans="2:15">
      <c r="B298" s="114"/>
      <c r="C298" s="114"/>
      <c r="D298" s="114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</row>
    <row r="299" spans="2:15">
      <c r="B299" s="114"/>
      <c r="C299" s="114"/>
      <c r="D299" s="114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</row>
    <row r="300" spans="2:15">
      <c r="B300" s="114"/>
      <c r="C300" s="114"/>
      <c r="D300" s="114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33.28515625" style="2" bestFit="1" customWidth="1"/>
    <col min="3" max="3" width="41.5703125" style="2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6.7109375" style="1" bestFit="1" customWidth="1"/>
    <col min="11" max="16384" width="9.140625" style="1"/>
  </cols>
  <sheetData>
    <row r="1" spans="2:10">
      <c r="B1" s="46" t="s">
        <v>144</v>
      </c>
      <c r="C1" s="67" t="s" vm="1">
        <v>229</v>
      </c>
    </row>
    <row r="2" spans="2:10">
      <c r="B2" s="46" t="s">
        <v>143</v>
      </c>
      <c r="C2" s="67" t="s">
        <v>230</v>
      </c>
    </row>
    <row r="3" spans="2:10">
      <c r="B3" s="46" t="s">
        <v>145</v>
      </c>
      <c r="C3" s="67" t="s">
        <v>231</v>
      </c>
    </row>
    <row r="4" spans="2:10">
      <c r="B4" s="46" t="s">
        <v>146</v>
      </c>
      <c r="C4" s="67">
        <v>12145</v>
      </c>
    </row>
    <row r="6" spans="2:10" ht="26.25" customHeight="1">
      <c r="B6" s="152" t="s">
        <v>176</v>
      </c>
      <c r="C6" s="153"/>
      <c r="D6" s="153"/>
      <c r="E6" s="153"/>
      <c r="F6" s="153"/>
      <c r="G6" s="153"/>
      <c r="H6" s="153"/>
      <c r="I6" s="153"/>
      <c r="J6" s="154"/>
    </row>
    <row r="7" spans="2:10" s="3" customFormat="1" ht="78.75">
      <c r="B7" s="47" t="s">
        <v>114</v>
      </c>
      <c r="C7" s="49" t="s">
        <v>54</v>
      </c>
      <c r="D7" s="49" t="s">
        <v>84</v>
      </c>
      <c r="E7" s="49" t="s">
        <v>55</v>
      </c>
      <c r="F7" s="49" t="s">
        <v>101</v>
      </c>
      <c r="G7" s="49" t="s">
        <v>187</v>
      </c>
      <c r="H7" s="49" t="s">
        <v>147</v>
      </c>
      <c r="I7" s="49" t="s">
        <v>148</v>
      </c>
      <c r="J7" s="64" t="s">
        <v>215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209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88" t="s">
        <v>40</v>
      </c>
      <c r="C10" s="94"/>
      <c r="D10" s="88"/>
      <c r="E10" s="101">
        <v>1.1792449685989323E-2</v>
      </c>
      <c r="F10" s="73"/>
      <c r="G10" s="83">
        <v>34420.866690000003</v>
      </c>
      <c r="H10" s="84">
        <f>IFERROR(G10/$G$10,0)</f>
        <v>1</v>
      </c>
      <c r="I10" s="84">
        <f>G10/'סכום נכסי הקרן'!$C$42</f>
        <v>4.8308216285287905E-3</v>
      </c>
      <c r="J10" s="73"/>
    </row>
    <row r="11" spans="2:10" ht="22.5" customHeight="1">
      <c r="B11" s="92" t="s">
        <v>202</v>
      </c>
      <c r="C11" s="94"/>
      <c r="D11" s="88"/>
      <c r="E11" s="101">
        <v>1.1792449685989323E-2</v>
      </c>
      <c r="F11" s="86"/>
      <c r="G11" s="83">
        <v>34420.866690000003</v>
      </c>
      <c r="H11" s="84">
        <f t="shared" ref="H11:H24" si="0">IFERROR(G11/$G$10,0)</f>
        <v>1</v>
      </c>
      <c r="I11" s="84">
        <f>G11/'סכום נכסי הקרן'!$C$42</f>
        <v>4.8308216285287905E-3</v>
      </c>
      <c r="J11" s="73"/>
    </row>
    <row r="12" spans="2:10">
      <c r="B12" s="89" t="s">
        <v>85</v>
      </c>
      <c r="C12" s="102"/>
      <c r="D12" s="93"/>
      <c r="E12" s="103">
        <v>4.1128203205871058E-2</v>
      </c>
      <c r="F12" s="100"/>
      <c r="G12" s="80">
        <v>9869.2942300000032</v>
      </c>
      <c r="H12" s="81">
        <f t="shared" si="0"/>
        <v>0.28672416412069146</v>
      </c>
      <c r="I12" s="81">
        <f>G12/'סכום נכסי הקרן'!$C$42</f>
        <v>1.3851132934560749E-3</v>
      </c>
      <c r="J12" s="71"/>
    </row>
    <row r="13" spans="2:10">
      <c r="B13" s="76" t="s">
        <v>3155</v>
      </c>
      <c r="C13" s="94">
        <v>45107</v>
      </c>
      <c r="D13" s="88" t="s">
        <v>3156</v>
      </c>
      <c r="E13" s="101">
        <v>5.5702368877963579E-2</v>
      </c>
      <c r="F13" s="86" t="s">
        <v>131</v>
      </c>
      <c r="G13" s="83">
        <v>1248.0000000000002</v>
      </c>
      <c r="H13" s="84">
        <f t="shared" si="0"/>
        <v>3.6257076593674817E-2</v>
      </c>
      <c r="I13" s="84">
        <f>G13/'סכום נכסי הקרן'!$C$42</f>
        <v>1.7515146979594926E-4</v>
      </c>
      <c r="J13" s="73" t="s">
        <v>3157</v>
      </c>
    </row>
    <row r="14" spans="2:10">
      <c r="B14" s="76" t="s">
        <v>3158</v>
      </c>
      <c r="C14" s="94">
        <v>44926</v>
      </c>
      <c r="D14" s="88" t="s">
        <v>3156</v>
      </c>
      <c r="E14" s="101">
        <v>1.03495447062998E-2</v>
      </c>
      <c r="F14" s="86" t="s">
        <v>131</v>
      </c>
      <c r="G14" s="83">
        <v>995.9762300000001</v>
      </c>
      <c r="H14" s="84">
        <f t="shared" si="0"/>
        <v>2.8935245558164648E-2</v>
      </c>
      <c r="I14" s="84">
        <f>G14/'סכום נכסי הקרן'!$C$42</f>
        <v>1.397810100691734E-4</v>
      </c>
      <c r="J14" s="73" t="s">
        <v>3159</v>
      </c>
    </row>
    <row r="15" spans="2:10">
      <c r="B15" s="76" t="s">
        <v>3160</v>
      </c>
      <c r="C15" s="94">
        <v>44926</v>
      </c>
      <c r="D15" s="88" t="s">
        <v>3156</v>
      </c>
      <c r="E15" s="101">
        <v>4.7296312681196134E-2</v>
      </c>
      <c r="F15" s="86" t="s">
        <v>131</v>
      </c>
      <c r="G15" s="83">
        <v>5372.1070000000009</v>
      </c>
      <c r="H15" s="84">
        <f t="shared" si="0"/>
        <v>0.15607122994264153</v>
      </c>
      <c r="I15" s="84">
        <f>G15/'סכום נכסי הקרן'!$C$42</f>
        <v>7.5395227319800286E-4</v>
      </c>
      <c r="J15" s="73" t="s">
        <v>3161</v>
      </c>
    </row>
    <row r="16" spans="2:10">
      <c r="B16" s="76" t="s">
        <v>3162</v>
      </c>
      <c r="C16" s="94">
        <v>44834</v>
      </c>
      <c r="D16" s="88" t="s">
        <v>3156</v>
      </c>
      <c r="E16" s="101">
        <v>9.3472825224956522E-4</v>
      </c>
      <c r="F16" s="86" t="s">
        <v>131</v>
      </c>
      <c r="G16" s="83">
        <v>2253.2110000000002</v>
      </c>
      <c r="H16" s="84">
        <f t="shared" si="0"/>
        <v>6.5460612026210438E-2</v>
      </c>
      <c r="I16" s="84">
        <f>G16/'סכום נכסי הקרן'!$C$42</f>
        <v>3.1622854039294919E-4</v>
      </c>
      <c r="J16" s="73" t="s">
        <v>3163</v>
      </c>
    </row>
    <row r="17" spans="2:10">
      <c r="B17" s="76" t="s">
        <v>3171</v>
      </c>
      <c r="C17" s="94">
        <v>44977</v>
      </c>
      <c r="D17" s="88" t="s">
        <v>3156</v>
      </c>
      <c r="E17" s="101">
        <v>1.3517987452427962E-2</v>
      </c>
      <c r="F17" s="86" t="s">
        <v>131</v>
      </c>
      <c r="G17" s="83">
        <v>5170.5100000000011</v>
      </c>
      <c r="H17" s="84">
        <f t="shared" si="0"/>
        <v>0.15021440472625128</v>
      </c>
      <c r="I17" s="84">
        <f>G17/'סכום נכסי הקרן'!$C$42</f>
        <v>7.2565899526815197E-4</v>
      </c>
      <c r="J17" s="73" t="s">
        <v>3172</v>
      </c>
    </row>
    <row r="18" spans="2:10">
      <c r="B18" s="92"/>
      <c r="C18" s="94"/>
      <c r="D18" s="88"/>
      <c r="E18" s="101"/>
      <c r="F18" s="73"/>
      <c r="G18" s="73"/>
      <c r="H18" s="84"/>
      <c r="I18" s="73"/>
      <c r="J18" s="73"/>
    </row>
    <row r="19" spans="2:10">
      <c r="B19" s="89" t="s">
        <v>86</v>
      </c>
      <c r="C19" s="102"/>
      <c r="D19" s="93"/>
      <c r="E19" s="103">
        <v>0</v>
      </c>
      <c r="F19" s="100"/>
      <c r="G19" s="80">
        <v>24551.572460000003</v>
      </c>
      <c r="H19" s="81">
        <f t="shared" si="0"/>
        <v>0.71327583587930865</v>
      </c>
      <c r="I19" s="81">
        <f>G19/'סכום נכסי הקרן'!$C$42</f>
        <v>3.4457083350727157E-3</v>
      </c>
      <c r="J19" s="71"/>
    </row>
    <row r="20" spans="2:10">
      <c r="B20" s="76" t="s">
        <v>3164</v>
      </c>
      <c r="C20" s="94">
        <v>44834</v>
      </c>
      <c r="D20" s="88" t="s">
        <v>26</v>
      </c>
      <c r="E20" s="101">
        <v>0</v>
      </c>
      <c r="F20" s="86" t="s">
        <v>131</v>
      </c>
      <c r="G20" s="83">
        <v>13779.344780000003</v>
      </c>
      <c r="H20" s="84">
        <f t="shared" si="0"/>
        <v>0.40031951850890485</v>
      </c>
      <c r="I20" s="84">
        <f>G20/'סכום נכסי הקרן'!$C$42</f>
        <v>1.9338721883350491E-3</v>
      </c>
      <c r="J20" s="73" t="s">
        <v>3165</v>
      </c>
    </row>
    <row r="21" spans="2:10">
      <c r="B21" s="76" t="s">
        <v>3166</v>
      </c>
      <c r="C21" s="94">
        <v>44377</v>
      </c>
      <c r="D21" s="88" t="s">
        <v>26</v>
      </c>
      <c r="E21" s="101">
        <v>0</v>
      </c>
      <c r="F21" s="86" t="s">
        <v>131</v>
      </c>
      <c r="G21" s="83">
        <v>369.22246000000007</v>
      </c>
      <c r="H21" s="84">
        <f t="shared" si="0"/>
        <v>1.0726704336798907E-2</v>
      </c>
      <c r="I21" s="84">
        <f>G21/'סכום נכסי הקרן'!$C$42</f>
        <v>5.1818795313041733E-5</v>
      </c>
      <c r="J21" s="73" t="s">
        <v>3167</v>
      </c>
    </row>
    <row r="22" spans="2:10">
      <c r="B22" s="76" t="s">
        <v>3168</v>
      </c>
      <c r="C22" s="94">
        <v>44377</v>
      </c>
      <c r="D22" s="88" t="s">
        <v>26</v>
      </c>
      <c r="E22" s="101">
        <v>0</v>
      </c>
      <c r="F22" s="86" t="s">
        <v>131</v>
      </c>
      <c r="G22" s="83">
        <v>506.62822000000011</v>
      </c>
      <c r="H22" s="84">
        <f t="shared" si="0"/>
        <v>1.4718636359821423E-2</v>
      </c>
      <c r="I22" s="84">
        <f>G22/'סכום נכסי הקרן'!$C$42</f>
        <v>7.110310686947559E-5</v>
      </c>
      <c r="J22" s="73" t="s">
        <v>3167</v>
      </c>
    </row>
    <row r="23" spans="2:10">
      <c r="B23" s="76" t="s">
        <v>3169</v>
      </c>
      <c r="C23" s="94">
        <v>44834</v>
      </c>
      <c r="D23" s="88" t="s">
        <v>26</v>
      </c>
      <c r="E23" s="101">
        <v>0</v>
      </c>
      <c r="F23" s="86" t="s">
        <v>131</v>
      </c>
      <c r="G23" s="83">
        <v>558.89800000000014</v>
      </c>
      <c r="H23" s="84">
        <f t="shared" si="0"/>
        <v>1.6237185572156785E-2</v>
      </c>
      <c r="I23" s="84">
        <f>G23/'סכום נכסי הקרן'!$C$42</f>
        <v>7.843894724841062E-5</v>
      </c>
      <c r="J23" s="73" t="s">
        <v>3170</v>
      </c>
    </row>
    <row r="24" spans="2:10">
      <c r="B24" s="76" t="s">
        <v>3173</v>
      </c>
      <c r="C24" s="94">
        <v>45077</v>
      </c>
      <c r="D24" s="88" t="s">
        <v>26</v>
      </c>
      <c r="E24" s="101">
        <v>0</v>
      </c>
      <c r="F24" s="86" t="s">
        <v>131</v>
      </c>
      <c r="G24" s="83">
        <v>4166.9690000000001</v>
      </c>
      <c r="H24" s="84">
        <f t="shared" si="0"/>
        <v>0.12105938637537543</v>
      </c>
      <c r="I24" s="84">
        <f>G24/'סכום נכסי הקרן'!$C$42</f>
        <v>5.8481630203858711E-4</v>
      </c>
      <c r="J24" s="73" t="s">
        <v>3174</v>
      </c>
    </row>
    <row r="25" spans="2:10">
      <c r="B25" s="92"/>
      <c r="C25" s="94"/>
      <c r="D25" s="88"/>
      <c r="E25" s="101"/>
      <c r="F25" s="73"/>
      <c r="G25" s="73"/>
      <c r="H25" s="84"/>
      <c r="I25" s="73"/>
      <c r="J25" s="73"/>
    </row>
    <row r="26" spans="2:10">
      <c r="B26" s="88"/>
      <c r="C26" s="94"/>
      <c r="D26" s="88"/>
      <c r="E26" s="101"/>
      <c r="F26" s="88"/>
      <c r="G26" s="88"/>
      <c r="H26" s="88"/>
      <c r="I26" s="88"/>
      <c r="J26" s="88"/>
    </row>
    <row r="27" spans="2:10">
      <c r="B27" s="88"/>
      <c r="C27" s="94"/>
      <c r="D27" s="88"/>
      <c r="E27" s="101"/>
      <c r="F27" s="88"/>
      <c r="G27" s="88"/>
      <c r="H27" s="88"/>
      <c r="I27" s="88"/>
      <c r="J27" s="88"/>
    </row>
    <row r="28" spans="2:10">
      <c r="B28" s="124"/>
      <c r="C28" s="94"/>
      <c r="D28" s="88"/>
      <c r="E28" s="101"/>
      <c r="F28" s="88"/>
      <c r="G28" s="88"/>
      <c r="H28" s="88"/>
      <c r="I28" s="88"/>
      <c r="J28" s="88"/>
    </row>
    <row r="29" spans="2:10">
      <c r="B29" s="124"/>
      <c r="C29" s="94"/>
      <c r="D29" s="88"/>
      <c r="E29" s="101"/>
      <c r="F29" s="88"/>
      <c r="G29" s="88"/>
      <c r="H29" s="88"/>
      <c r="I29" s="88"/>
      <c r="J29" s="88"/>
    </row>
    <row r="30" spans="2:10">
      <c r="B30" s="88"/>
      <c r="C30" s="94"/>
      <c r="D30" s="88"/>
      <c r="E30" s="101"/>
      <c r="F30" s="88"/>
      <c r="G30" s="88"/>
      <c r="H30" s="88"/>
      <c r="I30" s="88"/>
      <c r="J30" s="88"/>
    </row>
    <row r="31" spans="2:10">
      <c r="B31" s="88"/>
      <c r="C31" s="94"/>
      <c r="D31" s="88"/>
      <c r="E31" s="101"/>
      <c r="F31" s="88"/>
      <c r="G31" s="88"/>
      <c r="H31" s="88"/>
      <c r="I31" s="88"/>
      <c r="J31" s="88"/>
    </row>
    <row r="32" spans="2:10">
      <c r="B32" s="88"/>
      <c r="C32" s="94"/>
      <c r="D32" s="88"/>
      <c r="E32" s="101"/>
      <c r="F32" s="88"/>
      <c r="G32" s="88"/>
      <c r="H32" s="88"/>
      <c r="I32" s="88"/>
      <c r="J32" s="88"/>
    </row>
    <row r="33" spans="2:10">
      <c r="B33" s="88"/>
      <c r="C33" s="94"/>
      <c r="D33" s="88"/>
      <c r="E33" s="101"/>
      <c r="F33" s="88"/>
      <c r="G33" s="88"/>
      <c r="H33" s="88"/>
      <c r="I33" s="88"/>
      <c r="J33" s="88"/>
    </row>
    <row r="34" spans="2:10">
      <c r="B34" s="88"/>
      <c r="C34" s="94"/>
      <c r="D34" s="88"/>
      <c r="E34" s="101"/>
      <c r="F34" s="88"/>
      <c r="G34" s="88"/>
      <c r="H34" s="88"/>
      <c r="I34" s="88"/>
      <c r="J34" s="88"/>
    </row>
    <row r="35" spans="2:10">
      <c r="B35" s="88"/>
      <c r="C35" s="94"/>
      <c r="D35" s="88"/>
      <c r="E35" s="101"/>
      <c r="F35" s="88"/>
      <c r="G35" s="88"/>
      <c r="H35" s="88"/>
      <c r="I35" s="88"/>
      <c r="J35" s="88"/>
    </row>
    <row r="36" spans="2:10">
      <c r="B36" s="88"/>
      <c r="C36" s="94"/>
      <c r="D36" s="88"/>
      <c r="E36" s="101"/>
      <c r="F36" s="88"/>
      <c r="G36" s="88"/>
      <c r="H36" s="88"/>
      <c r="I36" s="88"/>
      <c r="J36" s="88"/>
    </row>
    <row r="37" spans="2:10">
      <c r="B37" s="88"/>
      <c r="C37" s="94"/>
      <c r="D37" s="88"/>
      <c r="E37" s="101"/>
      <c r="F37" s="88"/>
      <c r="G37" s="88"/>
      <c r="H37" s="88"/>
      <c r="I37" s="88"/>
      <c r="J37" s="88"/>
    </row>
    <row r="38" spans="2:10">
      <c r="B38" s="88"/>
      <c r="C38" s="94"/>
      <c r="D38" s="88"/>
      <c r="E38" s="101"/>
      <c r="F38" s="88"/>
      <c r="G38" s="88"/>
      <c r="H38" s="88"/>
      <c r="I38" s="88"/>
      <c r="J38" s="88"/>
    </row>
    <row r="39" spans="2:10">
      <c r="B39" s="88"/>
      <c r="C39" s="94"/>
      <c r="D39" s="88"/>
      <c r="E39" s="101"/>
      <c r="F39" s="88"/>
      <c r="G39" s="88"/>
      <c r="H39" s="88"/>
      <c r="I39" s="88"/>
      <c r="J39" s="88"/>
    </row>
    <row r="40" spans="2:10">
      <c r="B40" s="88"/>
      <c r="C40" s="94"/>
      <c r="D40" s="88"/>
      <c r="E40" s="101"/>
      <c r="F40" s="88"/>
      <c r="G40" s="88"/>
      <c r="H40" s="88"/>
      <c r="I40" s="88"/>
      <c r="J40" s="88"/>
    </row>
    <row r="41" spans="2:10">
      <c r="B41" s="88"/>
      <c r="C41" s="94"/>
      <c r="D41" s="88"/>
      <c r="E41" s="101"/>
      <c r="F41" s="88"/>
      <c r="G41" s="88"/>
      <c r="H41" s="88"/>
      <c r="I41" s="88"/>
      <c r="J41" s="88"/>
    </row>
    <row r="42" spans="2:10">
      <c r="B42" s="88"/>
      <c r="C42" s="94"/>
      <c r="D42" s="88"/>
      <c r="E42" s="101"/>
      <c r="F42" s="88"/>
      <c r="G42" s="88"/>
      <c r="H42" s="88"/>
      <c r="I42" s="88"/>
      <c r="J42" s="88"/>
    </row>
    <row r="43" spans="2:10">
      <c r="B43" s="88"/>
      <c r="C43" s="94"/>
      <c r="D43" s="88"/>
      <c r="E43" s="101"/>
      <c r="F43" s="88"/>
      <c r="G43" s="88"/>
      <c r="H43" s="88"/>
      <c r="I43" s="88"/>
      <c r="J43" s="88"/>
    </row>
    <row r="44" spans="2:10">
      <c r="B44" s="88"/>
      <c r="C44" s="94"/>
      <c r="D44" s="88"/>
      <c r="E44" s="101"/>
      <c r="F44" s="88"/>
      <c r="G44" s="88"/>
      <c r="H44" s="88"/>
      <c r="I44" s="88"/>
      <c r="J44" s="88"/>
    </row>
    <row r="45" spans="2:10">
      <c r="B45" s="88"/>
      <c r="C45" s="94"/>
      <c r="D45" s="88"/>
      <c r="E45" s="101"/>
      <c r="F45" s="88"/>
      <c r="G45" s="88"/>
      <c r="H45" s="88"/>
      <c r="I45" s="88"/>
      <c r="J45" s="88"/>
    </row>
    <row r="46" spans="2:10">
      <c r="B46" s="88"/>
      <c r="C46" s="94"/>
      <c r="D46" s="88"/>
      <c r="E46" s="101"/>
      <c r="F46" s="88"/>
      <c r="G46" s="88"/>
      <c r="H46" s="88"/>
      <c r="I46" s="88"/>
      <c r="J46" s="88"/>
    </row>
    <row r="47" spans="2:10">
      <c r="B47" s="88"/>
      <c r="C47" s="94"/>
      <c r="D47" s="88"/>
      <c r="E47" s="101"/>
      <c r="F47" s="88"/>
      <c r="G47" s="88"/>
      <c r="H47" s="88"/>
      <c r="I47" s="88"/>
      <c r="J47" s="88"/>
    </row>
    <row r="48" spans="2:10">
      <c r="B48" s="88"/>
      <c r="C48" s="94"/>
      <c r="D48" s="88"/>
      <c r="E48" s="101"/>
      <c r="F48" s="88"/>
      <c r="G48" s="88"/>
      <c r="H48" s="88"/>
      <c r="I48" s="88"/>
      <c r="J48" s="88"/>
    </row>
    <row r="49" spans="2:10">
      <c r="B49" s="88"/>
      <c r="C49" s="94"/>
      <c r="D49" s="88"/>
      <c r="E49" s="101"/>
      <c r="F49" s="88"/>
      <c r="G49" s="88"/>
      <c r="H49" s="88"/>
      <c r="I49" s="88"/>
      <c r="J49" s="88"/>
    </row>
    <row r="50" spans="2:10">
      <c r="B50" s="88"/>
      <c r="C50" s="94"/>
      <c r="D50" s="88"/>
      <c r="E50" s="101"/>
      <c r="F50" s="88"/>
      <c r="G50" s="88"/>
      <c r="H50" s="88"/>
      <c r="I50" s="88"/>
      <c r="J50" s="88"/>
    </row>
    <row r="51" spans="2:10">
      <c r="B51" s="88"/>
      <c r="C51" s="94"/>
      <c r="D51" s="88"/>
      <c r="E51" s="101"/>
      <c r="F51" s="88"/>
      <c r="G51" s="88"/>
      <c r="H51" s="88"/>
      <c r="I51" s="88"/>
      <c r="J51" s="88"/>
    </row>
    <row r="52" spans="2:10">
      <c r="B52" s="88"/>
      <c r="C52" s="94"/>
      <c r="D52" s="88"/>
      <c r="E52" s="101"/>
      <c r="F52" s="88"/>
      <c r="G52" s="88"/>
      <c r="H52" s="88"/>
      <c r="I52" s="88"/>
      <c r="J52" s="88"/>
    </row>
    <row r="53" spans="2:10">
      <c r="B53" s="88"/>
      <c r="C53" s="94"/>
      <c r="D53" s="88"/>
      <c r="E53" s="101"/>
      <c r="F53" s="88"/>
      <c r="G53" s="88"/>
      <c r="H53" s="88"/>
      <c r="I53" s="88"/>
      <c r="J53" s="88"/>
    </row>
    <row r="54" spans="2:10">
      <c r="B54" s="88"/>
      <c r="C54" s="94"/>
      <c r="D54" s="88"/>
      <c r="E54" s="101"/>
      <c r="F54" s="88"/>
      <c r="G54" s="88"/>
      <c r="H54" s="88"/>
      <c r="I54" s="88"/>
      <c r="J54" s="88"/>
    </row>
    <row r="55" spans="2:10">
      <c r="B55" s="88"/>
      <c r="C55" s="94"/>
      <c r="D55" s="88"/>
      <c r="E55" s="101"/>
      <c r="F55" s="88"/>
      <c r="G55" s="88"/>
      <c r="H55" s="88"/>
      <c r="I55" s="88"/>
      <c r="J55" s="88"/>
    </row>
    <row r="56" spans="2:10">
      <c r="B56" s="88"/>
      <c r="C56" s="94"/>
      <c r="D56" s="88"/>
      <c r="E56" s="101"/>
      <c r="F56" s="88"/>
      <c r="G56" s="88"/>
      <c r="H56" s="88"/>
      <c r="I56" s="88"/>
      <c r="J56" s="88"/>
    </row>
    <row r="57" spans="2:10">
      <c r="B57" s="88"/>
      <c r="C57" s="94"/>
      <c r="D57" s="88"/>
      <c r="E57" s="101"/>
      <c r="F57" s="88"/>
      <c r="G57" s="88"/>
      <c r="H57" s="88"/>
      <c r="I57" s="88"/>
      <c r="J57" s="88"/>
    </row>
    <row r="58" spans="2:10">
      <c r="B58" s="88"/>
      <c r="C58" s="94"/>
      <c r="D58" s="88"/>
      <c r="E58" s="101"/>
      <c r="F58" s="88"/>
      <c r="G58" s="88"/>
      <c r="H58" s="88"/>
      <c r="I58" s="88"/>
      <c r="J58" s="88"/>
    </row>
    <row r="59" spans="2:10">
      <c r="B59" s="88"/>
      <c r="C59" s="94"/>
      <c r="D59" s="88"/>
      <c r="E59" s="101"/>
      <c r="F59" s="88"/>
      <c r="G59" s="88"/>
      <c r="H59" s="88"/>
      <c r="I59" s="88"/>
      <c r="J59" s="88"/>
    </row>
    <row r="60" spans="2:10">
      <c r="B60" s="88"/>
      <c r="C60" s="94"/>
      <c r="D60" s="88"/>
      <c r="E60" s="101"/>
      <c r="F60" s="88"/>
      <c r="G60" s="88"/>
      <c r="H60" s="88"/>
      <c r="I60" s="88"/>
      <c r="J60" s="88"/>
    </row>
    <row r="61" spans="2:10">
      <c r="B61" s="88"/>
      <c r="C61" s="94"/>
      <c r="D61" s="88"/>
      <c r="E61" s="101"/>
      <c r="F61" s="88"/>
      <c r="G61" s="88"/>
      <c r="H61" s="88"/>
      <c r="I61" s="88"/>
      <c r="J61" s="88"/>
    </row>
    <row r="62" spans="2:10">
      <c r="B62" s="88"/>
      <c r="C62" s="94"/>
      <c r="D62" s="88"/>
      <c r="E62" s="101"/>
      <c r="F62" s="88"/>
      <c r="G62" s="88"/>
      <c r="H62" s="88"/>
      <c r="I62" s="88"/>
      <c r="J62" s="88"/>
    </row>
    <row r="63" spans="2:10">
      <c r="B63" s="88"/>
      <c r="C63" s="94"/>
      <c r="D63" s="88"/>
      <c r="E63" s="101"/>
      <c r="F63" s="88"/>
      <c r="G63" s="88"/>
      <c r="H63" s="88"/>
      <c r="I63" s="88"/>
      <c r="J63" s="88"/>
    </row>
    <row r="64" spans="2:10">
      <c r="B64" s="88"/>
      <c r="C64" s="94"/>
      <c r="D64" s="88"/>
      <c r="E64" s="101"/>
      <c r="F64" s="88"/>
      <c r="G64" s="88"/>
      <c r="H64" s="88"/>
      <c r="I64" s="88"/>
      <c r="J64" s="88"/>
    </row>
    <row r="65" spans="2:10">
      <c r="B65" s="88"/>
      <c r="C65" s="94"/>
      <c r="D65" s="88"/>
      <c r="E65" s="101"/>
      <c r="F65" s="88"/>
      <c r="G65" s="88"/>
      <c r="H65" s="88"/>
      <c r="I65" s="88"/>
      <c r="J65" s="88"/>
    </row>
    <row r="66" spans="2:10">
      <c r="B66" s="88"/>
      <c r="C66" s="94"/>
      <c r="D66" s="88"/>
      <c r="E66" s="101"/>
      <c r="F66" s="88"/>
      <c r="G66" s="88"/>
      <c r="H66" s="88"/>
      <c r="I66" s="88"/>
      <c r="J66" s="88"/>
    </row>
    <row r="67" spans="2:10">
      <c r="B67" s="88"/>
      <c r="C67" s="94"/>
      <c r="D67" s="88"/>
      <c r="E67" s="101"/>
      <c r="F67" s="88"/>
      <c r="G67" s="88"/>
      <c r="H67" s="88"/>
      <c r="I67" s="88"/>
      <c r="J67" s="88"/>
    </row>
    <row r="68" spans="2:10">
      <c r="B68" s="88"/>
      <c r="C68" s="94"/>
      <c r="D68" s="88"/>
      <c r="E68" s="101"/>
      <c r="F68" s="88"/>
      <c r="G68" s="88"/>
      <c r="H68" s="88"/>
      <c r="I68" s="88"/>
      <c r="J68" s="88"/>
    </row>
    <row r="69" spans="2:10">
      <c r="B69" s="88"/>
      <c r="C69" s="94"/>
      <c r="D69" s="88"/>
      <c r="E69" s="101"/>
      <c r="F69" s="88"/>
      <c r="G69" s="88"/>
      <c r="H69" s="88"/>
      <c r="I69" s="88"/>
      <c r="J69" s="88"/>
    </row>
    <row r="70" spans="2:10">
      <c r="B70" s="88"/>
      <c r="C70" s="94"/>
      <c r="D70" s="88"/>
      <c r="E70" s="101"/>
      <c r="F70" s="88"/>
      <c r="G70" s="88"/>
      <c r="H70" s="88"/>
      <c r="I70" s="88"/>
      <c r="J70" s="88"/>
    </row>
    <row r="71" spans="2:10">
      <c r="B71" s="88"/>
      <c r="C71" s="94"/>
      <c r="D71" s="88"/>
      <c r="E71" s="101"/>
      <c r="F71" s="88"/>
      <c r="G71" s="88"/>
      <c r="H71" s="88"/>
      <c r="I71" s="88"/>
      <c r="J71" s="88"/>
    </row>
    <row r="72" spans="2:10">
      <c r="B72" s="88"/>
      <c r="C72" s="94"/>
      <c r="D72" s="88"/>
      <c r="E72" s="101"/>
      <c r="F72" s="88"/>
      <c r="G72" s="88"/>
      <c r="H72" s="88"/>
      <c r="I72" s="88"/>
      <c r="J72" s="88"/>
    </row>
    <row r="73" spans="2:10">
      <c r="B73" s="88"/>
      <c r="C73" s="94"/>
      <c r="D73" s="88"/>
      <c r="E73" s="101"/>
      <c r="F73" s="88"/>
      <c r="G73" s="88"/>
      <c r="H73" s="88"/>
      <c r="I73" s="88"/>
      <c r="J73" s="88"/>
    </row>
    <row r="74" spans="2:10">
      <c r="B74" s="88"/>
      <c r="C74" s="94"/>
      <c r="D74" s="88"/>
      <c r="E74" s="101"/>
      <c r="F74" s="88"/>
      <c r="G74" s="88"/>
      <c r="H74" s="88"/>
      <c r="I74" s="88"/>
      <c r="J74" s="88"/>
    </row>
    <row r="75" spans="2:10">
      <c r="B75" s="88"/>
      <c r="C75" s="94"/>
      <c r="D75" s="88"/>
      <c r="E75" s="101"/>
      <c r="F75" s="88"/>
      <c r="G75" s="88"/>
      <c r="H75" s="88"/>
      <c r="I75" s="88"/>
      <c r="J75" s="88"/>
    </row>
    <row r="76" spans="2:10">
      <c r="B76" s="88"/>
      <c r="C76" s="94"/>
      <c r="D76" s="88"/>
      <c r="E76" s="101"/>
      <c r="F76" s="88"/>
      <c r="G76" s="88"/>
      <c r="H76" s="88"/>
      <c r="I76" s="88"/>
      <c r="J76" s="88"/>
    </row>
    <row r="77" spans="2:10">
      <c r="B77" s="88"/>
      <c r="C77" s="94"/>
      <c r="D77" s="88"/>
      <c r="E77" s="101"/>
      <c r="F77" s="88"/>
      <c r="G77" s="88"/>
      <c r="H77" s="88"/>
      <c r="I77" s="88"/>
      <c r="J77" s="88"/>
    </row>
    <row r="78" spans="2:10">
      <c r="B78" s="88"/>
      <c r="C78" s="94"/>
      <c r="D78" s="88"/>
      <c r="E78" s="101"/>
      <c r="F78" s="88"/>
      <c r="G78" s="88"/>
      <c r="H78" s="88"/>
      <c r="I78" s="88"/>
      <c r="J78" s="88"/>
    </row>
    <row r="79" spans="2:10">
      <c r="B79" s="88"/>
      <c r="C79" s="94"/>
      <c r="D79" s="88"/>
      <c r="E79" s="101"/>
      <c r="F79" s="88"/>
      <c r="G79" s="88"/>
      <c r="H79" s="88"/>
      <c r="I79" s="88"/>
      <c r="J79" s="88"/>
    </row>
    <row r="80" spans="2:10">
      <c r="B80" s="88"/>
      <c r="C80" s="94"/>
      <c r="D80" s="88"/>
      <c r="E80" s="101"/>
      <c r="F80" s="88"/>
      <c r="G80" s="88"/>
      <c r="H80" s="88"/>
      <c r="I80" s="88"/>
      <c r="J80" s="88"/>
    </row>
    <row r="81" spans="2:10">
      <c r="B81" s="88"/>
      <c r="C81" s="94"/>
      <c r="D81" s="88"/>
      <c r="E81" s="101"/>
      <c r="F81" s="88"/>
      <c r="G81" s="88"/>
      <c r="H81" s="88"/>
      <c r="I81" s="88"/>
      <c r="J81" s="88"/>
    </row>
    <row r="82" spans="2:10">
      <c r="B82" s="88"/>
      <c r="C82" s="94"/>
      <c r="D82" s="88"/>
      <c r="E82" s="101"/>
      <c r="F82" s="88"/>
      <c r="G82" s="88"/>
      <c r="H82" s="88"/>
      <c r="I82" s="88"/>
      <c r="J82" s="88"/>
    </row>
    <row r="83" spans="2:10">
      <c r="B83" s="88"/>
      <c r="C83" s="94"/>
      <c r="D83" s="88"/>
      <c r="E83" s="101"/>
      <c r="F83" s="88"/>
      <c r="G83" s="88"/>
      <c r="H83" s="88"/>
      <c r="I83" s="88"/>
      <c r="J83" s="88"/>
    </row>
    <row r="84" spans="2:10">
      <c r="B84" s="88"/>
      <c r="C84" s="94"/>
      <c r="D84" s="88"/>
      <c r="E84" s="101"/>
      <c r="F84" s="88"/>
      <c r="G84" s="88"/>
      <c r="H84" s="88"/>
      <c r="I84" s="88"/>
      <c r="J84" s="88"/>
    </row>
    <row r="85" spans="2:10">
      <c r="B85" s="88"/>
      <c r="C85" s="94"/>
      <c r="D85" s="88"/>
      <c r="E85" s="101"/>
      <c r="F85" s="88"/>
      <c r="G85" s="88"/>
      <c r="H85" s="88"/>
      <c r="I85" s="88"/>
      <c r="J85" s="88"/>
    </row>
    <row r="86" spans="2:10">
      <c r="B86" s="88"/>
      <c r="C86" s="94"/>
      <c r="D86" s="88"/>
      <c r="E86" s="101"/>
      <c r="F86" s="88"/>
      <c r="G86" s="88"/>
      <c r="H86" s="88"/>
      <c r="I86" s="88"/>
      <c r="J86" s="88"/>
    </row>
    <row r="87" spans="2:10">
      <c r="B87" s="88"/>
      <c r="C87" s="94"/>
      <c r="D87" s="88"/>
      <c r="E87" s="101"/>
      <c r="F87" s="88"/>
      <c r="G87" s="88"/>
      <c r="H87" s="88"/>
      <c r="I87" s="88"/>
      <c r="J87" s="88"/>
    </row>
    <row r="88" spans="2:10">
      <c r="B88" s="88"/>
      <c r="C88" s="94"/>
      <c r="D88" s="88"/>
      <c r="E88" s="101"/>
      <c r="F88" s="88"/>
      <c r="G88" s="88"/>
      <c r="H88" s="88"/>
      <c r="I88" s="88"/>
      <c r="J88" s="88"/>
    </row>
    <row r="89" spans="2:10">
      <c r="B89" s="88"/>
      <c r="C89" s="94"/>
      <c r="D89" s="88"/>
      <c r="E89" s="101"/>
      <c r="F89" s="88"/>
      <c r="G89" s="88"/>
      <c r="H89" s="88"/>
      <c r="I89" s="88"/>
      <c r="J89" s="88"/>
    </row>
    <row r="90" spans="2:10">
      <c r="B90" s="88"/>
      <c r="C90" s="94"/>
      <c r="D90" s="88"/>
      <c r="E90" s="101"/>
      <c r="F90" s="88"/>
      <c r="G90" s="88"/>
      <c r="H90" s="88"/>
      <c r="I90" s="88"/>
      <c r="J90" s="88"/>
    </row>
    <row r="91" spans="2:10">
      <c r="B91" s="88"/>
      <c r="C91" s="94"/>
      <c r="D91" s="88"/>
      <c r="E91" s="101"/>
      <c r="F91" s="88"/>
      <c r="G91" s="88"/>
      <c r="H91" s="88"/>
      <c r="I91" s="88"/>
      <c r="J91" s="88"/>
    </row>
    <row r="92" spans="2:10">
      <c r="B92" s="88"/>
      <c r="C92" s="94"/>
      <c r="D92" s="88"/>
      <c r="E92" s="101"/>
      <c r="F92" s="88"/>
      <c r="G92" s="88"/>
      <c r="H92" s="88"/>
      <c r="I92" s="88"/>
      <c r="J92" s="88"/>
    </row>
    <row r="93" spans="2:10">
      <c r="B93" s="88"/>
      <c r="C93" s="94"/>
      <c r="D93" s="88"/>
      <c r="E93" s="101"/>
      <c r="F93" s="88"/>
      <c r="G93" s="88"/>
      <c r="H93" s="88"/>
      <c r="I93" s="88"/>
      <c r="J93" s="88"/>
    </row>
    <row r="94" spans="2:10">
      <c r="B94" s="88"/>
      <c r="C94" s="94"/>
      <c r="D94" s="88"/>
      <c r="E94" s="101"/>
      <c r="F94" s="88"/>
      <c r="G94" s="88"/>
      <c r="H94" s="88"/>
      <c r="I94" s="88"/>
      <c r="J94" s="88"/>
    </row>
    <row r="95" spans="2:10">
      <c r="B95" s="88"/>
      <c r="C95" s="94"/>
      <c r="D95" s="88"/>
      <c r="E95" s="101"/>
      <c r="F95" s="88"/>
      <c r="G95" s="88"/>
      <c r="H95" s="88"/>
      <c r="I95" s="88"/>
      <c r="J95" s="88"/>
    </row>
    <row r="96" spans="2:10">
      <c r="B96" s="88"/>
      <c r="C96" s="94"/>
      <c r="D96" s="88"/>
      <c r="E96" s="101"/>
      <c r="F96" s="88"/>
      <c r="G96" s="88"/>
      <c r="H96" s="88"/>
      <c r="I96" s="88"/>
      <c r="J96" s="88"/>
    </row>
    <row r="97" spans="2:10">
      <c r="B97" s="88"/>
      <c r="C97" s="94"/>
      <c r="D97" s="88"/>
      <c r="E97" s="101"/>
      <c r="F97" s="88"/>
      <c r="G97" s="88"/>
      <c r="H97" s="88"/>
      <c r="I97" s="88"/>
      <c r="J97" s="88"/>
    </row>
    <row r="98" spans="2:10">
      <c r="B98" s="88"/>
      <c r="C98" s="94"/>
      <c r="D98" s="88"/>
      <c r="E98" s="101"/>
      <c r="F98" s="88"/>
      <c r="G98" s="88"/>
      <c r="H98" s="88"/>
      <c r="I98" s="88"/>
      <c r="J98" s="88"/>
    </row>
    <row r="99" spans="2:10">
      <c r="B99" s="88"/>
      <c r="C99" s="94"/>
      <c r="D99" s="88"/>
      <c r="E99" s="101"/>
      <c r="F99" s="88"/>
      <c r="G99" s="88"/>
      <c r="H99" s="88"/>
      <c r="I99" s="88"/>
      <c r="J99" s="88"/>
    </row>
    <row r="100" spans="2:10">
      <c r="B100" s="88"/>
      <c r="C100" s="94"/>
      <c r="D100" s="88"/>
      <c r="E100" s="101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88"/>
      <c r="C110" s="88"/>
      <c r="D110" s="88"/>
      <c r="E110" s="88"/>
      <c r="F110" s="88"/>
      <c r="G110" s="88"/>
      <c r="H110" s="88"/>
      <c r="I110" s="88"/>
      <c r="J110" s="88"/>
    </row>
    <row r="111" spans="2:10">
      <c r="B111" s="88"/>
      <c r="C111" s="88"/>
      <c r="D111" s="88"/>
      <c r="E111" s="88"/>
      <c r="F111" s="88"/>
      <c r="G111" s="88"/>
      <c r="H111" s="88"/>
      <c r="I111" s="88"/>
      <c r="J111" s="88"/>
    </row>
    <row r="112" spans="2:10">
      <c r="B112" s="88"/>
      <c r="C112" s="88"/>
      <c r="D112" s="88"/>
      <c r="E112" s="88"/>
      <c r="F112" s="88"/>
      <c r="G112" s="88"/>
      <c r="H112" s="88"/>
      <c r="I112" s="88"/>
      <c r="J112" s="88"/>
    </row>
    <row r="113" spans="2:10">
      <c r="B113" s="88"/>
      <c r="C113" s="88"/>
      <c r="D113" s="88"/>
      <c r="E113" s="88"/>
      <c r="F113" s="88"/>
      <c r="G113" s="88"/>
      <c r="H113" s="88"/>
      <c r="I113" s="88"/>
      <c r="J113" s="88"/>
    </row>
    <row r="114" spans="2:10">
      <c r="B114" s="88"/>
      <c r="C114" s="88"/>
      <c r="D114" s="88"/>
      <c r="E114" s="88"/>
      <c r="F114" s="88"/>
      <c r="G114" s="88"/>
      <c r="H114" s="88"/>
      <c r="I114" s="88"/>
      <c r="J114" s="88"/>
    </row>
    <row r="115" spans="2:10">
      <c r="B115" s="88"/>
      <c r="C115" s="88"/>
      <c r="D115" s="88"/>
      <c r="E115" s="88"/>
      <c r="F115" s="88"/>
      <c r="G115" s="88"/>
      <c r="H115" s="88"/>
      <c r="I115" s="88"/>
      <c r="J115" s="88"/>
    </row>
    <row r="116" spans="2:10">
      <c r="B116" s="88"/>
      <c r="C116" s="88"/>
      <c r="D116" s="88"/>
      <c r="E116" s="88"/>
      <c r="F116" s="88"/>
      <c r="G116" s="88"/>
      <c r="H116" s="88"/>
      <c r="I116" s="88"/>
      <c r="J116" s="88"/>
    </row>
    <row r="117" spans="2:10">
      <c r="B117" s="88"/>
      <c r="C117" s="88"/>
      <c r="D117" s="88"/>
      <c r="E117" s="88"/>
      <c r="F117" s="88"/>
      <c r="G117" s="88"/>
      <c r="H117" s="88"/>
      <c r="I117" s="88"/>
      <c r="J117" s="88"/>
    </row>
    <row r="118" spans="2:10">
      <c r="B118" s="88"/>
      <c r="C118" s="88"/>
      <c r="D118" s="88"/>
      <c r="E118" s="88"/>
      <c r="F118" s="88"/>
      <c r="G118" s="88"/>
      <c r="H118" s="88"/>
      <c r="I118" s="88"/>
      <c r="J118" s="88"/>
    </row>
    <row r="119" spans="2:10">
      <c r="B119" s="88"/>
      <c r="C119" s="88"/>
      <c r="D119" s="88"/>
      <c r="E119" s="88"/>
      <c r="F119" s="88"/>
      <c r="G119" s="88"/>
      <c r="H119" s="88"/>
      <c r="I119" s="88"/>
      <c r="J119" s="88"/>
    </row>
    <row r="120" spans="2:10">
      <c r="B120" s="88"/>
      <c r="C120" s="88"/>
      <c r="D120" s="88"/>
      <c r="E120" s="88"/>
      <c r="F120" s="88"/>
      <c r="G120" s="88"/>
      <c r="H120" s="88"/>
      <c r="I120" s="88"/>
      <c r="J120" s="88"/>
    </row>
    <row r="121" spans="2:10">
      <c r="B121" s="88"/>
      <c r="C121" s="88"/>
      <c r="D121" s="88"/>
      <c r="E121" s="88"/>
      <c r="F121" s="88"/>
      <c r="G121" s="88"/>
      <c r="H121" s="88"/>
      <c r="I121" s="88"/>
      <c r="J121" s="88"/>
    </row>
    <row r="122" spans="2:10">
      <c r="B122" s="88"/>
      <c r="C122" s="88"/>
      <c r="D122" s="88"/>
      <c r="E122" s="88"/>
      <c r="F122" s="88"/>
      <c r="G122" s="88"/>
      <c r="H122" s="88"/>
      <c r="I122" s="88"/>
      <c r="J122" s="88"/>
    </row>
    <row r="123" spans="2:10">
      <c r="B123" s="88"/>
      <c r="C123" s="88"/>
      <c r="D123" s="88"/>
      <c r="E123" s="88"/>
      <c r="F123" s="88"/>
      <c r="G123" s="88"/>
      <c r="H123" s="88"/>
      <c r="I123" s="88"/>
      <c r="J123" s="88"/>
    </row>
    <row r="124" spans="2:10">
      <c r="B124" s="88"/>
      <c r="C124" s="88"/>
      <c r="D124" s="88"/>
      <c r="E124" s="88"/>
      <c r="F124" s="88"/>
      <c r="G124" s="88"/>
      <c r="H124" s="88"/>
      <c r="I124" s="88"/>
      <c r="J124" s="88"/>
    </row>
    <row r="125" spans="2:10">
      <c r="B125" s="114"/>
      <c r="C125" s="114"/>
      <c r="D125" s="115"/>
      <c r="E125" s="115"/>
      <c r="F125" s="131"/>
      <c r="G125" s="131"/>
      <c r="H125" s="131"/>
      <c r="I125" s="131"/>
      <c r="J125" s="115"/>
    </row>
    <row r="126" spans="2:10">
      <c r="B126" s="114"/>
      <c r="C126" s="114"/>
      <c r="D126" s="115"/>
      <c r="E126" s="115"/>
      <c r="F126" s="131"/>
      <c r="G126" s="131"/>
      <c r="H126" s="131"/>
      <c r="I126" s="131"/>
      <c r="J126" s="115"/>
    </row>
    <row r="127" spans="2:10">
      <c r="B127" s="114"/>
      <c r="C127" s="114"/>
      <c r="D127" s="115"/>
      <c r="E127" s="115"/>
      <c r="F127" s="131"/>
      <c r="G127" s="131"/>
      <c r="H127" s="131"/>
      <c r="I127" s="131"/>
      <c r="J127" s="115"/>
    </row>
    <row r="128" spans="2:10">
      <c r="B128" s="114"/>
      <c r="C128" s="114"/>
      <c r="D128" s="115"/>
      <c r="E128" s="115"/>
      <c r="F128" s="131"/>
      <c r="G128" s="131"/>
      <c r="H128" s="131"/>
      <c r="I128" s="131"/>
      <c r="J128" s="115"/>
    </row>
    <row r="129" spans="2:10">
      <c r="B129" s="114"/>
      <c r="C129" s="114"/>
      <c r="D129" s="115"/>
      <c r="E129" s="115"/>
      <c r="F129" s="131"/>
      <c r="G129" s="131"/>
      <c r="H129" s="131"/>
      <c r="I129" s="131"/>
      <c r="J129" s="115"/>
    </row>
    <row r="130" spans="2:10">
      <c r="B130" s="114"/>
      <c r="C130" s="114"/>
      <c r="D130" s="115"/>
      <c r="E130" s="115"/>
      <c r="F130" s="131"/>
      <c r="G130" s="131"/>
      <c r="H130" s="131"/>
      <c r="I130" s="131"/>
      <c r="J130" s="115"/>
    </row>
    <row r="131" spans="2:10">
      <c r="B131" s="114"/>
      <c r="C131" s="114"/>
      <c r="D131" s="115"/>
      <c r="E131" s="115"/>
      <c r="F131" s="131"/>
      <c r="G131" s="131"/>
      <c r="H131" s="131"/>
      <c r="I131" s="131"/>
      <c r="J131" s="115"/>
    </row>
    <row r="132" spans="2:10">
      <c r="B132" s="114"/>
      <c r="C132" s="114"/>
      <c r="D132" s="115"/>
      <c r="E132" s="115"/>
      <c r="F132" s="131"/>
      <c r="G132" s="131"/>
      <c r="H132" s="131"/>
      <c r="I132" s="131"/>
      <c r="J132" s="115"/>
    </row>
    <row r="133" spans="2:10">
      <c r="B133" s="114"/>
      <c r="C133" s="114"/>
      <c r="D133" s="115"/>
      <c r="E133" s="115"/>
      <c r="F133" s="131"/>
      <c r="G133" s="131"/>
      <c r="H133" s="131"/>
      <c r="I133" s="131"/>
      <c r="J133" s="115"/>
    </row>
    <row r="134" spans="2:10">
      <c r="B134" s="114"/>
      <c r="C134" s="114"/>
      <c r="D134" s="115"/>
      <c r="E134" s="115"/>
      <c r="F134" s="131"/>
      <c r="G134" s="131"/>
      <c r="H134" s="131"/>
      <c r="I134" s="131"/>
      <c r="J134" s="115"/>
    </row>
    <row r="135" spans="2:10">
      <c r="B135" s="114"/>
      <c r="C135" s="114"/>
      <c r="D135" s="115"/>
      <c r="E135" s="115"/>
      <c r="F135" s="131"/>
      <c r="G135" s="131"/>
      <c r="H135" s="131"/>
      <c r="I135" s="131"/>
      <c r="J135" s="115"/>
    </row>
    <row r="136" spans="2:10">
      <c r="B136" s="114"/>
      <c r="C136" s="114"/>
      <c r="D136" s="115"/>
      <c r="E136" s="115"/>
      <c r="F136" s="131"/>
      <c r="G136" s="131"/>
      <c r="H136" s="131"/>
      <c r="I136" s="131"/>
      <c r="J136" s="115"/>
    </row>
    <row r="137" spans="2:10">
      <c r="B137" s="114"/>
      <c r="C137" s="114"/>
      <c r="D137" s="115"/>
      <c r="E137" s="115"/>
      <c r="F137" s="131"/>
      <c r="G137" s="131"/>
      <c r="H137" s="131"/>
      <c r="I137" s="131"/>
      <c r="J137" s="115"/>
    </row>
    <row r="138" spans="2:10">
      <c r="B138" s="114"/>
      <c r="C138" s="114"/>
      <c r="D138" s="115"/>
      <c r="E138" s="115"/>
      <c r="F138" s="131"/>
      <c r="G138" s="131"/>
      <c r="H138" s="131"/>
      <c r="I138" s="131"/>
      <c r="J138" s="115"/>
    </row>
    <row r="139" spans="2:10">
      <c r="B139" s="114"/>
      <c r="C139" s="114"/>
      <c r="D139" s="115"/>
      <c r="E139" s="115"/>
      <c r="F139" s="131"/>
      <c r="G139" s="131"/>
      <c r="H139" s="131"/>
      <c r="I139" s="131"/>
      <c r="J139" s="115"/>
    </row>
    <row r="140" spans="2:10">
      <c r="B140" s="114"/>
      <c r="C140" s="114"/>
      <c r="D140" s="115"/>
      <c r="E140" s="115"/>
      <c r="F140" s="131"/>
      <c r="G140" s="131"/>
      <c r="H140" s="131"/>
      <c r="I140" s="131"/>
      <c r="J140" s="115"/>
    </row>
    <row r="141" spans="2:10">
      <c r="B141" s="114"/>
      <c r="C141" s="114"/>
      <c r="D141" s="115"/>
      <c r="E141" s="115"/>
      <c r="F141" s="131"/>
      <c r="G141" s="131"/>
      <c r="H141" s="131"/>
      <c r="I141" s="131"/>
      <c r="J141" s="115"/>
    </row>
    <row r="142" spans="2:10">
      <c r="B142" s="114"/>
      <c r="C142" s="114"/>
      <c r="D142" s="115"/>
      <c r="E142" s="115"/>
      <c r="F142" s="131"/>
      <c r="G142" s="131"/>
      <c r="H142" s="131"/>
      <c r="I142" s="131"/>
      <c r="J142" s="115"/>
    </row>
    <row r="143" spans="2:10">
      <c r="B143" s="114"/>
      <c r="C143" s="114"/>
      <c r="D143" s="115"/>
      <c r="E143" s="115"/>
      <c r="F143" s="131"/>
      <c r="G143" s="131"/>
      <c r="H143" s="131"/>
      <c r="I143" s="131"/>
      <c r="J143" s="115"/>
    </row>
    <row r="144" spans="2:10">
      <c r="B144" s="114"/>
      <c r="C144" s="114"/>
      <c r="D144" s="115"/>
      <c r="E144" s="115"/>
      <c r="F144" s="131"/>
      <c r="G144" s="131"/>
      <c r="H144" s="131"/>
      <c r="I144" s="131"/>
      <c r="J144" s="115"/>
    </row>
    <row r="145" spans="2:10">
      <c r="B145" s="114"/>
      <c r="C145" s="114"/>
      <c r="D145" s="115"/>
      <c r="E145" s="115"/>
      <c r="F145" s="131"/>
      <c r="G145" s="131"/>
      <c r="H145" s="131"/>
      <c r="I145" s="131"/>
      <c r="J145" s="115"/>
    </row>
    <row r="146" spans="2:10">
      <c r="B146" s="114"/>
      <c r="C146" s="114"/>
      <c r="D146" s="115"/>
      <c r="E146" s="115"/>
      <c r="F146" s="131"/>
      <c r="G146" s="131"/>
      <c r="H146" s="131"/>
      <c r="I146" s="131"/>
      <c r="J146" s="115"/>
    </row>
    <row r="147" spans="2:10">
      <c r="B147" s="114"/>
      <c r="C147" s="114"/>
      <c r="D147" s="115"/>
      <c r="E147" s="115"/>
      <c r="F147" s="131"/>
      <c r="G147" s="131"/>
      <c r="H147" s="131"/>
      <c r="I147" s="131"/>
      <c r="J147" s="115"/>
    </row>
    <row r="148" spans="2:10">
      <c r="B148" s="114"/>
      <c r="C148" s="114"/>
      <c r="D148" s="115"/>
      <c r="E148" s="115"/>
      <c r="F148" s="131"/>
      <c r="G148" s="131"/>
      <c r="H148" s="131"/>
      <c r="I148" s="131"/>
      <c r="J148" s="115"/>
    </row>
    <row r="149" spans="2:10">
      <c r="B149" s="114"/>
      <c r="C149" s="114"/>
      <c r="D149" s="115"/>
      <c r="E149" s="115"/>
      <c r="F149" s="131"/>
      <c r="G149" s="131"/>
      <c r="H149" s="131"/>
      <c r="I149" s="131"/>
      <c r="J149" s="115"/>
    </row>
    <row r="150" spans="2:10">
      <c r="B150" s="114"/>
      <c r="C150" s="114"/>
      <c r="D150" s="115"/>
      <c r="E150" s="115"/>
      <c r="F150" s="131"/>
      <c r="G150" s="131"/>
      <c r="H150" s="131"/>
      <c r="I150" s="131"/>
      <c r="J150" s="115"/>
    </row>
    <row r="151" spans="2:10">
      <c r="B151" s="114"/>
      <c r="C151" s="114"/>
      <c r="D151" s="115"/>
      <c r="E151" s="115"/>
      <c r="F151" s="131"/>
      <c r="G151" s="131"/>
      <c r="H151" s="131"/>
      <c r="I151" s="131"/>
      <c r="J151" s="115"/>
    </row>
    <row r="152" spans="2:10">
      <c r="B152" s="114"/>
      <c r="C152" s="114"/>
      <c r="D152" s="115"/>
      <c r="E152" s="115"/>
      <c r="F152" s="131"/>
      <c r="G152" s="131"/>
      <c r="H152" s="131"/>
      <c r="I152" s="131"/>
      <c r="J152" s="115"/>
    </row>
    <row r="153" spans="2:10">
      <c r="B153" s="114"/>
      <c r="C153" s="114"/>
      <c r="D153" s="115"/>
      <c r="E153" s="115"/>
      <c r="F153" s="131"/>
      <c r="G153" s="131"/>
      <c r="H153" s="131"/>
      <c r="I153" s="131"/>
      <c r="J153" s="115"/>
    </row>
    <row r="154" spans="2:10">
      <c r="B154" s="114"/>
      <c r="C154" s="114"/>
      <c r="D154" s="115"/>
      <c r="E154" s="115"/>
      <c r="F154" s="131"/>
      <c r="G154" s="131"/>
      <c r="H154" s="131"/>
      <c r="I154" s="131"/>
      <c r="J154" s="115"/>
    </row>
    <row r="155" spans="2:10">
      <c r="B155" s="114"/>
      <c r="C155" s="114"/>
      <c r="D155" s="115"/>
      <c r="E155" s="115"/>
      <c r="F155" s="131"/>
      <c r="G155" s="131"/>
      <c r="H155" s="131"/>
      <c r="I155" s="131"/>
      <c r="J155" s="115"/>
    </row>
    <row r="156" spans="2:10">
      <c r="B156" s="114"/>
      <c r="C156" s="114"/>
      <c r="D156" s="115"/>
      <c r="E156" s="115"/>
      <c r="F156" s="131"/>
      <c r="G156" s="131"/>
      <c r="H156" s="131"/>
      <c r="I156" s="131"/>
      <c r="J156" s="115"/>
    </row>
    <row r="157" spans="2:10">
      <c r="B157" s="114"/>
      <c r="C157" s="114"/>
      <c r="D157" s="115"/>
      <c r="E157" s="115"/>
      <c r="F157" s="131"/>
      <c r="G157" s="131"/>
      <c r="H157" s="131"/>
      <c r="I157" s="131"/>
      <c r="J157" s="115"/>
    </row>
    <row r="158" spans="2:10">
      <c r="B158" s="114"/>
      <c r="C158" s="114"/>
      <c r="D158" s="115"/>
      <c r="E158" s="115"/>
      <c r="F158" s="131"/>
      <c r="G158" s="131"/>
      <c r="H158" s="131"/>
      <c r="I158" s="131"/>
      <c r="J158" s="115"/>
    </row>
    <row r="159" spans="2:10">
      <c r="B159" s="114"/>
      <c r="C159" s="114"/>
      <c r="D159" s="115"/>
      <c r="E159" s="115"/>
      <c r="F159" s="131"/>
      <c r="G159" s="131"/>
      <c r="H159" s="131"/>
      <c r="I159" s="131"/>
      <c r="J159" s="115"/>
    </row>
    <row r="160" spans="2:10">
      <c r="B160" s="114"/>
      <c r="C160" s="114"/>
      <c r="D160" s="115"/>
      <c r="E160" s="115"/>
      <c r="F160" s="131"/>
      <c r="G160" s="131"/>
      <c r="H160" s="131"/>
      <c r="I160" s="131"/>
      <c r="J160" s="115"/>
    </row>
    <row r="161" spans="2:10">
      <c r="B161" s="114"/>
      <c r="C161" s="114"/>
      <c r="D161" s="115"/>
      <c r="E161" s="115"/>
      <c r="F161" s="131"/>
      <c r="G161" s="131"/>
      <c r="H161" s="131"/>
      <c r="I161" s="131"/>
      <c r="J161" s="115"/>
    </row>
    <row r="162" spans="2:10">
      <c r="B162" s="114"/>
      <c r="C162" s="114"/>
      <c r="D162" s="115"/>
      <c r="E162" s="115"/>
      <c r="F162" s="131"/>
      <c r="G162" s="131"/>
      <c r="H162" s="131"/>
      <c r="I162" s="131"/>
      <c r="J162" s="115"/>
    </row>
    <row r="163" spans="2:10">
      <c r="B163" s="114"/>
      <c r="C163" s="114"/>
      <c r="D163" s="115"/>
      <c r="E163" s="115"/>
      <c r="F163" s="131"/>
      <c r="G163" s="131"/>
      <c r="H163" s="131"/>
      <c r="I163" s="131"/>
      <c r="J163" s="115"/>
    </row>
    <row r="164" spans="2:10">
      <c r="B164" s="114"/>
      <c r="C164" s="114"/>
      <c r="D164" s="115"/>
      <c r="E164" s="115"/>
      <c r="F164" s="131"/>
      <c r="G164" s="131"/>
      <c r="H164" s="131"/>
      <c r="I164" s="131"/>
      <c r="J164" s="115"/>
    </row>
    <row r="165" spans="2:10">
      <c r="B165" s="114"/>
      <c r="C165" s="114"/>
      <c r="D165" s="115"/>
      <c r="E165" s="115"/>
      <c r="F165" s="131"/>
      <c r="G165" s="131"/>
      <c r="H165" s="131"/>
      <c r="I165" s="131"/>
      <c r="J165" s="115"/>
    </row>
    <row r="166" spans="2:10">
      <c r="B166" s="114"/>
      <c r="C166" s="114"/>
      <c r="D166" s="115"/>
      <c r="E166" s="115"/>
      <c r="F166" s="131"/>
      <c r="G166" s="131"/>
      <c r="H166" s="131"/>
      <c r="I166" s="131"/>
      <c r="J166" s="115"/>
    </row>
    <row r="167" spans="2:10">
      <c r="B167" s="114"/>
      <c r="C167" s="114"/>
      <c r="D167" s="115"/>
      <c r="E167" s="115"/>
      <c r="F167" s="131"/>
      <c r="G167" s="131"/>
      <c r="H167" s="131"/>
      <c r="I167" s="131"/>
      <c r="J167" s="115"/>
    </row>
    <row r="168" spans="2:10">
      <c r="B168" s="114"/>
      <c r="C168" s="114"/>
      <c r="D168" s="115"/>
      <c r="E168" s="115"/>
      <c r="F168" s="131"/>
      <c r="G168" s="131"/>
      <c r="H168" s="131"/>
      <c r="I168" s="131"/>
      <c r="J168" s="115"/>
    </row>
    <row r="169" spans="2:10">
      <c r="B169" s="114"/>
      <c r="C169" s="114"/>
      <c r="D169" s="115"/>
      <c r="E169" s="115"/>
      <c r="F169" s="131"/>
      <c r="G169" s="131"/>
      <c r="H169" s="131"/>
      <c r="I169" s="131"/>
      <c r="J169" s="115"/>
    </row>
    <row r="170" spans="2:10">
      <c r="B170" s="114"/>
      <c r="C170" s="114"/>
      <c r="D170" s="115"/>
      <c r="E170" s="115"/>
      <c r="F170" s="131"/>
      <c r="G170" s="131"/>
      <c r="H170" s="131"/>
      <c r="I170" s="131"/>
      <c r="J170" s="115"/>
    </row>
    <row r="171" spans="2:10">
      <c r="B171" s="114"/>
      <c r="C171" s="114"/>
      <c r="D171" s="115"/>
      <c r="E171" s="115"/>
      <c r="F171" s="131"/>
      <c r="G171" s="131"/>
      <c r="H171" s="131"/>
      <c r="I171" s="131"/>
      <c r="J171" s="115"/>
    </row>
    <row r="172" spans="2:10">
      <c r="B172" s="114"/>
      <c r="C172" s="114"/>
      <c r="D172" s="115"/>
      <c r="E172" s="115"/>
      <c r="F172" s="131"/>
      <c r="G172" s="131"/>
      <c r="H172" s="131"/>
      <c r="I172" s="131"/>
      <c r="J172" s="115"/>
    </row>
    <row r="173" spans="2:10">
      <c r="B173" s="114"/>
      <c r="C173" s="114"/>
      <c r="D173" s="115"/>
      <c r="E173" s="115"/>
      <c r="F173" s="131"/>
      <c r="G173" s="131"/>
      <c r="H173" s="131"/>
      <c r="I173" s="131"/>
      <c r="J173" s="115"/>
    </row>
    <row r="174" spans="2:10">
      <c r="B174" s="114"/>
      <c r="C174" s="114"/>
      <c r="D174" s="115"/>
      <c r="E174" s="115"/>
      <c r="F174" s="131"/>
      <c r="G174" s="131"/>
      <c r="H174" s="131"/>
      <c r="I174" s="131"/>
      <c r="J174" s="115"/>
    </row>
    <row r="175" spans="2:10">
      <c r="B175" s="114"/>
      <c r="C175" s="114"/>
      <c r="D175" s="115"/>
      <c r="E175" s="115"/>
      <c r="F175" s="131"/>
      <c r="G175" s="131"/>
      <c r="H175" s="131"/>
      <c r="I175" s="131"/>
      <c r="J175" s="115"/>
    </row>
    <row r="176" spans="2:10">
      <c r="B176" s="114"/>
      <c r="C176" s="114"/>
      <c r="D176" s="115"/>
      <c r="E176" s="115"/>
      <c r="F176" s="131"/>
      <c r="G176" s="131"/>
      <c r="H176" s="131"/>
      <c r="I176" s="131"/>
      <c r="J176" s="115"/>
    </row>
    <row r="177" spans="2:10">
      <c r="B177" s="114"/>
      <c r="C177" s="114"/>
      <c r="D177" s="115"/>
      <c r="E177" s="115"/>
      <c r="F177" s="131"/>
      <c r="G177" s="131"/>
      <c r="H177" s="131"/>
      <c r="I177" s="131"/>
      <c r="J177" s="115"/>
    </row>
    <row r="178" spans="2:10">
      <c r="B178" s="114"/>
      <c r="C178" s="114"/>
      <c r="D178" s="115"/>
      <c r="E178" s="115"/>
      <c r="F178" s="131"/>
      <c r="G178" s="131"/>
      <c r="H178" s="131"/>
      <c r="I178" s="131"/>
      <c r="J178" s="115"/>
    </row>
    <row r="179" spans="2:10">
      <c r="B179" s="114"/>
      <c r="C179" s="114"/>
      <c r="D179" s="115"/>
      <c r="E179" s="115"/>
      <c r="F179" s="131"/>
      <c r="G179" s="131"/>
      <c r="H179" s="131"/>
      <c r="I179" s="131"/>
      <c r="J179" s="115"/>
    </row>
    <row r="180" spans="2:10">
      <c r="B180" s="114"/>
      <c r="C180" s="114"/>
      <c r="D180" s="115"/>
      <c r="E180" s="115"/>
      <c r="F180" s="131"/>
      <c r="G180" s="131"/>
      <c r="H180" s="131"/>
      <c r="I180" s="131"/>
      <c r="J180" s="115"/>
    </row>
    <row r="181" spans="2:10">
      <c r="B181" s="114"/>
      <c r="C181" s="114"/>
      <c r="D181" s="115"/>
      <c r="E181" s="115"/>
      <c r="F181" s="131"/>
      <c r="G181" s="131"/>
      <c r="H181" s="131"/>
      <c r="I181" s="131"/>
      <c r="J181" s="115"/>
    </row>
    <row r="182" spans="2:10">
      <c r="B182" s="114"/>
      <c r="C182" s="114"/>
      <c r="D182" s="115"/>
      <c r="E182" s="115"/>
      <c r="F182" s="131"/>
      <c r="G182" s="131"/>
      <c r="H182" s="131"/>
      <c r="I182" s="131"/>
      <c r="J182" s="115"/>
    </row>
    <row r="183" spans="2:10">
      <c r="B183" s="114"/>
      <c r="C183" s="114"/>
      <c r="D183" s="115"/>
      <c r="E183" s="115"/>
      <c r="F183" s="131"/>
      <c r="G183" s="131"/>
      <c r="H183" s="131"/>
      <c r="I183" s="131"/>
      <c r="J183" s="115"/>
    </row>
    <row r="184" spans="2:10">
      <c r="B184" s="114"/>
      <c r="C184" s="114"/>
      <c r="D184" s="115"/>
      <c r="E184" s="115"/>
      <c r="F184" s="131"/>
      <c r="G184" s="131"/>
      <c r="H184" s="131"/>
      <c r="I184" s="131"/>
      <c r="J184" s="115"/>
    </row>
    <row r="185" spans="2:10">
      <c r="B185" s="114"/>
      <c r="C185" s="114"/>
      <c r="D185" s="115"/>
      <c r="E185" s="115"/>
      <c r="F185" s="131"/>
      <c r="G185" s="131"/>
      <c r="H185" s="131"/>
      <c r="I185" s="131"/>
      <c r="J185" s="115"/>
    </row>
    <row r="186" spans="2:10">
      <c r="B186" s="114"/>
      <c r="C186" s="114"/>
      <c r="D186" s="115"/>
      <c r="E186" s="115"/>
      <c r="F186" s="131"/>
      <c r="G186" s="131"/>
      <c r="H186" s="131"/>
      <c r="I186" s="131"/>
      <c r="J186" s="115"/>
    </row>
    <row r="187" spans="2:10">
      <c r="B187" s="114"/>
      <c r="C187" s="114"/>
      <c r="D187" s="115"/>
      <c r="E187" s="115"/>
      <c r="F187" s="131"/>
      <c r="G187" s="131"/>
      <c r="H187" s="131"/>
      <c r="I187" s="131"/>
      <c r="J187" s="115"/>
    </row>
    <row r="188" spans="2:10">
      <c r="B188" s="114"/>
      <c r="C188" s="114"/>
      <c r="D188" s="115"/>
      <c r="E188" s="115"/>
      <c r="F188" s="131"/>
      <c r="G188" s="131"/>
      <c r="H188" s="131"/>
      <c r="I188" s="131"/>
      <c r="J188" s="115"/>
    </row>
    <row r="189" spans="2:10">
      <c r="B189" s="114"/>
      <c r="C189" s="114"/>
      <c r="D189" s="115"/>
      <c r="E189" s="115"/>
      <c r="F189" s="131"/>
      <c r="G189" s="131"/>
      <c r="H189" s="131"/>
      <c r="I189" s="131"/>
      <c r="J189" s="115"/>
    </row>
    <row r="190" spans="2:10">
      <c r="B190" s="114"/>
      <c r="C190" s="114"/>
      <c r="D190" s="115"/>
      <c r="E190" s="115"/>
      <c r="F190" s="131"/>
      <c r="G190" s="131"/>
      <c r="H190" s="131"/>
      <c r="I190" s="131"/>
      <c r="J190" s="115"/>
    </row>
    <row r="191" spans="2:10">
      <c r="B191" s="114"/>
      <c r="C191" s="114"/>
      <c r="D191" s="115"/>
      <c r="E191" s="115"/>
      <c r="F191" s="131"/>
      <c r="G191" s="131"/>
      <c r="H191" s="131"/>
      <c r="I191" s="131"/>
      <c r="J191" s="115"/>
    </row>
    <row r="192" spans="2:10">
      <c r="B192" s="114"/>
      <c r="C192" s="114"/>
      <c r="D192" s="115"/>
      <c r="E192" s="115"/>
      <c r="F192" s="131"/>
      <c r="G192" s="131"/>
      <c r="H192" s="131"/>
      <c r="I192" s="131"/>
      <c r="J192" s="115"/>
    </row>
    <row r="193" spans="2:10">
      <c r="B193" s="114"/>
      <c r="C193" s="114"/>
      <c r="D193" s="115"/>
      <c r="E193" s="115"/>
      <c r="F193" s="131"/>
      <c r="G193" s="131"/>
      <c r="H193" s="131"/>
      <c r="I193" s="131"/>
      <c r="J193" s="115"/>
    </row>
    <row r="194" spans="2:10">
      <c r="B194" s="114"/>
      <c r="C194" s="114"/>
      <c r="D194" s="115"/>
      <c r="E194" s="115"/>
      <c r="F194" s="131"/>
      <c r="G194" s="131"/>
      <c r="H194" s="131"/>
      <c r="I194" s="131"/>
      <c r="J194" s="115"/>
    </row>
    <row r="195" spans="2:10">
      <c r="B195" s="114"/>
      <c r="C195" s="114"/>
      <c r="D195" s="115"/>
      <c r="E195" s="115"/>
      <c r="F195" s="131"/>
      <c r="G195" s="131"/>
      <c r="H195" s="131"/>
      <c r="I195" s="131"/>
      <c r="J195" s="115"/>
    </row>
    <row r="196" spans="2:10">
      <c r="B196" s="114"/>
      <c r="C196" s="114"/>
      <c r="D196" s="115"/>
      <c r="E196" s="115"/>
      <c r="F196" s="131"/>
      <c r="G196" s="131"/>
      <c r="H196" s="131"/>
      <c r="I196" s="131"/>
      <c r="J196" s="115"/>
    </row>
    <row r="197" spans="2:10">
      <c r="B197" s="114"/>
      <c r="C197" s="114"/>
      <c r="D197" s="115"/>
      <c r="E197" s="115"/>
      <c r="F197" s="131"/>
      <c r="G197" s="131"/>
      <c r="H197" s="131"/>
      <c r="I197" s="131"/>
      <c r="J197" s="115"/>
    </row>
    <row r="198" spans="2:10">
      <c r="B198" s="114"/>
      <c r="C198" s="114"/>
      <c r="D198" s="115"/>
      <c r="E198" s="115"/>
      <c r="F198" s="131"/>
      <c r="G198" s="131"/>
      <c r="H198" s="131"/>
      <c r="I198" s="131"/>
      <c r="J198" s="115"/>
    </row>
    <row r="199" spans="2:10">
      <c r="B199" s="114"/>
      <c r="C199" s="114"/>
      <c r="D199" s="115"/>
      <c r="E199" s="115"/>
      <c r="F199" s="131"/>
      <c r="G199" s="131"/>
      <c r="H199" s="131"/>
      <c r="I199" s="131"/>
      <c r="J199" s="115"/>
    </row>
    <row r="200" spans="2:10">
      <c r="B200" s="114"/>
      <c r="C200" s="114"/>
      <c r="D200" s="115"/>
      <c r="E200" s="115"/>
      <c r="F200" s="131"/>
      <c r="G200" s="131"/>
      <c r="H200" s="131"/>
      <c r="I200" s="131"/>
      <c r="J200" s="115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B1:B9 B125:J1048576 A1:A1048576 B28:B29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144</v>
      </c>
      <c r="C1" s="67" t="s" vm="1">
        <v>229</v>
      </c>
    </row>
    <row r="2" spans="2:11">
      <c r="B2" s="46" t="s">
        <v>143</v>
      </c>
      <c r="C2" s="67" t="s">
        <v>230</v>
      </c>
    </row>
    <row r="3" spans="2:11">
      <c r="B3" s="46" t="s">
        <v>145</v>
      </c>
      <c r="C3" s="67" t="s">
        <v>231</v>
      </c>
    </row>
    <row r="4" spans="2:11">
      <c r="B4" s="46" t="s">
        <v>146</v>
      </c>
      <c r="C4" s="67">
        <v>12145</v>
      </c>
    </row>
    <row r="6" spans="2:11" ht="26.25" customHeight="1">
      <c r="B6" s="152" t="s">
        <v>177</v>
      </c>
      <c r="C6" s="153"/>
      <c r="D6" s="153"/>
      <c r="E6" s="153"/>
      <c r="F6" s="153"/>
      <c r="G6" s="153"/>
      <c r="H6" s="153"/>
      <c r="I6" s="153"/>
      <c r="J6" s="153"/>
      <c r="K6" s="154"/>
    </row>
    <row r="7" spans="2:11" s="3" customFormat="1" ht="63">
      <c r="B7" s="47" t="s">
        <v>114</v>
      </c>
      <c r="C7" s="49" t="s">
        <v>115</v>
      </c>
      <c r="D7" s="49" t="s">
        <v>14</v>
      </c>
      <c r="E7" s="49" t="s">
        <v>15</v>
      </c>
      <c r="F7" s="49" t="s">
        <v>56</v>
      </c>
      <c r="G7" s="49" t="s">
        <v>101</v>
      </c>
      <c r="H7" s="49" t="s">
        <v>53</v>
      </c>
      <c r="I7" s="49" t="s">
        <v>109</v>
      </c>
      <c r="J7" s="49" t="s">
        <v>147</v>
      </c>
      <c r="K7" s="64" t="s">
        <v>148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208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26" t="s">
        <v>3178</v>
      </c>
      <c r="C10" s="88"/>
      <c r="D10" s="88"/>
      <c r="E10" s="88"/>
      <c r="F10" s="88"/>
      <c r="G10" s="88"/>
      <c r="H10" s="88"/>
      <c r="I10" s="127">
        <v>0</v>
      </c>
      <c r="J10" s="128">
        <v>0</v>
      </c>
      <c r="K10" s="128">
        <v>0</v>
      </c>
    </row>
    <row r="11" spans="2:11" ht="21" customHeight="1">
      <c r="B11" s="124"/>
      <c r="C11" s="88"/>
      <c r="D11" s="88"/>
      <c r="E11" s="88"/>
      <c r="F11" s="88"/>
      <c r="G11" s="88"/>
      <c r="H11" s="88"/>
      <c r="I11" s="88"/>
      <c r="J11" s="88"/>
      <c r="K11" s="88"/>
    </row>
    <row r="12" spans="2:11">
      <c r="B12" s="124"/>
      <c r="C12" s="88"/>
      <c r="D12" s="88"/>
      <c r="E12" s="88"/>
      <c r="F12" s="88"/>
      <c r="G12" s="88"/>
      <c r="H12" s="88"/>
      <c r="I12" s="88"/>
      <c r="J12" s="88"/>
      <c r="K12" s="88"/>
    </row>
    <row r="13" spans="2:11"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2:11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14"/>
      <c r="C110" s="114"/>
      <c r="D110" s="131"/>
      <c r="E110" s="131"/>
      <c r="F110" s="131"/>
      <c r="G110" s="131"/>
      <c r="H110" s="131"/>
      <c r="I110" s="115"/>
      <c r="J110" s="115"/>
      <c r="K110" s="115"/>
    </row>
    <row r="111" spans="2:11">
      <c r="B111" s="114"/>
      <c r="C111" s="114"/>
      <c r="D111" s="131"/>
      <c r="E111" s="131"/>
      <c r="F111" s="131"/>
      <c r="G111" s="131"/>
      <c r="H111" s="131"/>
      <c r="I111" s="115"/>
      <c r="J111" s="115"/>
      <c r="K111" s="115"/>
    </row>
    <row r="112" spans="2:11">
      <c r="B112" s="114"/>
      <c r="C112" s="114"/>
      <c r="D112" s="131"/>
      <c r="E112" s="131"/>
      <c r="F112" s="131"/>
      <c r="G112" s="131"/>
      <c r="H112" s="131"/>
      <c r="I112" s="115"/>
      <c r="J112" s="115"/>
      <c r="K112" s="115"/>
    </row>
    <row r="113" spans="2:11">
      <c r="B113" s="114"/>
      <c r="C113" s="114"/>
      <c r="D113" s="131"/>
      <c r="E113" s="131"/>
      <c r="F113" s="131"/>
      <c r="G113" s="131"/>
      <c r="H113" s="131"/>
      <c r="I113" s="115"/>
      <c r="J113" s="115"/>
      <c r="K113" s="115"/>
    </row>
    <row r="114" spans="2:11">
      <c r="B114" s="114"/>
      <c r="C114" s="114"/>
      <c r="D114" s="131"/>
      <c r="E114" s="131"/>
      <c r="F114" s="131"/>
      <c r="G114" s="131"/>
      <c r="H114" s="131"/>
      <c r="I114" s="115"/>
      <c r="J114" s="115"/>
      <c r="K114" s="115"/>
    </row>
    <row r="115" spans="2:11">
      <c r="B115" s="114"/>
      <c r="C115" s="114"/>
      <c r="D115" s="131"/>
      <c r="E115" s="131"/>
      <c r="F115" s="131"/>
      <c r="G115" s="131"/>
      <c r="H115" s="131"/>
      <c r="I115" s="115"/>
      <c r="J115" s="115"/>
      <c r="K115" s="115"/>
    </row>
    <row r="116" spans="2:11">
      <c r="B116" s="114"/>
      <c r="C116" s="114"/>
      <c r="D116" s="131"/>
      <c r="E116" s="131"/>
      <c r="F116" s="131"/>
      <c r="G116" s="131"/>
      <c r="H116" s="131"/>
      <c r="I116" s="115"/>
      <c r="J116" s="115"/>
      <c r="K116" s="115"/>
    </row>
    <row r="117" spans="2:11">
      <c r="B117" s="114"/>
      <c r="C117" s="114"/>
      <c r="D117" s="131"/>
      <c r="E117" s="131"/>
      <c r="F117" s="131"/>
      <c r="G117" s="131"/>
      <c r="H117" s="131"/>
      <c r="I117" s="115"/>
      <c r="J117" s="115"/>
      <c r="K117" s="115"/>
    </row>
    <row r="118" spans="2:11">
      <c r="B118" s="114"/>
      <c r="C118" s="114"/>
      <c r="D118" s="131"/>
      <c r="E118" s="131"/>
      <c r="F118" s="131"/>
      <c r="G118" s="131"/>
      <c r="H118" s="131"/>
      <c r="I118" s="115"/>
      <c r="J118" s="115"/>
      <c r="K118" s="115"/>
    </row>
    <row r="119" spans="2:11">
      <c r="B119" s="114"/>
      <c r="C119" s="114"/>
      <c r="D119" s="131"/>
      <c r="E119" s="131"/>
      <c r="F119" s="131"/>
      <c r="G119" s="131"/>
      <c r="H119" s="131"/>
      <c r="I119" s="115"/>
      <c r="J119" s="115"/>
      <c r="K119" s="115"/>
    </row>
    <row r="120" spans="2:11">
      <c r="B120" s="114"/>
      <c r="C120" s="114"/>
      <c r="D120" s="131"/>
      <c r="E120" s="131"/>
      <c r="F120" s="131"/>
      <c r="G120" s="131"/>
      <c r="H120" s="131"/>
      <c r="I120" s="115"/>
      <c r="J120" s="115"/>
      <c r="K120" s="115"/>
    </row>
    <row r="121" spans="2:11">
      <c r="B121" s="114"/>
      <c r="C121" s="114"/>
      <c r="D121" s="131"/>
      <c r="E121" s="131"/>
      <c r="F121" s="131"/>
      <c r="G121" s="131"/>
      <c r="H121" s="131"/>
      <c r="I121" s="115"/>
      <c r="J121" s="115"/>
      <c r="K121" s="115"/>
    </row>
    <row r="122" spans="2:11">
      <c r="B122" s="114"/>
      <c r="C122" s="114"/>
      <c r="D122" s="131"/>
      <c r="E122" s="131"/>
      <c r="F122" s="131"/>
      <c r="G122" s="131"/>
      <c r="H122" s="131"/>
      <c r="I122" s="115"/>
      <c r="J122" s="115"/>
      <c r="K122" s="115"/>
    </row>
    <row r="123" spans="2:11">
      <c r="B123" s="114"/>
      <c r="C123" s="114"/>
      <c r="D123" s="131"/>
      <c r="E123" s="131"/>
      <c r="F123" s="131"/>
      <c r="G123" s="131"/>
      <c r="H123" s="131"/>
      <c r="I123" s="115"/>
      <c r="J123" s="115"/>
      <c r="K123" s="115"/>
    </row>
    <row r="124" spans="2:11">
      <c r="B124" s="114"/>
      <c r="C124" s="114"/>
      <c r="D124" s="131"/>
      <c r="E124" s="131"/>
      <c r="F124" s="131"/>
      <c r="G124" s="131"/>
      <c r="H124" s="131"/>
      <c r="I124" s="115"/>
      <c r="J124" s="115"/>
      <c r="K124" s="115"/>
    </row>
    <row r="125" spans="2:11">
      <c r="B125" s="114"/>
      <c r="C125" s="114"/>
      <c r="D125" s="131"/>
      <c r="E125" s="131"/>
      <c r="F125" s="131"/>
      <c r="G125" s="131"/>
      <c r="H125" s="131"/>
      <c r="I125" s="115"/>
      <c r="J125" s="115"/>
      <c r="K125" s="115"/>
    </row>
    <row r="126" spans="2:11">
      <c r="B126" s="114"/>
      <c r="C126" s="114"/>
      <c r="D126" s="131"/>
      <c r="E126" s="131"/>
      <c r="F126" s="131"/>
      <c r="G126" s="131"/>
      <c r="H126" s="131"/>
      <c r="I126" s="115"/>
      <c r="J126" s="115"/>
      <c r="K126" s="115"/>
    </row>
    <row r="127" spans="2:11">
      <c r="B127" s="114"/>
      <c r="C127" s="114"/>
      <c r="D127" s="131"/>
      <c r="E127" s="131"/>
      <c r="F127" s="131"/>
      <c r="G127" s="131"/>
      <c r="H127" s="131"/>
      <c r="I127" s="115"/>
      <c r="J127" s="115"/>
      <c r="K127" s="115"/>
    </row>
    <row r="128" spans="2:11">
      <c r="B128" s="114"/>
      <c r="C128" s="114"/>
      <c r="D128" s="131"/>
      <c r="E128" s="131"/>
      <c r="F128" s="131"/>
      <c r="G128" s="131"/>
      <c r="H128" s="131"/>
      <c r="I128" s="115"/>
      <c r="J128" s="115"/>
      <c r="K128" s="115"/>
    </row>
    <row r="129" spans="2:11">
      <c r="B129" s="114"/>
      <c r="C129" s="114"/>
      <c r="D129" s="131"/>
      <c r="E129" s="131"/>
      <c r="F129" s="131"/>
      <c r="G129" s="131"/>
      <c r="H129" s="131"/>
      <c r="I129" s="115"/>
      <c r="J129" s="115"/>
      <c r="K129" s="115"/>
    </row>
    <row r="130" spans="2:11">
      <c r="B130" s="114"/>
      <c r="C130" s="114"/>
      <c r="D130" s="131"/>
      <c r="E130" s="131"/>
      <c r="F130" s="131"/>
      <c r="G130" s="131"/>
      <c r="H130" s="131"/>
      <c r="I130" s="115"/>
      <c r="J130" s="115"/>
      <c r="K130" s="115"/>
    </row>
    <row r="131" spans="2:11">
      <c r="B131" s="114"/>
      <c r="C131" s="114"/>
      <c r="D131" s="131"/>
      <c r="E131" s="131"/>
      <c r="F131" s="131"/>
      <c r="G131" s="131"/>
      <c r="H131" s="131"/>
      <c r="I131" s="115"/>
      <c r="J131" s="115"/>
      <c r="K131" s="115"/>
    </row>
    <row r="132" spans="2:11">
      <c r="B132" s="114"/>
      <c r="C132" s="114"/>
      <c r="D132" s="131"/>
      <c r="E132" s="131"/>
      <c r="F132" s="131"/>
      <c r="G132" s="131"/>
      <c r="H132" s="131"/>
      <c r="I132" s="115"/>
      <c r="J132" s="115"/>
      <c r="K132" s="115"/>
    </row>
    <row r="133" spans="2:11">
      <c r="B133" s="114"/>
      <c r="C133" s="114"/>
      <c r="D133" s="131"/>
      <c r="E133" s="131"/>
      <c r="F133" s="131"/>
      <c r="G133" s="131"/>
      <c r="H133" s="131"/>
      <c r="I133" s="115"/>
      <c r="J133" s="115"/>
      <c r="K133" s="115"/>
    </row>
    <row r="134" spans="2:11">
      <c r="B134" s="114"/>
      <c r="C134" s="114"/>
      <c r="D134" s="131"/>
      <c r="E134" s="131"/>
      <c r="F134" s="131"/>
      <c r="G134" s="131"/>
      <c r="H134" s="131"/>
      <c r="I134" s="115"/>
      <c r="J134" s="115"/>
      <c r="K134" s="115"/>
    </row>
    <row r="135" spans="2:11">
      <c r="B135" s="114"/>
      <c r="C135" s="114"/>
      <c r="D135" s="131"/>
      <c r="E135" s="131"/>
      <c r="F135" s="131"/>
      <c r="G135" s="131"/>
      <c r="H135" s="131"/>
      <c r="I135" s="115"/>
      <c r="J135" s="115"/>
      <c r="K135" s="115"/>
    </row>
    <row r="136" spans="2:11">
      <c r="B136" s="114"/>
      <c r="C136" s="114"/>
      <c r="D136" s="131"/>
      <c r="E136" s="131"/>
      <c r="F136" s="131"/>
      <c r="G136" s="131"/>
      <c r="H136" s="131"/>
      <c r="I136" s="115"/>
      <c r="J136" s="115"/>
      <c r="K136" s="115"/>
    </row>
    <row r="137" spans="2:11">
      <c r="B137" s="114"/>
      <c r="C137" s="114"/>
      <c r="D137" s="131"/>
      <c r="E137" s="131"/>
      <c r="F137" s="131"/>
      <c r="G137" s="131"/>
      <c r="H137" s="131"/>
      <c r="I137" s="115"/>
      <c r="J137" s="115"/>
      <c r="K137" s="115"/>
    </row>
    <row r="138" spans="2:11">
      <c r="B138" s="114"/>
      <c r="C138" s="114"/>
      <c r="D138" s="131"/>
      <c r="E138" s="131"/>
      <c r="F138" s="131"/>
      <c r="G138" s="131"/>
      <c r="H138" s="131"/>
      <c r="I138" s="115"/>
      <c r="J138" s="115"/>
      <c r="K138" s="115"/>
    </row>
    <row r="139" spans="2:11">
      <c r="B139" s="114"/>
      <c r="C139" s="114"/>
      <c r="D139" s="131"/>
      <c r="E139" s="131"/>
      <c r="F139" s="131"/>
      <c r="G139" s="131"/>
      <c r="H139" s="131"/>
      <c r="I139" s="115"/>
      <c r="J139" s="115"/>
      <c r="K139" s="115"/>
    </row>
    <row r="140" spans="2:11">
      <c r="B140" s="114"/>
      <c r="C140" s="114"/>
      <c r="D140" s="131"/>
      <c r="E140" s="131"/>
      <c r="F140" s="131"/>
      <c r="G140" s="131"/>
      <c r="H140" s="131"/>
      <c r="I140" s="115"/>
      <c r="J140" s="115"/>
      <c r="K140" s="115"/>
    </row>
    <row r="141" spans="2:11">
      <c r="B141" s="114"/>
      <c r="C141" s="114"/>
      <c r="D141" s="131"/>
      <c r="E141" s="131"/>
      <c r="F141" s="131"/>
      <c r="G141" s="131"/>
      <c r="H141" s="131"/>
      <c r="I141" s="115"/>
      <c r="J141" s="115"/>
      <c r="K141" s="115"/>
    </row>
    <row r="142" spans="2:11">
      <c r="B142" s="114"/>
      <c r="C142" s="114"/>
      <c r="D142" s="131"/>
      <c r="E142" s="131"/>
      <c r="F142" s="131"/>
      <c r="G142" s="131"/>
      <c r="H142" s="131"/>
      <c r="I142" s="115"/>
      <c r="J142" s="115"/>
      <c r="K142" s="115"/>
    </row>
    <row r="143" spans="2:11">
      <c r="B143" s="114"/>
      <c r="C143" s="114"/>
      <c r="D143" s="131"/>
      <c r="E143" s="131"/>
      <c r="F143" s="131"/>
      <c r="G143" s="131"/>
      <c r="H143" s="131"/>
      <c r="I143" s="115"/>
      <c r="J143" s="115"/>
      <c r="K143" s="115"/>
    </row>
    <row r="144" spans="2:11">
      <c r="B144" s="114"/>
      <c r="C144" s="114"/>
      <c r="D144" s="131"/>
      <c r="E144" s="131"/>
      <c r="F144" s="131"/>
      <c r="G144" s="131"/>
      <c r="H144" s="131"/>
      <c r="I144" s="115"/>
      <c r="J144" s="115"/>
      <c r="K144" s="115"/>
    </row>
    <row r="145" spans="2:11">
      <c r="B145" s="114"/>
      <c r="C145" s="114"/>
      <c r="D145" s="131"/>
      <c r="E145" s="131"/>
      <c r="F145" s="131"/>
      <c r="G145" s="131"/>
      <c r="H145" s="131"/>
      <c r="I145" s="115"/>
      <c r="J145" s="115"/>
      <c r="K145" s="115"/>
    </row>
    <row r="146" spans="2:11">
      <c r="B146" s="114"/>
      <c r="C146" s="114"/>
      <c r="D146" s="131"/>
      <c r="E146" s="131"/>
      <c r="F146" s="131"/>
      <c r="G146" s="131"/>
      <c r="H146" s="131"/>
      <c r="I146" s="115"/>
      <c r="J146" s="115"/>
      <c r="K146" s="115"/>
    </row>
    <row r="147" spans="2:11">
      <c r="B147" s="114"/>
      <c r="C147" s="114"/>
      <c r="D147" s="131"/>
      <c r="E147" s="131"/>
      <c r="F147" s="131"/>
      <c r="G147" s="131"/>
      <c r="H147" s="131"/>
      <c r="I147" s="115"/>
      <c r="J147" s="115"/>
      <c r="K147" s="115"/>
    </row>
    <row r="148" spans="2:11">
      <c r="B148" s="114"/>
      <c r="C148" s="114"/>
      <c r="D148" s="131"/>
      <c r="E148" s="131"/>
      <c r="F148" s="131"/>
      <c r="G148" s="131"/>
      <c r="H148" s="131"/>
      <c r="I148" s="115"/>
      <c r="J148" s="115"/>
      <c r="K148" s="115"/>
    </row>
    <row r="149" spans="2:11">
      <c r="B149" s="114"/>
      <c r="C149" s="114"/>
      <c r="D149" s="131"/>
      <c r="E149" s="131"/>
      <c r="F149" s="131"/>
      <c r="G149" s="131"/>
      <c r="H149" s="131"/>
      <c r="I149" s="115"/>
      <c r="J149" s="115"/>
      <c r="K149" s="115"/>
    </row>
    <row r="150" spans="2:11">
      <c r="B150" s="114"/>
      <c r="C150" s="114"/>
      <c r="D150" s="131"/>
      <c r="E150" s="131"/>
      <c r="F150" s="131"/>
      <c r="G150" s="131"/>
      <c r="H150" s="131"/>
      <c r="I150" s="115"/>
      <c r="J150" s="115"/>
      <c r="K150" s="115"/>
    </row>
    <row r="151" spans="2:11">
      <c r="B151" s="114"/>
      <c r="C151" s="114"/>
      <c r="D151" s="131"/>
      <c r="E151" s="131"/>
      <c r="F151" s="131"/>
      <c r="G151" s="131"/>
      <c r="H151" s="131"/>
      <c r="I151" s="115"/>
      <c r="J151" s="115"/>
      <c r="K151" s="115"/>
    </row>
    <row r="152" spans="2:11">
      <c r="B152" s="114"/>
      <c r="C152" s="114"/>
      <c r="D152" s="131"/>
      <c r="E152" s="131"/>
      <c r="F152" s="131"/>
      <c r="G152" s="131"/>
      <c r="H152" s="131"/>
      <c r="I152" s="115"/>
      <c r="J152" s="115"/>
      <c r="K152" s="115"/>
    </row>
    <row r="153" spans="2:11">
      <c r="B153" s="114"/>
      <c r="C153" s="114"/>
      <c r="D153" s="131"/>
      <c r="E153" s="131"/>
      <c r="F153" s="131"/>
      <c r="G153" s="131"/>
      <c r="H153" s="131"/>
      <c r="I153" s="115"/>
      <c r="J153" s="115"/>
      <c r="K153" s="115"/>
    </row>
    <row r="154" spans="2:11">
      <c r="B154" s="114"/>
      <c r="C154" s="114"/>
      <c r="D154" s="131"/>
      <c r="E154" s="131"/>
      <c r="F154" s="131"/>
      <c r="G154" s="131"/>
      <c r="H154" s="131"/>
      <c r="I154" s="115"/>
      <c r="J154" s="115"/>
      <c r="K154" s="115"/>
    </row>
    <row r="155" spans="2:11">
      <c r="B155" s="114"/>
      <c r="C155" s="114"/>
      <c r="D155" s="131"/>
      <c r="E155" s="131"/>
      <c r="F155" s="131"/>
      <c r="G155" s="131"/>
      <c r="H155" s="131"/>
      <c r="I155" s="115"/>
      <c r="J155" s="115"/>
      <c r="K155" s="115"/>
    </row>
    <row r="156" spans="2:11">
      <c r="B156" s="114"/>
      <c r="C156" s="114"/>
      <c r="D156" s="131"/>
      <c r="E156" s="131"/>
      <c r="F156" s="131"/>
      <c r="G156" s="131"/>
      <c r="H156" s="131"/>
      <c r="I156" s="115"/>
      <c r="J156" s="115"/>
      <c r="K156" s="115"/>
    </row>
    <row r="157" spans="2:11">
      <c r="B157" s="114"/>
      <c r="C157" s="114"/>
      <c r="D157" s="131"/>
      <c r="E157" s="131"/>
      <c r="F157" s="131"/>
      <c r="G157" s="131"/>
      <c r="H157" s="131"/>
      <c r="I157" s="115"/>
      <c r="J157" s="115"/>
      <c r="K157" s="115"/>
    </row>
    <row r="158" spans="2:11">
      <c r="B158" s="114"/>
      <c r="C158" s="114"/>
      <c r="D158" s="131"/>
      <c r="E158" s="131"/>
      <c r="F158" s="131"/>
      <c r="G158" s="131"/>
      <c r="H158" s="131"/>
      <c r="I158" s="115"/>
      <c r="J158" s="115"/>
      <c r="K158" s="115"/>
    </row>
    <row r="159" spans="2:11">
      <c r="B159" s="114"/>
      <c r="C159" s="114"/>
      <c r="D159" s="131"/>
      <c r="E159" s="131"/>
      <c r="F159" s="131"/>
      <c r="G159" s="131"/>
      <c r="H159" s="131"/>
      <c r="I159" s="115"/>
      <c r="J159" s="115"/>
      <c r="K159" s="115"/>
    </row>
    <row r="160" spans="2:11">
      <c r="B160" s="114"/>
      <c r="C160" s="114"/>
      <c r="D160" s="131"/>
      <c r="E160" s="131"/>
      <c r="F160" s="131"/>
      <c r="G160" s="131"/>
      <c r="H160" s="131"/>
      <c r="I160" s="115"/>
      <c r="J160" s="115"/>
      <c r="K160" s="115"/>
    </row>
    <row r="161" spans="2:11">
      <c r="B161" s="114"/>
      <c r="C161" s="114"/>
      <c r="D161" s="131"/>
      <c r="E161" s="131"/>
      <c r="F161" s="131"/>
      <c r="G161" s="131"/>
      <c r="H161" s="131"/>
      <c r="I161" s="115"/>
      <c r="J161" s="115"/>
      <c r="K161" s="115"/>
    </row>
    <row r="162" spans="2:11">
      <c r="B162" s="114"/>
      <c r="C162" s="114"/>
      <c r="D162" s="131"/>
      <c r="E162" s="131"/>
      <c r="F162" s="131"/>
      <c r="G162" s="131"/>
      <c r="H162" s="131"/>
      <c r="I162" s="115"/>
      <c r="J162" s="115"/>
      <c r="K162" s="115"/>
    </row>
    <row r="163" spans="2:11">
      <c r="B163" s="114"/>
      <c r="C163" s="114"/>
      <c r="D163" s="131"/>
      <c r="E163" s="131"/>
      <c r="F163" s="131"/>
      <c r="G163" s="131"/>
      <c r="H163" s="131"/>
      <c r="I163" s="115"/>
      <c r="J163" s="115"/>
      <c r="K163" s="115"/>
    </row>
    <row r="164" spans="2:11">
      <c r="B164" s="114"/>
      <c r="C164" s="114"/>
      <c r="D164" s="131"/>
      <c r="E164" s="131"/>
      <c r="F164" s="131"/>
      <c r="G164" s="131"/>
      <c r="H164" s="131"/>
      <c r="I164" s="115"/>
      <c r="J164" s="115"/>
      <c r="K164" s="115"/>
    </row>
    <row r="165" spans="2:11">
      <c r="B165" s="114"/>
      <c r="C165" s="114"/>
      <c r="D165" s="131"/>
      <c r="E165" s="131"/>
      <c r="F165" s="131"/>
      <c r="G165" s="131"/>
      <c r="H165" s="131"/>
      <c r="I165" s="115"/>
      <c r="J165" s="115"/>
      <c r="K165" s="115"/>
    </row>
    <row r="166" spans="2:11">
      <c r="B166" s="114"/>
      <c r="C166" s="114"/>
      <c r="D166" s="131"/>
      <c r="E166" s="131"/>
      <c r="F166" s="131"/>
      <c r="G166" s="131"/>
      <c r="H166" s="131"/>
      <c r="I166" s="115"/>
      <c r="J166" s="115"/>
      <c r="K166" s="115"/>
    </row>
    <row r="167" spans="2:11">
      <c r="B167" s="114"/>
      <c r="C167" s="114"/>
      <c r="D167" s="131"/>
      <c r="E167" s="131"/>
      <c r="F167" s="131"/>
      <c r="G167" s="131"/>
      <c r="H167" s="131"/>
      <c r="I167" s="115"/>
      <c r="J167" s="115"/>
      <c r="K167" s="115"/>
    </row>
    <row r="168" spans="2:11">
      <c r="B168" s="114"/>
      <c r="C168" s="114"/>
      <c r="D168" s="131"/>
      <c r="E168" s="131"/>
      <c r="F168" s="131"/>
      <c r="G168" s="131"/>
      <c r="H168" s="131"/>
      <c r="I168" s="115"/>
      <c r="J168" s="115"/>
      <c r="K168" s="115"/>
    </row>
    <row r="169" spans="2:11">
      <c r="B169" s="114"/>
      <c r="C169" s="114"/>
      <c r="D169" s="131"/>
      <c r="E169" s="131"/>
      <c r="F169" s="131"/>
      <c r="G169" s="131"/>
      <c r="H169" s="131"/>
      <c r="I169" s="115"/>
      <c r="J169" s="115"/>
      <c r="K169" s="115"/>
    </row>
    <row r="170" spans="2:11">
      <c r="B170" s="114"/>
      <c r="C170" s="114"/>
      <c r="D170" s="131"/>
      <c r="E170" s="131"/>
      <c r="F170" s="131"/>
      <c r="G170" s="131"/>
      <c r="H170" s="131"/>
      <c r="I170" s="115"/>
      <c r="J170" s="115"/>
      <c r="K170" s="115"/>
    </row>
    <row r="171" spans="2:11">
      <c r="B171" s="114"/>
      <c r="C171" s="114"/>
      <c r="D171" s="131"/>
      <c r="E171" s="131"/>
      <c r="F171" s="131"/>
      <c r="G171" s="131"/>
      <c r="H171" s="131"/>
      <c r="I171" s="115"/>
      <c r="J171" s="115"/>
      <c r="K171" s="115"/>
    </row>
    <row r="172" spans="2:11">
      <c r="B172" s="114"/>
      <c r="C172" s="114"/>
      <c r="D172" s="131"/>
      <c r="E172" s="131"/>
      <c r="F172" s="131"/>
      <c r="G172" s="131"/>
      <c r="H172" s="131"/>
      <c r="I172" s="115"/>
      <c r="J172" s="115"/>
      <c r="K172" s="115"/>
    </row>
    <row r="173" spans="2:11">
      <c r="B173" s="114"/>
      <c r="C173" s="114"/>
      <c r="D173" s="131"/>
      <c r="E173" s="131"/>
      <c r="F173" s="131"/>
      <c r="G173" s="131"/>
      <c r="H173" s="131"/>
      <c r="I173" s="115"/>
      <c r="J173" s="115"/>
      <c r="K173" s="115"/>
    </row>
    <row r="174" spans="2:11">
      <c r="B174" s="114"/>
      <c r="C174" s="114"/>
      <c r="D174" s="131"/>
      <c r="E174" s="131"/>
      <c r="F174" s="131"/>
      <c r="G174" s="131"/>
      <c r="H174" s="131"/>
      <c r="I174" s="115"/>
      <c r="J174" s="115"/>
      <c r="K174" s="115"/>
    </row>
    <row r="175" spans="2:11">
      <c r="B175" s="114"/>
      <c r="C175" s="114"/>
      <c r="D175" s="131"/>
      <c r="E175" s="131"/>
      <c r="F175" s="131"/>
      <c r="G175" s="131"/>
      <c r="H175" s="131"/>
      <c r="I175" s="115"/>
      <c r="J175" s="115"/>
      <c r="K175" s="115"/>
    </row>
    <row r="176" spans="2:11">
      <c r="B176" s="114"/>
      <c r="C176" s="114"/>
      <c r="D176" s="131"/>
      <c r="E176" s="131"/>
      <c r="F176" s="131"/>
      <c r="G176" s="131"/>
      <c r="H176" s="131"/>
      <c r="I176" s="115"/>
      <c r="J176" s="115"/>
      <c r="K176" s="115"/>
    </row>
    <row r="177" spans="2:11">
      <c r="B177" s="114"/>
      <c r="C177" s="114"/>
      <c r="D177" s="131"/>
      <c r="E177" s="131"/>
      <c r="F177" s="131"/>
      <c r="G177" s="131"/>
      <c r="H177" s="131"/>
      <c r="I177" s="115"/>
      <c r="J177" s="115"/>
      <c r="K177" s="115"/>
    </row>
    <row r="178" spans="2:11">
      <c r="B178" s="114"/>
      <c r="C178" s="114"/>
      <c r="D178" s="131"/>
      <c r="E178" s="131"/>
      <c r="F178" s="131"/>
      <c r="G178" s="131"/>
      <c r="H178" s="131"/>
      <c r="I178" s="115"/>
      <c r="J178" s="115"/>
      <c r="K178" s="115"/>
    </row>
    <row r="179" spans="2:11">
      <c r="B179" s="114"/>
      <c r="C179" s="114"/>
      <c r="D179" s="131"/>
      <c r="E179" s="131"/>
      <c r="F179" s="131"/>
      <c r="G179" s="131"/>
      <c r="H179" s="131"/>
      <c r="I179" s="115"/>
      <c r="J179" s="115"/>
      <c r="K179" s="115"/>
    </row>
    <row r="180" spans="2:11">
      <c r="B180" s="114"/>
      <c r="C180" s="114"/>
      <c r="D180" s="131"/>
      <c r="E180" s="131"/>
      <c r="F180" s="131"/>
      <c r="G180" s="131"/>
      <c r="H180" s="131"/>
      <c r="I180" s="115"/>
      <c r="J180" s="115"/>
      <c r="K180" s="115"/>
    </row>
    <row r="181" spans="2:11">
      <c r="B181" s="114"/>
      <c r="C181" s="114"/>
      <c r="D181" s="131"/>
      <c r="E181" s="131"/>
      <c r="F181" s="131"/>
      <c r="G181" s="131"/>
      <c r="H181" s="131"/>
      <c r="I181" s="115"/>
      <c r="J181" s="115"/>
      <c r="K181" s="115"/>
    </row>
    <row r="182" spans="2:11">
      <c r="B182" s="114"/>
      <c r="C182" s="114"/>
      <c r="D182" s="131"/>
      <c r="E182" s="131"/>
      <c r="F182" s="131"/>
      <c r="G182" s="131"/>
      <c r="H182" s="131"/>
      <c r="I182" s="115"/>
      <c r="J182" s="115"/>
      <c r="K182" s="115"/>
    </row>
    <row r="183" spans="2:11">
      <c r="B183" s="114"/>
      <c r="C183" s="114"/>
      <c r="D183" s="131"/>
      <c r="E183" s="131"/>
      <c r="F183" s="131"/>
      <c r="G183" s="131"/>
      <c r="H183" s="131"/>
      <c r="I183" s="115"/>
      <c r="J183" s="115"/>
      <c r="K183" s="115"/>
    </row>
    <row r="184" spans="2:11">
      <c r="B184" s="114"/>
      <c r="C184" s="114"/>
      <c r="D184" s="131"/>
      <c r="E184" s="131"/>
      <c r="F184" s="131"/>
      <c r="G184" s="131"/>
      <c r="H184" s="131"/>
      <c r="I184" s="115"/>
      <c r="J184" s="115"/>
      <c r="K184" s="115"/>
    </row>
    <row r="185" spans="2:11">
      <c r="B185" s="114"/>
      <c r="C185" s="114"/>
      <c r="D185" s="131"/>
      <c r="E185" s="131"/>
      <c r="F185" s="131"/>
      <c r="G185" s="131"/>
      <c r="H185" s="131"/>
      <c r="I185" s="115"/>
      <c r="J185" s="115"/>
      <c r="K185" s="115"/>
    </row>
    <row r="186" spans="2:11">
      <c r="B186" s="114"/>
      <c r="C186" s="114"/>
      <c r="D186" s="131"/>
      <c r="E186" s="131"/>
      <c r="F186" s="131"/>
      <c r="G186" s="131"/>
      <c r="H186" s="131"/>
      <c r="I186" s="115"/>
      <c r="J186" s="115"/>
      <c r="K186" s="115"/>
    </row>
    <row r="187" spans="2:11">
      <c r="B187" s="114"/>
      <c r="C187" s="114"/>
      <c r="D187" s="131"/>
      <c r="E187" s="131"/>
      <c r="F187" s="131"/>
      <c r="G187" s="131"/>
      <c r="H187" s="131"/>
      <c r="I187" s="115"/>
      <c r="J187" s="115"/>
      <c r="K187" s="115"/>
    </row>
    <row r="188" spans="2:11">
      <c r="B188" s="114"/>
      <c r="C188" s="114"/>
      <c r="D188" s="131"/>
      <c r="E188" s="131"/>
      <c r="F188" s="131"/>
      <c r="G188" s="131"/>
      <c r="H188" s="131"/>
      <c r="I188" s="115"/>
      <c r="J188" s="115"/>
      <c r="K188" s="115"/>
    </row>
    <row r="189" spans="2:11">
      <c r="B189" s="114"/>
      <c r="C189" s="114"/>
      <c r="D189" s="131"/>
      <c r="E189" s="131"/>
      <c r="F189" s="131"/>
      <c r="G189" s="131"/>
      <c r="H189" s="131"/>
      <c r="I189" s="115"/>
      <c r="J189" s="115"/>
      <c r="K189" s="115"/>
    </row>
    <row r="190" spans="2:11">
      <c r="B190" s="114"/>
      <c r="C190" s="114"/>
      <c r="D190" s="131"/>
      <c r="E190" s="131"/>
      <c r="F190" s="131"/>
      <c r="G190" s="131"/>
      <c r="H190" s="131"/>
      <c r="I190" s="115"/>
      <c r="J190" s="115"/>
      <c r="K190" s="115"/>
    </row>
    <row r="191" spans="2:11">
      <c r="B191" s="114"/>
      <c r="C191" s="114"/>
      <c r="D191" s="131"/>
      <c r="E191" s="131"/>
      <c r="F191" s="131"/>
      <c r="G191" s="131"/>
      <c r="H191" s="131"/>
      <c r="I191" s="115"/>
      <c r="J191" s="115"/>
      <c r="K191" s="115"/>
    </row>
    <row r="192" spans="2:11">
      <c r="B192" s="114"/>
      <c r="C192" s="114"/>
      <c r="D192" s="131"/>
      <c r="E192" s="131"/>
      <c r="F192" s="131"/>
      <c r="G192" s="131"/>
      <c r="H192" s="131"/>
      <c r="I192" s="115"/>
      <c r="J192" s="115"/>
      <c r="K192" s="115"/>
    </row>
    <row r="193" spans="2:11">
      <c r="B193" s="114"/>
      <c r="C193" s="114"/>
      <c r="D193" s="131"/>
      <c r="E193" s="131"/>
      <c r="F193" s="131"/>
      <c r="G193" s="131"/>
      <c r="H193" s="131"/>
      <c r="I193" s="115"/>
      <c r="J193" s="115"/>
      <c r="K193" s="115"/>
    </row>
    <row r="194" spans="2:11">
      <c r="B194" s="114"/>
      <c r="C194" s="114"/>
      <c r="D194" s="131"/>
      <c r="E194" s="131"/>
      <c r="F194" s="131"/>
      <c r="G194" s="131"/>
      <c r="H194" s="131"/>
      <c r="I194" s="115"/>
      <c r="J194" s="115"/>
      <c r="K194" s="115"/>
    </row>
    <row r="195" spans="2:11">
      <c r="B195" s="114"/>
      <c r="C195" s="114"/>
      <c r="D195" s="131"/>
      <c r="E195" s="131"/>
      <c r="F195" s="131"/>
      <c r="G195" s="131"/>
      <c r="H195" s="131"/>
      <c r="I195" s="115"/>
      <c r="J195" s="115"/>
      <c r="K195" s="115"/>
    </row>
    <row r="196" spans="2:11">
      <c r="B196" s="114"/>
      <c r="C196" s="114"/>
      <c r="D196" s="131"/>
      <c r="E196" s="131"/>
      <c r="F196" s="131"/>
      <c r="G196" s="131"/>
      <c r="H196" s="131"/>
      <c r="I196" s="115"/>
      <c r="J196" s="115"/>
      <c r="K196" s="115"/>
    </row>
    <row r="197" spans="2:11">
      <c r="B197" s="114"/>
      <c r="C197" s="114"/>
      <c r="D197" s="131"/>
      <c r="E197" s="131"/>
      <c r="F197" s="131"/>
      <c r="G197" s="131"/>
      <c r="H197" s="131"/>
      <c r="I197" s="115"/>
      <c r="J197" s="115"/>
      <c r="K197" s="115"/>
    </row>
    <row r="198" spans="2:11">
      <c r="B198" s="114"/>
      <c r="C198" s="114"/>
      <c r="D198" s="131"/>
      <c r="E198" s="131"/>
      <c r="F198" s="131"/>
      <c r="G198" s="131"/>
      <c r="H198" s="131"/>
      <c r="I198" s="115"/>
      <c r="J198" s="115"/>
      <c r="K198" s="115"/>
    </row>
    <row r="199" spans="2:11">
      <c r="B199" s="114"/>
      <c r="C199" s="114"/>
      <c r="D199" s="131"/>
      <c r="E199" s="131"/>
      <c r="F199" s="131"/>
      <c r="G199" s="131"/>
      <c r="H199" s="131"/>
      <c r="I199" s="115"/>
      <c r="J199" s="115"/>
      <c r="K199" s="115"/>
    </row>
    <row r="200" spans="2:11">
      <c r="B200" s="114"/>
      <c r="C200" s="114"/>
      <c r="D200" s="131"/>
      <c r="E200" s="131"/>
      <c r="F200" s="131"/>
      <c r="G200" s="131"/>
      <c r="H200" s="131"/>
      <c r="I200" s="115"/>
      <c r="J200" s="115"/>
      <c r="K200" s="115"/>
    </row>
    <row r="201" spans="2:11">
      <c r="B201" s="114"/>
      <c r="C201" s="114"/>
      <c r="D201" s="131"/>
      <c r="E201" s="131"/>
      <c r="F201" s="131"/>
      <c r="G201" s="131"/>
      <c r="H201" s="131"/>
      <c r="I201" s="115"/>
      <c r="J201" s="115"/>
      <c r="K201" s="115"/>
    </row>
    <row r="202" spans="2:11">
      <c r="B202" s="114"/>
      <c r="C202" s="114"/>
      <c r="D202" s="131"/>
      <c r="E202" s="131"/>
      <c r="F202" s="131"/>
      <c r="G202" s="131"/>
      <c r="H202" s="131"/>
      <c r="I202" s="115"/>
      <c r="J202" s="115"/>
      <c r="K202" s="115"/>
    </row>
    <row r="203" spans="2:11">
      <c r="B203" s="114"/>
      <c r="C203" s="114"/>
      <c r="D203" s="131"/>
      <c r="E203" s="131"/>
      <c r="F203" s="131"/>
      <c r="G203" s="131"/>
      <c r="H203" s="131"/>
      <c r="I203" s="115"/>
      <c r="J203" s="115"/>
      <c r="K203" s="115"/>
    </row>
    <row r="204" spans="2:11">
      <c r="B204" s="114"/>
      <c r="C204" s="114"/>
      <c r="D204" s="131"/>
      <c r="E204" s="131"/>
      <c r="F204" s="131"/>
      <c r="G204" s="131"/>
      <c r="H204" s="131"/>
      <c r="I204" s="115"/>
      <c r="J204" s="115"/>
      <c r="K204" s="115"/>
    </row>
    <row r="205" spans="2:11">
      <c r="B205" s="114"/>
      <c r="C205" s="114"/>
      <c r="D205" s="131"/>
      <c r="E205" s="131"/>
      <c r="F205" s="131"/>
      <c r="G205" s="131"/>
      <c r="H205" s="131"/>
      <c r="I205" s="115"/>
      <c r="J205" s="115"/>
      <c r="K205" s="115"/>
    </row>
    <row r="206" spans="2:11">
      <c r="B206" s="114"/>
      <c r="C206" s="114"/>
      <c r="D206" s="131"/>
      <c r="E206" s="131"/>
      <c r="F206" s="131"/>
      <c r="G206" s="131"/>
      <c r="H206" s="131"/>
      <c r="I206" s="115"/>
      <c r="J206" s="115"/>
      <c r="K206" s="115"/>
    </row>
    <row r="207" spans="2:11">
      <c r="B207" s="114"/>
      <c r="C207" s="114"/>
      <c r="D207" s="131"/>
      <c r="E207" s="131"/>
      <c r="F207" s="131"/>
      <c r="G207" s="131"/>
      <c r="H207" s="131"/>
      <c r="I207" s="115"/>
      <c r="J207" s="115"/>
      <c r="K207" s="115"/>
    </row>
    <row r="208" spans="2:11">
      <c r="B208" s="114"/>
      <c r="C208" s="114"/>
      <c r="D208" s="131"/>
      <c r="E208" s="131"/>
      <c r="F208" s="131"/>
      <c r="G208" s="131"/>
      <c r="H208" s="131"/>
      <c r="I208" s="115"/>
      <c r="J208" s="115"/>
      <c r="K208" s="115"/>
    </row>
    <row r="209" spans="2:11">
      <c r="B209" s="114"/>
      <c r="C209" s="114"/>
      <c r="D209" s="131"/>
      <c r="E209" s="131"/>
      <c r="F209" s="131"/>
      <c r="G209" s="131"/>
      <c r="H209" s="131"/>
      <c r="I209" s="115"/>
      <c r="J209" s="115"/>
      <c r="K209" s="115"/>
    </row>
    <row r="210" spans="2:11">
      <c r="B210" s="114"/>
      <c r="C210" s="114"/>
      <c r="D210" s="131"/>
      <c r="E210" s="131"/>
      <c r="F210" s="131"/>
      <c r="G210" s="131"/>
      <c r="H210" s="131"/>
      <c r="I210" s="115"/>
      <c r="J210" s="115"/>
      <c r="K210" s="115"/>
    </row>
    <row r="211" spans="2:11">
      <c r="B211" s="114"/>
      <c r="C211" s="114"/>
      <c r="D211" s="131"/>
      <c r="E211" s="131"/>
      <c r="F211" s="131"/>
      <c r="G211" s="131"/>
      <c r="H211" s="131"/>
      <c r="I211" s="115"/>
      <c r="J211" s="115"/>
      <c r="K211" s="115"/>
    </row>
    <row r="212" spans="2:11">
      <c r="B212" s="114"/>
      <c r="C212" s="114"/>
      <c r="D212" s="131"/>
      <c r="E212" s="131"/>
      <c r="F212" s="131"/>
      <c r="G212" s="131"/>
      <c r="H212" s="131"/>
      <c r="I212" s="115"/>
      <c r="J212" s="115"/>
      <c r="K212" s="115"/>
    </row>
    <row r="213" spans="2:11">
      <c r="B213" s="114"/>
      <c r="C213" s="114"/>
      <c r="D213" s="131"/>
      <c r="E213" s="131"/>
      <c r="F213" s="131"/>
      <c r="G213" s="131"/>
      <c r="H213" s="131"/>
      <c r="I213" s="115"/>
      <c r="J213" s="115"/>
      <c r="K213" s="115"/>
    </row>
    <row r="214" spans="2:11">
      <c r="B214" s="114"/>
      <c r="C214" s="114"/>
      <c r="D214" s="131"/>
      <c r="E214" s="131"/>
      <c r="F214" s="131"/>
      <c r="G214" s="131"/>
      <c r="H214" s="131"/>
      <c r="I214" s="115"/>
      <c r="J214" s="115"/>
      <c r="K214" s="115"/>
    </row>
    <row r="215" spans="2:11">
      <c r="B215" s="114"/>
      <c r="C215" s="114"/>
      <c r="D215" s="131"/>
      <c r="E215" s="131"/>
      <c r="F215" s="131"/>
      <c r="G215" s="131"/>
      <c r="H215" s="131"/>
      <c r="I215" s="115"/>
      <c r="J215" s="115"/>
      <c r="K215" s="115"/>
    </row>
    <row r="216" spans="2:11">
      <c r="B216" s="114"/>
      <c r="C216" s="114"/>
      <c r="D216" s="131"/>
      <c r="E216" s="131"/>
      <c r="F216" s="131"/>
      <c r="G216" s="131"/>
      <c r="H216" s="131"/>
      <c r="I216" s="115"/>
      <c r="J216" s="115"/>
      <c r="K216" s="115"/>
    </row>
    <row r="217" spans="2:11">
      <c r="B217" s="114"/>
      <c r="C217" s="114"/>
      <c r="D217" s="131"/>
      <c r="E217" s="131"/>
      <c r="F217" s="131"/>
      <c r="G217" s="131"/>
      <c r="H217" s="131"/>
      <c r="I217" s="115"/>
      <c r="J217" s="115"/>
      <c r="K217" s="115"/>
    </row>
    <row r="218" spans="2:11">
      <c r="B218" s="114"/>
      <c r="C218" s="114"/>
      <c r="D218" s="131"/>
      <c r="E218" s="131"/>
      <c r="F218" s="131"/>
      <c r="G218" s="131"/>
      <c r="H218" s="131"/>
      <c r="I218" s="115"/>
      <c r="J218" s="115"/>
      <c r="K218" s="115"/>
    </row>
    <row r="219" spans="2:11">
      <c r="B219" s="114"/>
      <c r="C219" s="114"/>
      <c r="D219" s="131"/>
      <c r="E219" s="131"/>
      <c r="F219" s="131"/>
      <c r="G219" s="131"/>
      <c r="H219" s="131"/>
      <c r="I219" s="115"/>
      <c r="J219" s="115"/>
      <c r="K219" s="115"/>
    </row>
    <row r="220" spans="2:11">
      <c r="B220" s="114"/>
      <c r="C220" s="114"/>
      <c r="D220" s="131"/>
      <c r="E220" s="131"/>
      <c r="F220" s="131"/>
      <c r="G220" s="131"/>
      <c r="H220" s="131"/>
      <c r="I220" s="115"/>
      <c r="J220" s="115"/>
      <c r="K220" s="115"/>
    </row>
    <row r="221" spans="2:11">
      <c r="B221" s="114"/>
      <c r="C221" s="114"/>
      <c r="D221" s="131"/>
      <c r="E221" s="131"/>
      <c r="F221" s="131"/>
      <c r="G221" s="131"/>
      <c r="H221" s="131"/>
      <c r="I221" s="115"/>
      <c r="J221" s="115"/>
      <c r="K221" s="115"/>
    </row>
    <row r="222" spans="2:11">
      <c r="B222" s="114"/>
      <c r="C222" s="114"/>
      <c r="D222" s="131"/>
      <c r="E222" s="131"/>
      <c r="F222" s="131"/>
      <c r="G222" s="131"/>
      <c r="H222" s="131"/>
      <c r="I222" s="115"/>
      <c r="J222" s="115"/>
      <c r="K222" s="115"/>
    </row>
    <row r="223" spans="2:11">
      <c r="B223" s="114"/>
      <c r="C223" s="114"/>
      <c r="D223" s="131"/>
      <c r="E223" s="131"/>
      <c r="F223" s="131"/>
      <c r="G223" s="131"/>
      <c r="H223" s="131"/>
      <c r="I223" s="115"/>
      <c r="J223" s="115"/>
      <c r="K223" s="115"/>
    </row>
    <row r="224" spans="2:11">
      <c r="B224" s="114"/>
      <c r="C224" s="114"/>
      <c r="D224" s="131"/>
      <c r="E224" s="131"/>
      <c r="F224" s="131"/>
      <c r="G224" s="131"/>
      <c r="H224" s="131"/>
      <c r="I224" s="115"/>
      <c r="J224" s="115"/>
      <c r="K224" s="115"/>
    </row>
    <row r="225" spans="2:11">
      <c r="B225" s="114"/>
      <c r="C225" s="114"/>
      <c r="D225" s="131"/>
      <c r="E225" s="131"/>
      <c r="F225" s="131"/>
      <c r="G225" s="131"/>
      <c r="H225" s="131"/>
      <c r="I225" s="115"/>
      <c r="J225" s="115"/>
      <c r="K225" s="115"/>
    </row>
    <row r="226" spans="2:11">
      <c r="B226" s="114"/>
      <c r="C226" s="114"/>
      <c r="D226" s="131"/>
      <c r="E226" s="131"/>
      <c r="F226" s="131"/>
      <c r="G226" s="131"/>
      <c r="H226" s="131"/>
      <c r="I226" s="115"/>
      <c r="J226" s="115"/>
      <c r="K226" s="115"/>
    </row>
    <row r="227" spans="2:11">
      <c r="B227" s="114"/>
      <c r="C227" s="114"/>
      <c r="D227" s="131"/>
      <c r="E227" s="131"/>
      <c r="F227" s="131"/>
      <c r="G227" s="131"/>
      <c r="H227" s="131"/>
      <c r="I227" s="115"/>
      <c r="J227" s="115"/>
      <c r="K227" s="115"/>
    </row>
    <row r="228" spans="2:11">
      <c r="B228" s="114"/>
      <c r="C228" s="114"/>
      <c r="D228" s="131"/>
      <c r="E228" s="131"/>
      <c r="F228" s="131"/>
      <c r="G228" s="131"/>
      <c r="H228" s="131"/>
      <c r="I228" s="115"/>
      <c r="J228" s="115"/>
      <c r="K228" s="115"/>
    </row>
    <row r="229" spans="2:11">
      <c r="B229" s="114"/>
      <c r="C229" s="114"/>
      <c r="D229" s="131"/>
      <c r="E229" s="131"/>
      <c r="F229" s="131"/>
      <c r="G229" s="131"/>
      <c r="H229" s="131"/>
      <c r="I229" s="115"/>
      <c r="J229" s="115"/>
      <c r="K229" s="115"/>
    </row>
    <row r="230" spans="2:11">
      <c r="B230" s="114"/>
      <c r="C230" s="114"/>
      <c r="D230" s="131"/>
      <c r="E230" s="131"/>
      <c r="F230" s="131"/>
      <c r="G230" s="131"/>
      <c r="H230" s="131"/>
      <c r="I230" s="115"/>
      <c r="J230" s="115"/>
      <c r="K230" s="115"/>
    </row>
    <row r="231" spans="2:11">
      <c r="B231" s="114"/>
      <c r="C231" s="114"/>
      <c r="D231" s="131"/>
      <c r="E231" s="131"/>
      <c r="F231" s="131"/>
      <c r="G231" s="131"/>
      <c r="H231" s="131"/>
      <c r="I231" s="115"/>
      <c r="J231" s="115"/>
      <c r="K231" s="115"/>
    </row>
    <row r="232" spans="2:11">
      <c r="B232" s="114"/>
      <c r="C232" s="114"/>
      <c r="D232" s="131"/>
      <c r="E232" s="131"/>
      <c r="F232" s="131"/>
      <c r="G232" s="131"/>
      <c r="H232" s="131"/>
      <c r="I232" s="115"/>
      <c r="J232" s="115"/>
      <c r="K232" s="115"/>
    </row>
    <row r="233" spans="2:11">
      <c r="B233" s="114"/>
      <c r="C233" s="114"/>
      <c r="D233" s="131"/>
      <c r="E233" s="131"/>
      <c r="F233" s="131"/>
      <c r="G233" s="131"/>
      <c r="H233" s="131"/>
      <c r="I233" s="115"/>
      <c r="J233" s="115"/>
      <c r="K233" s="115"/>
    </row>
    <row r="234" spans="2:11">
      <c r="B234" s="114"/>
      <c r="C234" s="114"/>
      <c r="D234" s="131"/>
      <c r="E234" s="131"/>
      <c r="F234" s="131"/>
      <c r="G234" s="131"/>
      <c r="H234" s="131"/>
      <c r="I234" s="115"/>
      <c r="J234" s="115"/>
      <c r="K234" s="115"/>
    </row>
    <row r="235" spans="2:11">
      <c r="B235" s="114"/>
      <c r="C235" s="114"/>
      <c r="D235" s="131"/>
      <c r="E235" s="131"/>
      <c r="F235" s="131"/>
      <c r="G235" s="131"/>
      <c r="H235" s="131"/>
      <c r="I235" s="115"/>
      <c r="J235" s="115"/>
      <c r="K235" s="115"/>
    </row>
    <row r="236" spans="2:11">
      <c r="B236" s="114"/>
      <c r="C236" s="114"/>
      <c r="D236" s="131"/>
      <c r="E236" s="131"/>
      <c r="F236" s="131"/>
      <c r="G236" s="131"/>
      <c r="H236" s="131"/>
      <c r="I236" s="115"/>
      <c r="J236" s="115"/>
      <c r="K236" s="115"/>
    </row>
    <row r="237" spans="2:11">
      <c r="B237" s="114"/>
      <c r="C237" s="114"/>
      <c r="D237" s="131"/>
      <c r="E237" s="131"/>
      <c r="F237" s="131"/>
      <c r="G237" s="131"/>
      <c r="H237" s="131"/>
      <c r="I237" s="115"/>
      <c r="J237" s="115"/>
      <c r="K237" s="115"/>
    </row>
    <row r="238" spans="2:11">
      <c r="B238" s="114"/>
      <c r="C238" s="114"/>
      <c r="D238" s="131"/>
      <c r="E238" s="131"/>
      <c r="F238" s="131"/>
      <c r="G238" s="131"/>
      <c r="H238" s="131"/>
      <c r="I238" s="115"/>
      <c r="J238" s="115"/>
      <c r="K238" s="115"/>
    </row>
    <row r="239" spans="2:11">
      <c r="B239" s="114"/>
      <c r="C239" s="114"/>
      <c r="D239" s="131"/>
      <c r="E239" s="131"/>
      <c r="F239" s="131"/>
      <c r="G239" s="131"/>
      <c r="H239" s="131"/>
      <c r="I239" s="115"/>
      <c r="J239" s="115"/>
      <c r="K239" s="115"/>
    </row>
    <row r="240" spans="2:11">
      <c r="B240" s="114"/>
      <c r="C240" s="114"/>
      <c r="D240" s="131"/>
      <c r="E240" s="131"/>
      <c r="F240" s="131"/>
      <c r="G240" s="131"/>
      <c r="H240" s="131"/>
      <c r="I240" s="115"/>
      <c r="J240" s="115"/>
      <c r="K240" s="115"/>
    </row>
    <row r="241" spans="2:11">
      <c r="B241" s="114"/>
      <c r="C241" s="114"/>
      <c r="D241" s="131"/>
      <c r="E241" s="131"/>
      <c r="F241" s="131"/>
      <c r="G241" s="131"/>
      <c r="H241" s="131"/>
      <c r="I241" s="115"/>
      <c r="J241" s="115"/>
      <c r="K241" s="115"/>
    </row>
    <row r="242" spans="2:11">
      <c r="B242" s="114"/>
      <c r="C242" s="114"/>
      <c r="D242" s="131"/>
      <c r="E242" s="131"/>
      <c r="F242" s="131"/>
      <c r="G242" s="131"/>
      <c r="H242" s="131"/>
      <c r="I242" s="115"/>
      <c r="J242" s="115"/>
      <c r="K242" s="115"/>
    </row>
    <row r="243" spans="2:11">
      <c r="B243" s="114"/>
      <c r="C243" s="114"/>
      <c r="D243" s="131"/>
      <c r="E243" s="131"/>
      <c r="F243" s="131"/>
      <c r="G243" s="131"/>
      <c r="H243" s="131"/>
      <c r="I243" s="115"/>
      <c r="J243" s="115"/>
      <c r="K243" s="115"/>
    </row>
    <row r="244" spans="2:11">
      <c r="B244" s="114"/>
      <c r="C244" s="114"/>
      <c r="D244" s="131"/>
      <c r="E244" s="131"/>
      <c r="F244" s="131"/>
      <c r="G244" s="131"/>
      <c r="H244" s="131"/>
      <c r="I244" s="115"/>
      <c r="J244" s="115"/>
      <c r="K244" s="115"/>
    </row>
    <row r="245" spans="2:11">
      <c r="B245" s="114"/>
      <c r="C245" s="114"/>
      <c r="D245" s="131"/>
      <c r="E245" s="131"/>
      <c r="F245" s="131"/>
      <c r="G245" s="131"/>
      <c r="H245" s="131"/>
      <c r="I245" s="115"/>
      <c r="J245" s="115"/>
      <c r="K245" s="115"/>
    </row>
    <row r="246" spans="2:11">
      <c r="B246" s="114"/>
      <c r="C246" s="114"/>
      <c r="D246" s="131"/>
      <c r="E246" s="131"/>
      <c r="F246" s="131"/>
      <c r="G246" s="131"/>
      <c r="H246" s="131"/>
      <c r="I246" s="115"/>
      <c r="J246" s="115"/>
      <c r="K246" s="115"/>
    </row>
    <row r="247" spans="2:11">
      <c r="B247" s="114"/>
      <c r="C247" s="114"/>
      <c r="D247" s="131"/>
      <c r="E247" s="131"/>
      <c r="F247" s="131"/>
      <c r="G247" s="131"/>
      <c r="H247" s="131"/>
      <c r="I247" s="115"/>
      <c r="J247" s="115"/>
      <c r="K247" s="115"/>
    </row>
    <row r="248" spans="2:11">
      <c r="B248" s="114"/>
      <c r="C248" s="114"/>
      <c r="D248" s="131"/>
      <c r="E248" s="131"/>
      <c r="F248" s="131"/>
      <c r="G248" s="131"/>
      <c r="H248" s="131"/>
      <c r="I248" s="115"/>
      <c r="J248" s="115"/>
      <c r="K248" s="115"/>
    </row>
    <row r="249" spans="2:11">
      <c r="B249" s="114"/>
      <c r="C249" s="114"/>
      <c r="D249" s="131"/>
      <c r="E249" s="131"/>
      <c r="F249" s="131"/>
      <c r="G249" s="131"/>
      <c r="H249" s="131"/>
      <c r="I249" s="115"/>
      <c r="J249" s="115"/>
      <c r="K249" s="115"/>
    </row>
    <row r="250" spans="2:11">
      <c r="B250" s="114"/>
      <c r="C250" s="114"/>
      <c r="D250" s="131"/>
      <c r="E250" s="131"/>
      <c r="F250" s="131"/>
      <c r="G250" s="131"/>
      <c r="H250" s="131"/>
      <c r="I250" s="115"/>
      <c r="J250" s="115"/>
      <c r="K250" s="115"/>
    </row>
    <row r="251" spans="2:11">
      <c r="B251" s="114"/>
      <c r="C251" s="114"/>
      <c r="D251" s="131"/>
      <c r="E251" s="131"/>
      <c r="F251" s="131"/>
      <c r="G251" s="131"/>
      <c r="H251" s="131"/>
      <c r="I251" s="115"/>
      <c r="J251" s="115"/>
      <c r="K251" s="115"/>
    </row>
    <row r="252" spans="2:11">
      <c r="B252" s="114"/>
      <c r="C252" s="114"/>
      <c r="D252" s="131"/>
      <c r="E252" s="131"/>
      <c r="F252" s="131"/>
      <c r="G252" s="131"/>
      <c r="H252" s="131"/>
      <c r="I252" s="115"/>
      <c r="J252" s="115"/>
      <c r="K252" s="115"/>
    </row>
    <row r="253" spans="2:11">
      <c r="B253" s="114"/>
      <c r="C253" s="114"/>
      <c r="D253" s="131"/>
      <c r="E253" s="131"/>
      <c r="F253" s="131"/>
      <c r="G253" s="131"/>
      <c r="H253" s="131"/>
      <c r="I253" s="115"/>
      <c r="J253" s="115"/>
      <c r="K253" s="115"/>
    </row>
    <row r="254" spans="2:11">
      <c r="B254" s="114"/>
      <c r="C254" s="114"/>
      <c r="D254" s="131"/>
      <c r="E254" s="131"/>
      <c r="F254" s="131"/>
      <c r="G254" s="131"/>
      <c r="H254" s="131"/>
      <c r="I254" s="115"/>
      <c r="J254" s="115"/>
      <c r="K254" s="115"/>
    </row>
    <row r="255" spans="2:11">
      <c r="B255" s="114"/>
      <c r="C255" s="114"/>
      <c r="D255" s="131"/>
      <c r="E255" s="131"/>
      <c r="F255" s="131"/>
      <c r="G255" s="131"/>
      <c r="H255" s="131"/>
      <c r="I255" s="115"/>
      <c r="J255" s="115"/>
      <c r="K255" s="115"/>
    </row>
    <row r="256" spans="2:11">
      <c r="B256" s="114"/>
      <c r="C256" s="114"/>
      <c r="D256" s="131"/>
      <c r="E256" s="131"/>
      <c r="F256" s="131"/>
      <c r="G256" s="131"/>
      <c r="H256" s="131"/>
      <c r="I256" s="115"/>
      <c r="J256" s="115"/>
      <c r="K256" s="115"/>
    </row>
    <row r="257" spans="2:11">
      <c r="B257" s="114"/>
      <c r="C257" s="114"/>
      <c r="D257" s="131"/>
      <c r="E257" s="131"/>
      <c r="F257" s="131"/>
      <c r="G257" s="131"/>
      <c r="H257" s="131"/>
      <c r="I257" s="115"/>
      <c r="J257" s="115"/>
      <c r="K257" s="115"/>
    </row>
    <row r="258" spans="2:11">
      <c r="B258" s="114"/>
      <c r="C258" s="114"/>
      <c r="D258" s="131"/>
      <c r="E258" s="131"/>
      <c r="F258" s="131"/>
      <c r="G258" s="131"/>
      <c r="H258" s="131"/>
      <c r="I258" s="115"/>
      <c r="J258" s="115"/>
      <c r="K258" s="115"/>
    </row>
    <row r="259" spans="2:11">
      <c r="B259" s="114"/>
      <c r="C259" s="114"/>
      <c r="D259" s="131"/>
      <c r="E259" s="131"/>
      <c r="F259" s="131"/>
      <c r="G259" s="131"/>
      <c r="H259" s="131"/>
      <c r="I259" s="115"/>
      <c r="J259" s="115"/>
      <c r="K259" s="115"/>
    </row>
    <row r="260" spans="2:11">
      <c r="B260" s="114"/>
      <c r="C260" s="114"/>
      <c r="D260" s="131"/>
      <c r="E260" s="131"/>
      <c r="F260" s="131"/>
      <c r="G260" s="131"/>
      <c r="H260" s="131"/>
      <c r="I260" s="115"/>
      <c r="J260" s="115"/>
      <c r="K260" s="115"/>
    </row>
    <row r="261" spans="2:11">
      <c r="B261" s="114"/>
      <c r="C261" s="114"/>
      <c r="D261" s="131"/>
      <c r="E261" s="131"/>
      <c r="F261" s="131"/>
      <c r="G261" s="131"/>
      <c r="H261" s="131"/>
      <c r="I261" s="115"/>
      <c r="J261" s="115"/>
      <c r="K261" s="115"/>
    </row>
    <row r="262" spans="2:11">
      <c r="B262" s="114"/>
      <c r="C262" s="114"/>
      <c r="D262" s="131"/>
      <c r="E262" s="131"/>
      <c r="F262" s="131"/>
      <c r="G262" s="131"/>
      <c r="H262" s="131"/>
      <c r="I262" s="115"/>
      <c r="J262" s="115"/>
      <c r="K262" s="115"/>
    </row>
    <row r="263" spans="2:11">
      <c r="B263" s="114"/>
      <c r="C263" s="114"/>
      <c r="D263" s="131"/>
      <c r="E263" s="131"/>
      <c r="F263" s="131"/>
      <c r="G263" s="131"/>
      <c r="H263" s="131"/>
      <c r="I263" s="115"/>
      <c r="J263" s="115"/>
      <c r="K263" s="115"/>
    </row>
    <row r="264" spans="2:11">
      <c r="B264" s="114"/>
      <c r="C264" s="114"/>
      <c r="D264" s="131"/>
      <c r="E264" s="131"/>
      <c r="F264" s="131"/>
      <c r="G264" s="131"/>
      <c r="H264" s="131"/>
      <c r="I264" s="115"/>
      <c r="J264" s="115"/>
      <c r="K264" s="115"/>
    </row>
    <row r="265" spans="2:11">
      <c r="B265" s="114"/>
      <c r="C265" s="114"/>
      <c r="D265" s="131"/>
      <c r="E265" s="131"/>
      <c r="F265" s="131"/>
      <c r="G265" s="131"/>
      <c r="H265" s="131"/>
      <c r="I265" s="115"/>
      <c r="J265" s="115"/>
      <c r="K265" s="115"/>
    </row>
    <row r="266" spans="2:11">
      <c r="B266" s="114"/>
      <c r="C266" s="114"/>
      <c r="D266" s="131"/>
      <c r="E266" s="131"/>
      <c r="F266" s="131"/>
      <c r="G266" s="131"/>
      <c r="H266" s="131"/>
      <c r="I266" s="115"/>
      <c r="J266" s="115"/>
      <c r="K266" s="115"/>
    </row>
    <row r="267" spans="2:11">
      <c r="B267" s="114"/>
      <c r="C267" s="114"/>
      <c r="D267" s="131"/>
      <c r="E267" s="131"/>
      <c r="F267" s="131"/>
      <c r="G267" s="131"/>
      <c r="H267" s="131"/>
      <c r="I267" s="115"/>
      <c r="J267" s="115"/>
      <c r="K267" s="115"/>
    </row>
    <row r="268" spans="2:11">
      <c r="B268" s="114"/>
      <c r="C268" s="114"/>
      <c r="D268" s="131"/>
      <c r="E268" s="131"/>
      <c r="F268" s="131"/>
      <c r="G268" s="131"/>
      <c r="H268" s="131"/>
      <c r="I268" s="115"/>
      <c r="J268" s="115"/>
      <c r="K268" s="115"/>
    </row>
    <row r="269" spans="2:11">
      <c r="B269" s="114"/>
      <c r="C269" s="114"/>
      <c r="D269" s="131"/>
      <c r="E269" s="131"/>
      <c r="F269" s="131"/>
      <c r="G269" s="131"/>
      <c r="H269" s="131"/>
      <c r="I269" s="115"/>
      <c r="J269" s="115"/>
      <c r="K269" s="115"/>
    </row>
    <row r="270" spans="2:11">
      <c r="B270" s="114"/>
      <c r="C270" s="114"/>
      <c r="D270" s="131"/>
      <c r="E270" s="131"/>
      <c r="F270" s="131"/>
      <c r="G270" s="131"/>
      <c r="H270" s="131"/>
      <c r="I270" s="115"/>
      <c r="J270" s="115"/>
      <c r="K270" s="115"/>
    </row>
    <row r="271" spans="2:11">
      <c r="B271" s="114"/>
      <c r="C271" s="114"/>
      <c r="D271" s="131"/>
      <c r="E271" s="131"/>
      <c r="F271" s="131"/>
      <c r="G271" s="131"/>
      <c r="H271" s="131"/>
      <c r="I271" s="115"/>
      <c r="J271" s="115"/>
      <c r="K271" s="115"/>
    </row>
    <row r="272" spans="2:11">
      <c r="B272" s="114"/>
      <c r="C272" s="114"/>
      <c r="D272" s="131"/>
      <c r="E272" s="131"/>
      <c r="F272" s="131"/>
      <c r="G272" s="131"/>
      <c r="H272" s="131"/>
      <c r="I272" s="115"/>
      <c r="J272" s="115"/>
      <c r="K272" s="115"/>
    </row>
    <row r="273" spans="2:11">
      <c r="B273" s="114"/>
      <c r="C273" s="114"/>
      <c r="D273" s="131"/>
      <c r="E273" s="131"/>
      <c r="F273" s="131"/>
      <c r="G273" s="131"/>
      <c r="H273" s="131"/>
      <c r="I273" s="115"/>
      <c r="J273" s="115"/>
      <c r="K273" s="115"/>
    </row>
    <row r="274" spans="2:11">
      <c r="B274" s="114"/>
      <c r="C274" s="114"/>
      <c r="D274" s="131"/>
      <c r="E274" s="131"/>
      <c r="F274" s="131"/>
      <c r="G274" s="131"/>
      <c r="H274" s="131"/>
      <c r="I274" s="115"/>
      <c r="J274" s="115"/>
      <c r="K274" s="115"/>
    </row>
    <row r="275" spans="2:11">
      <c r="B275" s="114"/>
      <c r="C275" s="114"/>
      <c r="D275" s="131"/>
      <c r="E275" s="131"/>
      <c r="F275" s="131"/>
      <c r="G275" s="131"/>
      <c r="H275" s="131"/>
      <c r="I275" s="115"/>
      <c r="J275" s="115"/>
      <c r="K275" s="115"/>
    </row>
    <row r="276" spans="2:11">
      <c r="B276" s="114"/>
      <c r="C276" s="114"/>
      <c r="D276" s="131"/>
      <c r="E276" s="131"/>
      <c r="F276" s="131"/>
      <c r="G276" s="131"/>
      <c r="H276" s="131"/>
      <c r="I276" s="115"/>
      <c r="J276" s="115"/>
      <c r="K276" s="115"/>
    </row>
    <row r="277" spans="2:11">
      <c r="B277" s="114"/>
      <c r="C277" s="114"/>
      <c r="D277" s="131"/>
      <c r="E277" s="131"/>
      <c r="F277" s="131"/>
      <c r="G277" s="131"/>
      <c r="H277" s="131"/>
      <c r="I277" s="115"/>
      <c r="J277" s="115"/>
      <c r="K277" s="115"/>
    </row>
    <row r="278" spans="2:11">
      <c r="B278" s="114"/>
      <c r="C278" s="114"/>
      <c r="D278" s="131"/>
      <c r="E278" s="131"/>
      <c r="F278" s="131"/>
      <c r="G278" s="131"/>
      <c r="H278" s="131"/>
      <c r="I278" s="115"/>
      <c r="J278" s="115"/>
      <c r="K278" s="115"/>
    </row>
    <row r="279" spans="2:11">
      <c r="B279" s="114"/>
      <c r="C279" s="114"/>
      <c r="D279" s="131"/>
      <c r="E279" s="131"/>
      <c r="F279" s="131"/>
      <c r="G279" s="131"/>
      <c r="H279" s="131"/>
      <c r="I279" s="115"/>
      <c r="J279" s="115"/>
      <c r="K279" s="115"/>
    </row>
    <row r="280" spans="2:11">
      <c r="B280" s="114"/>
      <c r="C280" s="114"/>
      <c r="D280" s="131"/>
      <c r="E280" s="131"/>
      <c r="F280" s="131"/>
      <c r="G280" s="131"/>
      <c r="H280" s="131"/>
      <c r="I280" s="115"/>
      <c r="J280" s="115"/>
      <c r="K280" s="115"/>
    </row>
    <row r="281" spans="2:11">
      <c r="B281" s="114"/>
      <c r="C281" s="114"/>
      <c r="D281" s="131"/>
      <c r="E281" s="131"/>
      <c r="F281" s="131"/>
      <c r="G281" s="131"/>
      <c r="H281" s="131"/>
      <c r="I281" s="115"/>
      <c r="J281" s="115"/>
      <c r="K281" s="115"/>
    </row>
    <row r="282" spans="2:11">
      <c r="B282" s="114"/>
      <c r="C282" s="114"/>
      <c r="D282" s="131"/>
      <c r="E282" s="131"/>
      <c r="F282" s="131"/>
      <c r="G282" s="131"/>
      <c r="H282" s="131"/>
      <c r="I282" s="115"/>
      <c r="J282" s="115"/>
      <c r="K282" s="115"/>
    </row>
    <row r="283" spans="2:11">
      <c r="B283" s="114"/>
      <c r="C283" s="114"/>
      <c r="D283" s="131"/>
      <c r="E283" s="131"/>
      <c r="F283" s="131"/>
      <c r="G283" s="131"/>
      <c r="H283" s="131"/>
      <c r="I283" s="115"/>
      <c r="J283" s="115"/>
      <c r="K283" s="115"/>
    </row>
    <row r="284" spans="2:11">
      <c r="B284" s="114"/>
      <c r="C284" s="114"/>
      <c r="D284" s="131"/>
      <c r="E284" s="131"/>
      <c r="F284" s="131"/>
      <c r="G284" s="131"/>
      <c r="H284" s="131"/>
      <c r="I284" s="115"/>
      <c r="J284" s="115"/>
      <c r="K284" s="115"/>
    </row>
    <row r="285" spans="2:11">
      <c r="B285" s="114"/>
      <c r="C285" s="114"/>
      <c r="D285" s="131"/>
      <c r="E285" s="131"/>
      <c r="F285" s="131"/>
      <c r="G285" s="131"/>
      <c r="H285" s="131"/>
      <c r="I285" s="115"/>
      <c r="J285" s="115"/>
      <c r="K285" s="115"/>
    </row>
    <row r="286" spans="2:11">
      <c r="B286" s="114"/>
      <c r="C286" s="114"/>
      <c r="D286" s="131"/>
      <c r="E286" s="131"/>
      <c r="F286" s="131"/>
      <c r="G286" s="131"/>
      <c r="H286" s="131"/>
      <c r="I286" s="115"/>
      <c r="J286" s="115"/>
      <c r="K286" s="115"/>
    </row>
    <row r="287" spans="2:11">
      <c r="B287" s="114"/>
      <c r="C287" s="114"/>
      <c r="D287" s="131"/>
      <c r="E287" s="131"/>
      <c r="F287" s="131"/>
      <c r="G287" s="131"/>
      <c r="H287" s="131"/>
      <c r="I287" s="115"/>
      <c r="J287" s="115"/>
      <c r="K287" s="115"/>
    </row>
    <row r="288" spans="2:11">
      <c r="B288" s="114"/>
      <c r="C288" s="114"/>
      <c r="D288" s="131"/>
      <c r="E288" s="131"/>
      <c r="F288" s="131"/>
      <c r="G288" s="131"/>
      <c r="H288" s="131"/>
      <c r="I288" s="115"/>
      <c r="J288" s="115"/>
      <c r="K288" s="115"/>
    </row>
    <row r="289" spans="2:11">
      <c r="B289" s="114"/>
      <c r="C289" s="114"/>
      <c r="D289" s="131"/>
      <c r="E289" s="131"/>
      <c r="F289" s="131"/>
      <c r="G289" s="131"/>
      <c r="H289" s="131"/>
      <c r="I289" s="115"/>
      <c r="J289" s="115"/>
      <c r="K289" s="115"/>
    </row>
    <row r="290" spans="2:11">
      <c r="B290" s="114"/>
      <c r="C290" s="114"/>
      <c r="D290" s="131"/>
      <c r="E290" s="131"/>
      <c r="F290" s="131"/>
      <c r="G290" s="131"/>
      <c r="H290" s="131"/>
      <c r="I290" s="115"/>
      <c r="J290" s="115"/>
      <c r="K290" s="115"/>
    </row>
    <row r="291" spans="2:11">
      <c r="B291" s="114"/>
      <c r="C291" s="114"/>
      <c r="D291" s="131"/>
      <c r="E291" s="131"/>
      <c r="F291" s="131"/>
      <c r="G291" s="131"/>
      <c r="H291" s="131"/>
      <c r="I291" s="115"/>
      <c r="J291" s="115"/>
      <c r="K291" s="115"/>
    </row>
    <row r="292" spans="2:11">
      <c r="B292" s="114"/>
      <c r="C292" s="114"/>
      <c r="D292" s="131"/>
      <c r="E292" s="131"/>
      <c r="F292" s="131"/>
      <c r="G292" s="131"/>
      <c r="H292" s="131"/>
      <c r="I292" s="115"/>
      <c r="J292" s="115"/>
      <c r="K292" s="115"/>
    </row>
    <row r="293" spans="2:11">
      <c r="B293" s="114"/>
      <c r="C293" s="114"/>
      <c r="D293" s="131"/>
      <c r="E293" s="131"/>
      <c r="F293" s="131"/>
      <c r="G293" s="131"/>
      <c r="H293" s="131"/>
      <c r="I293" s="115"/>
      <c r="J293" s="115"/>
      <c r="K293" s="115"/>
    </row>
    <row r="294" spans="2:11">
      <c r="B294" s="114"/>
      <c r="C294" s="114"/>
      <c r="D294" s="131"/>
      <c r="E294" s="131"/>
      <c r="F294" s="131"/>
      <c r="G294" s="131"/>
      <c r="H294" s="131"/>
      <c r="I294" s="115"/>
      <c r="J294" s="115"/>
      <c r="K294" s="115"/>
    </row>
    <row r="295" spans="2:11">
      <c r="B295" s="114"/>
      <c r="C295" s="114"/>
      <c r="D295" s="131"/>
      <c r="E295" s="131"/>
      <c r="F295" s="131"/>
      <c r="G295" s="131"/>
      <c r="H295" s="131"/>
      <c r="I295" s="115"/>
      <c r="J295" s="115"/>
      <c r="K295" s="115"/>
    </row>
    <row r="296" spans="2:11">
      <c r="B296" s="114"/>
      <c r="C296" s="114"/>
      <c r="D296" s="131"/>
      <c r="E296" s="131"/>
      <c r="F296" s="131"/>
      <c r="G296" s="131"/>
      <c r="H296" s="131"/>
      <c r="I296" s="115"/>
      <c r="J296" s="115"/>
      <c r="K296" s="115"/>
    </row>
    <row r="297" spans="2:11">
      <c r="B297" s="114"/>
      <c r="C297" s="114"/>
      <c r="D297" s="131"/>
      <c r="E297" s="131"/>
      <c r="F297" s="131"/>
      <c r="G297" s="131"/>
      <c r="H297" s="131"/>
      <c r="I297" s="115"/>
      <c r="J297" s="115"/>
      <c r="K297" s="115"/>
    </row>
    <row r="298" spans="2:11">
      <c r="B298" s="114"/>
      <c r="C298" s="114"/>
      <c r="D298" s="131"/>
      <c r="E298" s="131"/>
      <c r="F298" s="131"/>
      <c r="G298" s="131"/>
      <c r="H298" s="131"/>
      <c r="I298" s="115"/>
      <c r="J298" s="115"/>
      <c r="K298" s="115"/>
    </row>
    <row r="299" spans="2:11">
      <c r="B299" s="114"/>
      <c r="C299" s="114"/>
      <c r="D299" s="131"/>
      <c r="E299" s="131"/>
      <c r="F299" s="131"/>
      <c r="G299" s="131"/>
      <c r="H299" s="131"/>
      <c r="I299" s="115"/>
      <c r="J299" s="115"/>
      <c r="K299" s="115"/>
    </row>
    <row r="300" spans="2:11">
      <c r="B300" s="114"/>
      <c r="C300" s="114"/>
      <c r="D300" s="131"/>
      <c r="E300" s="131"/>
      <c r="F300" s="131"/>
      <c r="G300" s="131"/>
      <c r="H300" s="131"/>
      <c r="I300" s="115"/>
      <c r="J300" s="115"/>
      <c r="K300" s="115"/>
    </row>
    <row r="301" spans="2:11">
      <c r="B301" s="114"/>
      <c r="C301" s="114"/>
      <c r="D301" s="131"/>
      <c r="E301" s="131"/>
      <c r="F301" s="131"/>
      <c r="G301" s="131"/>
      <c r="H301" s="131"/>
      <c r="I301" s="115"/>
      <c r="J301" s="115"/>
      <c r="K301" s="115"/>
    </row>
    <row r="302" spans="2:11">
      <c r="B302" s="114"/>
      <c r="C302" s="114"/>
      <c r="D302" s="131"/>
      <c r="E302" s="131"/>
      <c r="F302" s="131"/>
      <c r="G302" s="131"/>
      <c r="H302" s="131"/>
      <c r="I302" s="115"/>
      <c r="J302" s="115"/>
      <c r="K302" s="115"/>
    </row>
    <row r="303" spans="2:11">
      <c r="B303" s="114"/>
      <c r="C303" s="114"/>
      <c r="D303" s="131"/>
      <c r="E303" s="131"/>
      <c r="F303" s="131"/>
      <c r="G303" s="131"/>
      <c r="H303" s="131"/>
      <c r="I303" s="115"/>
      <c r="J303" s="115"/>
      <c r="K303" s="115"/>
    </row>
    <row r="304" spans="2:11">
      <c r="B304" s="114"/>
      <c r="C304" s="114"/>
      <c r="D304" s="131"/>
      <c r="E304" s="131"/>
      <c r="F304" s="131"/>
      <c r="G304" s="131"/>
      <c r="H304" s="131"/>
      <c r="I304" s="115"/>
      <c r="J304" s="115"/>
      <c r="K304" s="115"/>
    </row>
    <row r="305" spans="2:11">
      <c r="B305" s="114"/>
      <c r="C305" s="114"/>
      <c r="D305" s="131"/>
      <c r="E305" s="131"/>
      <c r="F305" s="131"/>
      <c r="G305" s="131"/>
      <c r="H305" s="131"/>
      <c r="I305" s="115"/>
      <c r="J305" s="115"/>
      <c r="K305" s="115"/>
    </row>
    <row r="306" spans="2:11">
      <c r="B306" s="114"/>
      <c r="C306" s="114"/>
      <c r="D306" s="131"/>
      <c r="E306" s="131"/>
      <c r="F306" s="131"/>
      <c r="G306" s="131"/>
      <c r="H306" s="131"/>
      <c r="I306" s="115"/>
      <c r="J306" s="115"/>
      <c r="K306" s="115"/>
    </row>
    <row r="307" spans="2:11">
      <c r="B307" s="114"/>
      <c r="C307" s="114"/>
      <c r="D307" s="131"/>
      <c r="E307" s="131"/>
      <c r="F307" s="131"/>
      <c r="G307" s="131"/>
      <c r="H307" s="131"/>
      <c r="I307" s="115"/>
      <c r="J307" s="115"/>
      <c r="K307" s="115"/>
    </row>
    <row r="308" spans="2:11">
      <c r="B308" s="114"/>
      <c r="C308" s="114"/>
      <c r="D308" s="131"/>
      <c r="E308" s="131"/>
      <c r="F308" s="131"/>
      <c r="G308" s="131"/>
      <c r="H308" s="131"/>
      <c r="I308" s="115"/>
      <c r="J308" s="115"/>
      <c r="K308" s="115"/>
    </row>
    <row r="309" spans="2:11">
      <c r="B309" s="114"/>
      <c r="C309" s="114"/>
      <c r="D309" s="131"/>
      <c r="E309" s="131"/>
      <c r="F309" s="131"/>
      <c r="G309" s="131"/>
      <c r="H309" s="131"/>
      <c r="I309" s="115"/>
      <c r="J309" s="115"/>
      <c r="K309" s="115"/>
    </row>
    <row r="310" spans="2:11">
      <c r="B310" s="114"/>
      <c r="C310" s="114"/>
      <c r="D310" s="131"/>
      <c r="E310" s="131"/>
      <c r="F310" s="131"/>
      <c r="G310" s="131"/>
      <c r="H310" s="131"/>
      <c r="I310" s="115"/>
      <c r="J310" s="115"/>
      <c r="K310" s="115"/>
    </row>
    <row r="311" spans="2:11">
      <c r="B311" s="114"/>
      <c r="C311" s="114"/>
      <c r="D311" s="131"/>
      <c r="E311" s="131"/>
      <c r="F311" s="131"/>
      <c r="G311" s="131"/>
      <c r="H311" s="131"/>
      <c r="I311" s="115"/>
      <c r="J311" s="115"/>
      <c r="K311" s="115"/>
    </row>
    <row r="312" spans="2:11">
      <c r="B312" s="114"/>
      <c r="C312" s="114"/>
      <c r="D312" s="131"/>
      <c r="E312" s="131"/>
      <c r="F312" s="131"/>
      <c r="G312" s="131"/>
      <c r="H312" s="131"/>
      <c r="I312" s="115"/>
      <c r="J312" s="115"/>
      <c r="K312" s="115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>
      <selection activeCell="F19" sqref="F19"/>
    </sheetView>
  </sheetViews>
  <sheetFormatPr defaultColWidth="9.140625" defaultRowHeight="18"/>
  <cols>
    <col min="1" max="1" width="6.28515625" style="1" customWidth="1"/>
    <col min="2" max="2" width="28" style="2" bestFit="1" customWidth="1"/>
    <col min="3" max="3" width="43.42578125" style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9.140625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144</v>
      </c>
      <c r="C1" s="67" t="s" vm="1">
        <v>229</v>
      </c>
    </row>
    <row r="2" spans="2:15">
      <c r="B2" s="46" t="s">
        <v>143</v>
      </c>
      <c r="C2" s="67" t="s">
        <v>230</v>
      </c>
    </row>
    <row r="3" spans="2:15">
      <c r="B3" s="46" t="s">
        <v>145</v>
      </c>
      <c r="C3" s="67" t="s">
        <v>231</v>
      </c>
    </row>
    <row r="4" spans="2:15">
      <c r="B4" s="46" t="s">
        <v>146</v>
      </c>
      <c r="C4" s="67">
        <v>12145</v>
      </c>
    </row>
    <row r="6" spans="2:15" ht="26.25" customHeight="1">
      <c r="B6" s="152" t="s">
        <v>178</v>
      </c>
      <c r="C6" s="153"/>
      <c r="D6" s="153"/>
      <c r="E6" s="153"/>
      <c r="F6" s="153"/>
      <c r="G6" s="153"/>
      <c r="H6" s="153"/>
      <c r="I6" s="153"/>
      <c r="J6" s="153"/>
      <c r="K6" s="154"/>
    </row>
    <row r="7" spans="2:15" s="3" customFormat="1" ht="78.75">
      <c r="B7" s="47" t="s">
        <v>114</v>
      </c>
      <c r="C7" s="49" t="s">
        <v>44</v>
      </c>
      <c r="D7" s="49" t="s">
        <v>14</v>
      </c>
      <c r="E7" s="49" t="s">
        <v>15</v>
      </c>
      <c r="F7" s="49" t="s">
        <v>56</v>
      </c>
      <c r="G7" s="49" t="s">
        <v>101</v>
      </c>
      <c r="H7" s="49" t="s">
        <v>53</v>
      </c>
      <c r="I7" s="49" t="s">
        <v>109</v>
      </c>
      <c r="J7" s="49" t="s">
        <v>147</v>
      </c>
      <c r="K7" s="51" t="s">
        <v>148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208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26" t="s">
        <v>3179</v>
      </c>
      <c r="C10" s="88"/>
      <c r="D10" s="88"/>
      <c r="E10" s="88"/>
      <c r="F10" s="88"/>
      <c r="G10" s="88"/>
      <c r="H10" s="88"/>
      <c r="I10" s="136">
        <f>I11</f>
        <v>-294.66772900100005</v>
      </c>
      <c r="J10" s="137">
        <f>IFERROR(I10/$G$10,0)</f>
        <v>0</v>
      </c>
      <c r="K10" s="137">
        <f>I10/'סכום נכסי הקרן'!$C$42</f>
        <v>-4.1355357240352256E-5</v>
      </c>
      <c r="O10" s="1"/>
    </row>
    <row r="11" spans="2:15" ht="21" customHeight="1">
      <c r="B11" s="138" t="s">
        <v>197</v>
      </c>
      <c r="C11" s="138"/>
      <c r="D11" s="138"/>
      <c r="E11" s="138"/>
      <c r="F11" s="138"/>
      <c r="G11" s="138"/>
      <c r="H11" s="139"/>
      <c r="I11" s="136">
        <f>I12+I13</f>
        <v>-294.66772900100005</v>
      </c>
      <c r="J11" s="137">
        <f t="shared" ref="J11:J13" si="0">IFERROR(I11/$G$10,0)</f>
        <v>0</v>
      </c>
      <c r="K11" s="137">
        <f>I11/'סכום נכסי הקרן'!$C$42</f>
        <v>-4.1355357240352256E-5</v>
      </c>
    </row>
    <row r="12" spans="2:15">
      <c r="B12" s="140" t="s">
        <v>509</v>
      </c>
      <c r="C12" s="140" t="s">
        <v>510</v>
      </c>
      <c r="D12" s="140" t="s">
        <v>512</v>
      </c>
      <c r="E12" s="140"/>
      <c r="F12" s="141">
        <v>0</v>
      </c>
      <c r="G12" s="140" t="s">
        <v>131</v>
      </c>
      <c r="H12" s="141">
        <v>0</v>
      </c>
      <c r="I12" s="83">
        <v>-247.60363994100004</v>
      </c>
      <c r="J12" s="84">
        <f t="shared" si="0"/>
        <v>0</v>
      </c>
      <c r="K12" s="84">
        <f>I12/'סכום נכסי הקרן'!$C$42</f>
        <v>-3.4750113351356693E-5</v>
      </c>
    </row>
    <row r="13" spans="2:15">
      <c r="B13" s="140" t="s">
        <v>1294</v>
      </c>
      <c r="C13" s="140" t="s">
        <v>1295</v>
      </c>
      <c r="D13" s="140" t="s">
        <v>512</v>
      </c>
      <c r="E13" s="140"/>
      <c r="F13" s="141">
        <v>0</v>
      </c>
      <c r="G13" s="140" t="s">
        <v>131</v>
      </c>
      <c r="H13" s="141">
        <v>0</v>
      </c>
      <c r="I13" s="83">
        <v>-47.064089060000008</v>
      </c>
      <c r="J13" s="84">
        <f t="shared" si="0"/>
        <v>0</v>
      </c>
      <c r="K13" s="84">
        <f>I13/'סכום נכסי הקרן'!$C$42</f>
        <v>-6.6052438889955575E-6</v>
      </c>
    </row>
    <row r="14" spans="2:15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14"/>
      <c r="C110" s="115"/>
      <c r="D110" s="131"/>
      <c r="E110" s="131"/>
      <c r="F110" s="131"/>
      <c r="G110" s="131"/>
      <c r="H110" s="131"/>
      <c r="I110" s="115"/>
      <c r="J110" s="115"/>
      <c r="K110" s="115"/>
    </row>
    <row r="111" spans="2:11">
      <c r="B111" s="114"/>
      <c r="C111" s="115"/>
      <c r="D111" s="131"/>
      <c r="E111" s="131"/>
      <c r="F111" s="131"/>
      <c r="G111" s="131"/>
      <c r="H111" s="131"/>
      <c r="I111" s="115"/>
      <c r="J111" s="115"/>
      <c r="K111" s="115"/>
    </row>
    <row r="112" spans="2:11">
      <c r="B112" s="114"/>
      <c r="C112" s="115"/>
      <c r="D112" s="131"/>
      <c r="E112" s="131"/>
      <c r="F112" s="131"/>
      <c r="G112" s="131"/>
      <c r="H112" s="131"/>
      <c r="I112" s="115"/>
      <c r="J112" s="115"/>
      <c r="K112" s="115"/>
    </row>
    <row r="113" spans="2:11">
      <c r="B113" s="114"/>
      <c r="C113" s="115"/>
      <c r="D113" s="131"/>
      <c r="E113" s="131"/>
      <c r="F113" s="131"/>
      <c r="G113" s="131"/>
      <c r="H113" s="131"/>
      <c r="I113" s="115"/>
      <c r="J113" s="115"/>
      <c r="K113" s="115"/>
    </row>
    <row r="114" spans="2:11">
      <c r="B114" s="114"/>
      <c r="C114" s="115"/>
      <c r="D114" s="131"/>
      <c r="E114" s="131"/>
      <c r="F114" s="131"/>
      <c r="G114" s="131"/>
      <c r="H114" s="131"/>
      <c r="I114" s="115"/>
      <c r="J114" s="115"/>
      <c r="K114" s="115"/>
    </row>
    <row r="115" spans="2:11">
      <c r="B115" s="114"/>
      <c r="C115" s="115"/>
      <c r="D115" s="131"/>
      <c r="E115" s="131"/>
      <c r="F115" s="131"/>
      <c r="G115" s="131"/>
      <c r="H115" s="131"/>
      <c r="I115" s="115"/>
      <c r="J115" s="115"/>
      <c r="K115" s="115"/>
    </row>
    <row r="116" spans="2:11">
      <c r="B116" s="114"/>
      <c r="C116" s="115"/>
      <c r="D116" s="131"/>
      <c r="E116" s="131"/>
      <c r="F116" s="131"/>
      <c r="G116" s="131"/>
      <c r="H116" s="131"/>
      <c r="I116" s="115"/>
      <c r="J116" s="115"/>
      <c r="K116" s="115"/>
    </row>
    <row r="117" spans="2:11">
      <c r="B117" s="114"/>
      <c r="C117" s="115"/>
      <c r="D117" s="131"/>
      <c r="E117" s="131"/>
      <c r="F117" s="131"/>
      <c r="G117" s="131"/>
      <c r="H117" s="131"/>
      <c r="I117" s="115"/>
      <c r="J117" s="115"/>
      <c r="K117" s="115"/>
    </row>
    <row r="118" spans="2:11">
      <c r="B118" s="114"/>
      <c r="C118" s="115"/>
      <c r="D118" s="131"/>
      <c r="E118" s="131"/>
      <c r="F118" s="131"/>
      <c r="G118" s="131"/>
      <c r="H118" s="131"/>
      <c r="I118" s="115"/>
      <c r="J118" s="115"/>
      <c r="K118" s="115"/>
    </row>
    <row r="119" spans="2:11">
      <c r="B119" s="114"/>
      <c r="C119" s="115"/>
      <c r="D119" s="131"/>
      <c r="E119" s="131"/>
      <c r="F119" s="131"/>
      <c r="G119" s="131"/>
      <c r="H119" s="131"/>
      <c r="I119" s="115"/>
      <c r="J119" s="115"/>
      <c r="K119" s="115"/>
    </row>
    <row r="120" spans="2:11">
      <c r="B120" s="114"/>
      <c r="C120" s="115"/>
      <c r="D120" s="131"/>
      <c r="E120" s="131"/>
      <c r="F120" s="131"/>
      <c r="G120" s="131"/>
      <c r="H120" s="131"/>
      <c r="I120" s="115"/>
      <c r="J120" s="115"/>
      <c r="K120" s="115"/>
    </row>
    <row r="121" spans="2:11">
      <c r="B121" s="114"/>
      <c r="C121" s="115"/>
      <c r="D121" s="131"/>
      <c r="E121" s="131"/>
      <c r="F121" s="131"/>
      <c r="G121" s="131"/>
      <c r="H121" s="131"/>
      <c r="I121" s="115"/>
      <c r="J121" s="115"/>
      <c r="K121" s="115"/>
    </row>
    <row r="122" spans="2:11">
      <c r="B122" s="114"/>
      <c r="C122" s="115"/>
      <c r="D122" s="131"/>
      <c r="E122" s="131"/>
      <c r="F122" s="131"/>
      <c r="G122" s="131"/>
      <c r="H122" s="131"/>
      <c r="I122" s="115"/>
      <c r="J122" s="115"/>
      <c r="K122" s="115"/>
    </row>
    <row r="123" spans="2:11">
      <c r="B123" s="114"/>
      <c r="C123" s="115"/>
      <c r="D123" s="131"/>
      <c r="E123" s="131"/>
      <c r="F123" s="131"/>
      <c r="G123" s="131"/>
      <c r="H123" s="131"/>
      <c r="I123" s="115"/>
      <c r="J123" s="115"/>
      <c r="K123" s="115"/>
    </row>
    <row r="124" spans="2:11">
      <c r="B124" s="114"/>
      <c r="C124" s="115"/>
      <c r="D124" s="131"/>
      <c r="E124" s="131"/>
      <c r="F124" s="131"/>
      <c r="G124" s="131"/>
      <c r="H124" s="131"/>
      <c r="I124" s="115"/>
      <c r="J124" s="115"/>
      <c r="K124" s="115"/>
    </row>
    <row r="125" spans="2:11">
      <c r="B125" s="114"/>
      <c r="C125" s="115"/>
      <c r="D125" s="131"/>
      <c r="E125" s="131"/>
      <c r="F125" s="131"/>
      <c r="G125" s="131"/>
      <c r="H125" s="131"/>
      <c r="I125" s="115"/>
      <c r="J125" s="115"/>
      <c r="K125" s="115"/>
    </row>
    <row r="126" spans="2:11">
      <c r="B126" s="114"/>
      <c r="C126" s="115"/>
      <c r="D126" s="131"/>
      <c r="E126" s="131"/>
      <c r="F126" s="131"/>
      <c r="G126" s="131"/>
      <c r="H126" s="131"/>
      <c r="I126" s="115"/>
      <c r="J126" s="115"/>
      <c r="K126" s="115"/>
    </row>
    <row r="127" spans="2:11">
      <c r="B127" s="114"/>
      <c r="C127" s="115"/>
      <c r="D127" s="131"/>
      <c r="E127" s="131"/>
      <c r="F127" s="131"/>
      <c r="G127" s="131"/>
      <c r="H127" s="131"/>
      <c r="I127" s="115"/>
      <c r="J127" s="115"/>
      <c r="K127" s="115"/>
    </row>
    <row r="128" spans="2:11">
      <c r="B128" s="114"/>
      <c r="C128" s="115"/>
      <c r="D128" s="131"/>
      <c r="E128" s="131"/>
      <c r="F128" s="131"/>
      <c r="G128" s="131"/>
      <c r="H128" s="131"/>
      <c r="I128" s="115"/>
      <c r="J128" s="115"/>
      <c r="K128" s="115"/>
    </row>
    <row r="129" spans="2:11">
      <c r="B129" s="114"/>
      <c r="C129" s="115"/>
      <c r="D129" s="131"/>
      <c r="E129" s="131"/>
      <c r="F129" s="131"/>
      <c r="G129" s="131"/>
      <c r="H129" s="131"/>
      <c r="I129" s="115"/>
      <c r="J129" s="115"/>
      <c r="K129" s="115"/>
    </row>
    <row r="130" spans="2:11">
      <c r="B130" s="114"/>
      <c r="C130" s="115"/>
      <c r="D130" s="131"/>
      <c r="E130" s="131"/>
      <c r="F130" s="131"/>
      <c r="G130" s="131"/>
      <c r="H130" s="131"/>
      <c r="I130" s="115"/>
      <c r="J130" s="115"/>
      <c r="K130" s="115"/>
    </row>
    <row r="131" spans="2:11">
      <c r="B131" s="114"/>
      <c r="C131" s="115"/>
      <c r="D131" s="131"/>
      <c r="E131" s="131"/>
      <c r="F131" s="131"/>
      <c r="G131" s="131"/>
      <c r="H131" s="131"/>
      <c r="I131" s="115"/>
      <c r="J131" s="115"/>
      <c r="K131" s="115"/>
    </row>
    <row r="132" spans="2:11">
      <c r="B132" s="114"/>
      <c r="C132" s="115"/>
      <c r="D132" s="131"/>
      <c r="E132" s="131"/>
      <c r="F132" s="131"/>
      <c r="G132" s="131"/>
      <c r="H132" s="131"/>
      <c r="I132" s="115"/>
      <c r="J132" s="115"/>
      <c r="K132" s="115"/>
    </row>
    <row r="133" spans="2:11">
      <c r="B133" s="114"/>
      <c r="C133" s="115"/>
      <c r="D133" s="131"/>
      <c r="E133" s="131"/>
      <c r="F133" s="131"/>
      <c r="G133" s="131"/>
      <c r="H133" s="131"/>
      <c r="I133" s="115"/>
      <c r="J133" s="115"/>
      <c r="K133" s="115"/>
    </row>
    <row r="134" spans="2:11">
      <c r="B134" s="114"/>
      <c r="C134" s="115"/>
      <c r="D134" s="131"/>
      <c r="E134" s="131"/>
      <c r="F134" s="131"/>
      <c r="G134" s="131"/>
      <c r="H134" s="131"/>
      <c r="I134" s="115"/>
      <c r="J134" s="115"/>
      <c r="K134" s="115"/>
    </row>
    <row r="135" spans="2:11">
      <c r="B135" s="114"/>
      <c r="C135" s="115"/>
      <c r="D135" s="131"/>
      <c r="E135" s="131"/>
      <c r="F135" s="131"/>
      <c r="G135" s="131"/>
      <c r="H135" s="131"/>
      <c r="I135" s="115"/>
      <c r="J135" s="115"/>
      <c r="K135" s="115"/>
    </row>
    <row r="136" spans="2:11">
      <c r="B136" s="114"/>
      <c r="C136" s="115"/>
      <c r="D136" s="131"/>
      <c r="E136" s="131"/>
      <c r="F136" s="131"/>
      <c r="G136" s="131"/>
      <c r="H136" s="131"/>
      <c r="I136" s="115"/>
      <c r="J136" s="115"/>
      <c r="K136" s="115"/>
    </row>
    <row r="137" spans="2:11">
      <c r="B137" s="114"/>
      <c r="C137" s="115"/>
      <c r="D137" s="131"/>
      <c r="E137" s="131"/>
      <c r="F137" s="131"/>
      <c r="G137" s="131"/>
      <c r="H137" s="131"/>
      <c r="I137" s="115"/>
      <c r="J137" s="115"/>
      <c r="K137" s="115"/>
    </row>
    <row r="138" spans="2:11">
      <c r="B138" s="114"/>
      <c r="C138" s="115"/>
      <c r="D138" s="131"/>
      <c r="E138" s="131"/>
      <c r="F138" s="131"/>
      <c r="G138" s="131"/>
      <c r="H138" s="131"/>
      <c r="I138" s="115"/>
      <c r="J138" s="115"/>
      <c r="K138" s="115"/>
    </row>
    <row r="139" spans="2:11">
      <c r="B139" s="114"/>
      <c r="C139" s="115"/>
      <c r="D139" s="131"/>
      <c r="E139" s="131"/>
      <c r="F139" s="131"/>
      <c r="G139" s="131"/>
      <c r="H139" s="131"/>
      <c r="I139" s="115"/>
      <c r="J139" s="115"/>
      <c r="K139" s="115"/>
    </row>
    <row r="140" spans="2:11">
      <c r="B140" s="114"/>
      <c r="C140" s="115"/>
      <c r="D140" s="131"/>
      <c r="E140" s="131"/>
      <c r="F140" s="131"/>
      <c r="G140" s="131"/>
      <c r="H140" s="131"/>
      <c r="I140" s="115"/>
      <c r="J140" s="115"/>
      <c r="K140" s="115"/>
    </row>
    <row r="141" spans="2:11">
      <c r="B141" s="114"/>
      <c r="C141" s="115"/>
      <c r="D141" s="131"/>
      <c r="E141" s="131"/>
      <c r="F141" s="131"/>
      <c r="G141" s="131"/>
      <c r="H141" s="131"/>
      <c r="I141" s="115"/>
      <c r="J141" s="115"/>
      <c r="K141" s="115"/>
    </row>
    <row r="142" spans="2:11">
      <c r="B142" s="114"/>
      <c r="C142" s="115"/>
      <c r="D142" s="131"/>
      <c r="E142" s="131"/>
      <c r="F142" s="131"/>
      <c r="G142" s="131"/>
      <c r="H142" s="131"/>
      <c r="I142" s="115"/>
      <c r="J142" s="115"/>
      <c r="K142" s="115"/>
    </row>
    <row r="143" spans="2:11">
      <c r="B143" s="114"/>
      <c r="C143" s="115"/>
      <c r="D143" s="131"/>
      <c r="E143" s="131"/>
      <c r="F143" s="131"/>
      <c r="G143" s="131"/>
      <c r="H143" s="131"/>
      <c r="I143" s="115"/>
      <c r="J143" s="115"/>
      <c r="K143" s="115"/>
    </row>
    <row r="144" spans="2:11">
      <c r="B144" s="114"/>
      <c r="C144" s="115"/>
      <c r="D144" s="131"/>
      <c r="E144" s="131"/>
      <c r="F144" s="131"/>
      <c r="G144" s="131"/>
      <c r="H144" s="131"/>
      <c r="I144" s="115"/>
      <c r="J144" s="115"/>
      <c r="K144" s="115"/>
    </row>
    <row r="145" spans="2:11">
      <c r="B145" s="114"/>
      <c r="C145" s="115"/>
      <c r="D145" s="131"/>
      <c r="E145" s="131"/>
      <c r="F145" s="131"/>
      <c r="G145" s="131"/>
      <c r="H145" s="131"/>
      <c r="I145" s="115"/>
      <c r="J145" s="115"/>
      <c r="K145" s="115"/>
    </row>
    <row r="146" spans="2:11">
      <c r="B146" s="114"/>
      <c r="C146" s="115"/>
      <c r="D146" s="131"/>
      <c r="E146" s="131"/>
      <c r="F146" s="131"/>
      <c r="G146" s="131"/>
      <c r="H146" s="131"/>
      <c r="I146" s="115"/>
      <c r="J146" s="115"/>
      <c r="K146" s="115"/>
    </row>
    <row r="147" spans="2:11">
      <c r="B147" s="114"/>
      <c r="C147" s="115"/>
      <c r="D147" s="131"/>
      <c r="E147" s="131"/>
      <c r="F147" s="131"/>
      <c r="G147" s="131"/>
      <c r="H147" s="131"/>
      <c r="I147" s="115"/>
      <c r="J147" s="115"/>
      <c r="K147" s="115"/>
    </row>
    <row r="148" spans="2:11">
      <c r="B148" s="114"/>
      <c r="C148" s="115"/>
      <c r="D148" s="131"/>
      <c r="E148" s="131"/>
      <c r="F148" s="131"/>
      <c r="G148" s="131"/>
      <c r="H148" s="131"/>
      <c r="I148" s="115"/>
      <c r="J148" s="115"/>
      <c r="K148" s="115"/>
    </row>
    <row r="149" spans="2:11">
      <c r="B149" s="114"/>
      <c r="C149" s="115"/>
      <c r="D149" s="131"/>
      <c r="E149" s="131"/>
      <c r="F149" s="131"/>
      <c r="G149" s="131"/>
      <c r="H149" s="131"/>
      <c r="I149" s="115"/>
      <c r="J149" s="115"/>
      <c r="K149" s="115"/>
    </row>
    <row r="150" spans="2:11">
      <c r="B150" s="114"/>
      <c r="C150" s="115"/>
      <c r="D150" s="131"/>
      <c r="E150" s="131"/>
      <c r="F150" s="131"/>
      <c r="G150" s="131"/>
      <c r="H150" s="131"/>
      <c r="I150" s="115"/>
      <c r="J150" s="115"/>
      <c r="K150" s="115"/>
    </row>
    <row r="151" spans="2:11">
      <c r="B151" s="114"/>
      <c r="C151" s="115"/>
      <c r="D151" s="131"/>
      <c r="E151" s="131"/>
      <c r="F151" s="131"/>
      <c r="G151" s="131"/>
      <c r="H151" s="131"/>
      <c r="I151" s="115"/>
      <c r="J151" s="115"/>
      <c r="K151" s="115"/>
    </row>
    <row r="152" spans="2:11">
      <c r="B152" s="114"/>
      <c r="C152" s="115"/>
      <c r="D152" s="131"/>
      <c r="E152" s="131"/>
      <c r="F152" s="131"/>
      <c r="G152" s="131"/>
      <c r="H152" s="131"/>
      <c r="I152" s="115"/>
      <c r="J152" s="115"/>
      <c r="K152" s="115"/>
    </row>
    <row r="153" spans="2:11">
      <c r="B153" s="114"/>
      <c r="C153" s="115"/>
      <c r="D153" s="131"/>
      <c r="E153" s="131"/>
      <c r="F153" s="131"/>
      <c r="G153" s="131"/>
      <c r="H153" s="131"/>
      <c r="I153" s="115"/>
      <c r="J153" s="115"/>
      <c r="K153" s="115"/>
    </row>
    <row r="154" spans="2:11">
      <c r="B154" s="114"/>
      <c r="C154" s="115"/>
      <c r="D154" s="131"/>
      <c r="E154" s="131"/>
      <c r="F154" s="131"/>
      <c r="G154" s="131"/>
      <c r="H154" s="131"/>
      <c r="I154" s="115"/>
      <c r="J154" s="115"/>
      <c r="K154" s="115"/>
    </row>
    <row r="155" spans="2:11">
      <c r="B155" s="114"/>
      <c r="C155" s="115"/>
      <c r="D155" s="131"/>
      <c r="E155" s="131"/>
      <c r="F155" s="131"/>
      <c r="G155" s="131"/>
      <c r="H155" s="131"/>
      <c r="I155" s="115"/>
      <c r="J155" s="115"/>
      <c r="K155" s="115"/>
    </row>
    <row r="156" spans="2:11">
      <c r="B156" s="114"/>
      <c r="C156" s="115"/>
      <c r="D156" s="131"/>
      <c r="E156" s="131"/>
      <c r="F156" s="131"/>
      <c r="G156" s="131"/>
      <c r="H156" s="131"/>
      <c r="I156" s="115"/>
      <c r="J156" s="115"/>
      <c r="K156" s="115"/>
    </row>
    <row r="157" spans="2:11">
      <c r="B157" s="114"/>
      <c r="C157" s="115"/>
      <c r="D157" s="131"/>
      <c r="E157" s="131"/>
      <c r="F157" s="131"/>
      <c r="G157" s="131"/>
      <c r="H157" s="131"/>
      <c r="I157" s="115"/>
      <c r="J157" s="115"/>
      <c r="K157" s="115"/>
    </row>
    <row r="158" spans="2:11">
      <c r="B158" s="114"/>
      <c r="C158" s="115"/>
      <c r="D158" s="131"/>
      <c r="E158" s="131"/>
      <c r="F158" s="131"/>
      <c r="G158" s="131"/>
      <c r="H158" s="131"/>
      <c r="I158" s="115"/>
      <c r="J158" s="115"/>
      <c r="K158" s="115"/>
    </row>
    <row r="159" spans="2:11">
      <c r="B159" s="114"/>
      <c r="C159" s="115"/>
      <c r="D159" s="131"/>
      <c r="E159" s="131"/>
      <c r="F159" s="131"/>
      <c r="G159" s="131"/>
      <c r="H159" s="131"/>
      <c r="I159" s="115"/>
      <c r="J159" s="115"/>
      <c r="K159" s="115"/>
    </row>
    <row r="160" spans="2:11">
      <c r="B160" s="114"/>
      <c r="C160" s="115"/>
      <c r="D160" s="131"/>
      <c r="E160" s="131"/>
      <c r="F160" s="131"/>
      <c r="G160" s="131"/>
      <c r="H160" s="131"/>
      <c r="I160" s="115"/>
      <c r="J160" s="115"/>
      <c r="K160" s="115"/>
    </row>
    <row r="161" spans="2:11">
      <c r="B161" s="114"/>
      <c r="C161" s="115"/>
      <c r="D161" s="131"/>
      <c r="E161" s="131"/>
      <c r="F161" s="131"/>
      <c r="G161" s="131"/>
      <c r="H161" s="131"/>
      <c r="I161" s="115"/>
      <c r="J161" s="115"/>
      <c r="K161" s="115"/>
    </row>
    <row r="162" spans="2:11">
      <c r="B162" s="114"/>
      <c r="C162" s="115"/>
      <c r="D162" s="131"/>
      <c r="E162" s="131"/>
      <c r="F162" s="131"/>
      <c r="G162" s="131"/>
      <c r="H162" s="131"/>
      <c r="I162" s="115"/>
      <c r="J162" s="115"/>
      <c r="K162" s="115"/>
    </row>
    <row r="163" spans="2:11">
      <c r="B163" s="114"/>
      <c r="C163" s="115"/>
      <c r="D163" s="131"/>
      <c r="E163" s="131"/>
      <c r="F163" s="131"/>
      <c r="G163" s="131"/>
      <c r="H163" s="131"/>
      <c r="I163" s="115"/>
      <c r="J163" s="115"/>
      <c r="K163" s="115"/>
    </row>
    <row r="164" spans="2:11">
      <c r="B164" s="114"/>
      <c r="C164" s="115"/>
      <c r="D164" s="131"/>
      <c r="E164" s="131"/>
      <c r="F164" s="131"/>
      <c r="G164" s="131"/>
      <c r="H164" s="131"/>
      <c r="I164" s="115"/>
      <c r="J164" s="115"/>
      <c r="K164" s="115"/>
    </row>
    <row r="165" spans="2:11">
      <c r="B165" s="114"/>
      <c r="C165" s="115"/>
      <c r="D165" s="131"/>
      <c r="E165" s="131"/>
      <c r="F165" s="131"/>
      <c r="G165" s="131"/>
      <c r="H165" s="131"/>
      <c r="I165" s="115"/>
      <c r="J165" s="115"/>
      <c r="K165" s="115"/>
    </row>
    <row r="166" spans="2:11">
      <c r="B166" s="114"/>
      <c r="C166" s="115"/>
      <c r="D166" s="131"/>
      <c r="E166" s="131"/>
      <c r="F166" s="131"/>
      <c r="G166" s="131"/>
      <c r="H166" s="131"/>
      <c r="I166" s="115"/>
      <c r="J166" s="115"/>
      <c r="K166" s="115"/>
    </row>
    <row r="167" spans="2:11">
      <c r="B167" s="114"/>
      <c r="C167" s="115"/>
      <c r="D167" s="131"/>
      <c r="E167" s="131"/>
      <c r="F167" s="131"/>
      <c r="G167" s="131"/>
      <c r="H167" s="131"/>
      <c r="I167" s="115"/>
      <c r="J167" s="115"/>
      <c r="K167" s="115"/>
    </row>
    <row r="168" spans="2:11">
      <c r="B168" s="114"/>
      <c r="C168" s="115"/>
      <c r="D168" s="131"/>
      <c r="E168" s="131"/>
      <c r="F168" s="131"/>
      <c r="G168" s="131"/>
      <c r="H168" s="131"/>
      <c r="I168" s="115"/>
      <c r="J168" s="115"/>
      <c r="K168" s="115"/>
    </row>
    <row r="169" spans="2:11">
      <c r="B169" s="114"/>
      <c r="C169" s="115"/>
      <c r="D169" s="131"/>
      <c r="E169" s="131"/>
      <c r="F169" s="131"/>
      <c r="G169" s="131"/>
      <c r="H169" s="131"/>
      <c r="I169" s="115"/>
      <c r="J169" s="115"/>
      <c r="K169" s="115"/>
    </row>
    <row r="170" spans="2:11">
      <c r="B170" s="114"/>
      <c r="C170" s="115"/>
      <c r="D170" s="131"/>
      <c r="E170" s="131"/>
      <c r="F170" s="131"/>
      <c r="G170" s="131"/>
      <c r="H170" s="131"/>
      <c r="I170" s="115"/>
      <c r="J170" s="115"/>
      <c r="K170" s="115"/>
    </row>
    <row r="171" spans="2:11">
      <c r="B171" s="114"/>
      <c r="C171" s="115"/>
      <c r="D171" s="131"/>
      <c r="E171" s="131"/>
      <c r="F171" s="131"/>
      <c r="G171" s="131"/>
      <c r="H171" s="131"/>
      <c r="I171" s="115"/>
      <c r="J171" s="115"/>
      <c r="K171" s="115"/>
    </row>
    <row r="172" spans="2:11">
      <c r="B172" s="114"/>
      <c r="C172" s="115"/>
      <c r="D172" s="131"/>
      <c r="E172" s="131"/>
      <c r="F172" s="131"/>
      <c r="G172" s="131"/>
      <c r="H172" s="131"/>
      <c r="I172" s="115"/>
      <c r="J172" s="115"/>
      <c r="K172" s="115"/>
    </row>
    <row r="173" spans="2:11">
      <c r="B173" s="114"/>
      <c r="C173" s="115"/>
      <c r="D173" s="131"/>
      <c r="E173" s="131"/>
      <c r="F173" s="131"/>
      <c r="G173" s="131"/>
      <c r="H173" s="131"/>
      <c r="I173" s="115"/>
      <c r="J173" s="115"/>
      <c r="K173" s="115"/>
    </row>
    <row r="174" spans="2:11">
      <c r="B174" s="114"/>
      <c r="C174" s="115"/>
      <c r="D174" s="131"/>
      <c r="E174" s="131"/>
      <c r="F174" s="131"/>
      <c r="G174" s="131"/>
      <c r="H174" s="131"/>
      <c r="I174" s="115"/>
      <c r="J174" s="115"/>
      <c r="K174" s="115"/>
    </row>
    <row r="175" spans="2:11">
      <c r="B175" s="114"/>
      <c r="C175" s="115"/>
      <c r="D175" s="131"/>
      <c r="E175" s="131"/>
      <c r="F175" s="131"/>
      <c r="G175" s="131"/>
      <c r="H175" s="131"/>
      <c r="I175" s="115"/>
      <c r="J175" s="115"/>
      <c r="K175" s="115"/>
    </row>
    <row r="176" spans="2:11">
      <c r="B176" s="114"/>
      <c r="C176" s="115"/>
      <c r="D176" s="131"/>
      <c r="E176" s="131"/>
      <c r="F176" s="131"/>
      <c r="G176" s="131"/>
      <c r="H176" s="131"/>
      <c r="I176" s="115"/>
      <c r="J176" s="115"/>
      <c r="K176" s="115"/>
    </row>
    <row r="177" spans="2:11">
      <c r="B177" s="114"/>
      <c r="C177" s="115"/>
      <c r="D177" s="131"/>
      <c r="E177" s="131"/>
      <c r="F177" s="131"/>
      <c r="G177" s="131"/>
      <c r="H177" s="131"/>
      <c r="I177" s="115"/>
      <c r="J177" s="115"/>
      <c r="K177" s="115"/>
    </row>
    <row r="178" spans="2:11">
      <c r="B178" s="114"/>
      <c r="C178" s="115"/>
      <c r="D178" s="131"/>
      <c r="E178" s="131"/>
      <c r="F178" s="131"/>
      <c r="G178" s="131"/>
      <c r="H178" s="131"/>
      <c r="I178" s="115"/>
      <c r="J178" s="115"/>
      <c r="K178" s="115"/>
    </row>
    <row r="179" spans="2:11">
      <c r="B179" s="114"/>
      <c r="C179" s="115"/>
      <c r="D179" s="131"/>
      <c r="E179" s="131"/>
      <c r="F179" s="131"/>
      <c r="G179" s="131"/>
      <c r="H179" s="131"/>
      <c r="I179" s="115"/>
      <c r="J179" s="115"/>
      <c r="K179" s="115"/>
    </row>
    <row r="180" spans="2:11">
      <c r="B180" s="114"/>
      <c r="C180" s="115"/>
      <c r="D180" s="131"/>
      <c r="E180" s="131"/>
      <c r="F180" s="131"/>
      <c r="G180" s="131"/>
      <c r="H180" s="131"/>
      <c r="I180" s="115"/>
      <c r="J180" s="115"/>
      <c r="K180" s="115"/>
    </row>
    <row r="181" spans="2:11">
      <c r="B181" s="114"/>
      <c r="C181" s="115"/>
      <c r="D181" s="131"/>
      <c r="E181" s="131"/>
      <c r="F181" s="131"/>
      <c r="G181" s="131"/>
      <c r="H181" s="131"/>
      <c r="I181" s="115"/>
      <c r="J181" s="115"/>
      <c r="K181" s="115"/>
    </row>
    <row r="182" spans="2:11">
      <c r="B182" s="114"/>
      <c r="C182" s="115"/>
      <c r="D182" s="131"/>
      <c r="E182" s="131"/>
      <c r="F182" s="131"/>
      <c r="G182" s="131"/>
      <c r="H182" s="131"/>
      <c r="I182" s="115"/>
      <c r="J182" s="115"/>
      <c r="K182" s="115"/>
    </row>
    <row r="183" spans="2:11">
      <c r="B183" s="114"/>
      <c r="C183" s="115"/>
      <c r="D183" s="131"/>
      <c r="E183" s="131"/>
      <c r="F183" s="131"/>
      <c r="G183" s="131"/>
      <c r="H183" s="131"/>
      <c r="I183" s="115"/>
      <c r="J183" s="115"/>
      <c r="K183" s="115"/>
    </row>
    <row r="184" spans="2:11">
      <c r="B184" s="114"/>
      <c r="C184" s="115"/>
      <c r="D184" s="131"/>
      <c r="E184" s="131"/>
      <c r="F184" s="131"/>
      <c r="G184" s="131"/>
      <c r="H184" s="131"/>
      <c r="I184" s="115"/>
      <c r="J184" s="115"/>
      <c r="K184" s="115"/>
    </row>
    <row r="185" spans="2:11">
      <c r="B185" s="114"/>
      <c r="C185" s="115"/>
      <c r="D185" s="131"/>
      <c r="E185" s="131"/>
      <c r="F185" s="131"/>
      <c r="G185" s="131"/>
      <c r="H185" s="131"/>
      <c r="I185" s="115"/>
      <c r="J185" s="115"/>
      <c r="K185" s="115"/>
    </row>
    <row r="186" spans="2:11">
      <c r="B186" s="114"/>
      <c r="C186" s="115"/>
      <c r="D186" s="131"/>
      <c r="E186" s="131"/>
      <c r="F186" s="131"/>
      <c r="G186" s="131"/>
      <c r="H186" s="131"/>
      <c r="I186" s="115"/>
      <c r="J186" s="115"/>
      <c r="K186" s="115"/>
    </row>
    <row r="187" spans="2:11">
      <c r="B187" s="114"/>
      <c r="C187" s="115"/>
      <c r="D187" s="131"/>
      <c r="E187" s="131"/>
      <c r="F187" s="131"/>
      <c r="G187" s="131"/>
      <c r="H187" s="131"/>
      <c r="I187" s="115"/>
      <c r="J187" s="115"/>
      <c r="K187" s="115"/>
    </row>
    <row r="188" spans="2:11">
      <c r="B188" s="114"/>
      <c r="C188" s="115"/>
      <c r="D188" s="131"/>
      <c r="E188" s="131"/>
      <c r="F188" s="131"/>
      <c r="G188" s="131"/>
      <c r="H188" s="131"/>
      <c r="I188" s="115"/>
      <c r="J188" s="115"/>
      <c r="K188" s="115"/>
    </row>
    <row r="189" spans="2:11">
      <c r="B189" s="114"/>
      <c r="C189" s="115"/>
      <c r="D189" s="131"/>
      <c r="E189" s="131"/>
      <c r="F189" s="131"/>
      <c r="G189" s="131"/>
      <c r="H189" s="131"/>
      <c r="I189" s="115"/>
      <c r="J189" s="115"/>
      <c r="K189" s="115"/>
    </row>
    <row r="190" spans="2:11">
      <c r="B190" s="114"/>
      <c r="C190" s="115"/>
      <c r="D190" s="131"/>
      <c r="E190" s="131"/>
      <c r="F190" s="131"/>
      <c r="G190" s="131"/>
      <c r="H190" s="131"/>
      <c r="I190" s="115"/>
      <c r="J190" s="115"/>
      <c r="K190" s="115"/>
    </row>
    <row r="191" spans="2:11">
      <c r="B191" s="114"/>
      <c r="C191" s="115"/>
      <c r="D191" s="131"/>
      <c r="E191" s="131"/>
      <c r="F191" s="131"/>
      <c r="G191" s="131"/>
      <c r="H191" s="131"/>
      <c r="I191" s="115"/>
      <c r="J191" s="115"/>
      <c r="K191" s="115"/>
    </row>
    <row r="192" spans="2:11">
      <c r="B192" s="114"/>
      <c r="C192" s="115"/>
      <c r="D192" s="131"/>
      <c r="E192" s="131"/>
      <c r="F192" s="131"/>
      <c r="G192" s="131"/>
      <c r="H192" s="131"/>
      <c r="I192" s="115"/>
      <c r="J192" s="115"/>
      <c r="K192" s="115"/>
    </row>
    <row r="193" spans="2:11">
      <c r="B193" s="114"/>
      <c r="C193" s="115"/>
      <c r="D193" s="131"/>
      <c r="E193" s="131"/>
      <c r="F193" s="131"/>
      <c r="G193" s="131"/>
      <c r="H193" s="131"/>
      <c r="I193" s="115"/>
      <c r="J193" s="115"/>
      <c r="K193" s="115"/>
    </row>
    <row r="194" spans="2:11">
      <c r="B194" s="114"/>
      <c r="C194" s="115"/>
      <c r="D194" s="131"/>
      <c r="E194" s="131"/>
      <c r="F194" s="131"/>
      <c r="G194" s="131"/>
      <c r="H194" s="131"/>
      <c r="I194" s="115"/>
      <c r="J194" s="115"/>
      <c r="K194" s="115"/>
    </row>
    <row r="195" spans="2:11">
      <c r="B195" s="114"/>
      <c r="C195" s="115"/>
      <c r="D195" s="131"/>
      <c r="E195" s="131"/>
      <c r="F195" s="131"/>
      <c r="G195" s="131"/>
      <c r="H195" s="131"/>
      <c r="I195" s="115"/>
      <c r="J195" s="115"/>
      <c r="K195" s="115"/>
    </row>
    <row r="196" spans="2:11">
      <c r="B196" s="114"/>
      <c r="C196" s="115"/>
      <c r="D196" s="131"/>
      <c r="E196" s="131"/>
      <c r="F196" s="131"/>
      <c r="G196" s="131"/>
      <c r="H196" s="131"/>
      <c r="I196" s="115"/>
      <c r="J196" s="115"/>
      <c r="K196" s="115"/>
    </row>
    <row r="197" spans="2:11">
      <c r="B197" s="114"/>
      <c r="C197" s="115"/>
      <c r="D197" s="131"/>
      <c r="E197" s="131"/>
      <c r="F197" s="131"/>
      <c r="G197" s="131"/>
      <c r="H197" s="131"/>
      <c r="I197" s="115"/>
      <c r="J197" s="115"/>
      <c r="K197" s="115"/>
    </row>
    <row r="198" spans="2:11">
      <c r="B198" s="114"/>
      <c r="C198" s="115"/>
      <c r="D198" s="131"/>
      <c r="E198" s="131"/>
      <c r="F198" s="131"/>
      <c r="G198" s="131"/>
      <c r="H198" s="131"/>
      <c r="I198" s="115"/>
      <c r="J198" s="115"/>
      <c r="K198" s="115"/>
    </row>
    <row r="199" spans="2:11">
      <c r="B199" s="114"/>
      <c r="C199" s="115"/>
      <c r="D199" s="131"/>
      <c r="E199" s="131"/>
      <c r="F199" s="131"/>
      <c r="G199" s="131"/>
      <c r="H199" s="131"/>
      <c r="I199" s="115"/>
      <c r="J199" s="115"/>
      <c r="K199" s="115"/>
    </row>
    <row r="200" spans="2:11">
      <c r="B200" s="114"/>
      <c r="C200" s="115"/>
      <c r="D200" s="131"/>
      <c r="E200" s="131"/>
      <c r="F200" s="131"/>
      <c r="G200" s="131"/>
      <c r="H200" s="131"/>
      <c r="I200" s="115"/>
      <c r="J200" s="115"/>
      <c r="K200" s="115"/>
    </row>
    <row r="201" spans="2:11">
      <c r="B201" s="114"/>
      <c r="C201" s="115"/>
      <c r="D201" s="131"/>
      <c r="E201" s="131"/>
      <c r="F201" s="131"/>
      <c r="G201" s="131"/>
      <c r="H201" s="131"/>
      <c r="I201" s="115"/>
      <c r="J201" s="115"/>
      <c r="K201" s="115"/>
    </row>
    <row r="202" spans="2:11">
      <c r="B202" s="114"/>
      <c r="C202" s="115"/>
      <c r="D202" s="131"/>
      <c r="E202" s="131"/>
      <c r="F202" s="131"/>
      <c r="G202" s="131"/>
      <c r="H202" s="131"/>
      <c r="I202" s="115"/>
      <c r="J202" s="115"/>
      <c r="K202" s="115"/>
    </row>
    <row r="203" spans="2:11">
      <c r="B203" s="114"/>
      <c r="C203" s="115"/>
      <c r="D203" s="131"/>
      <c r="E203" s="131"/>
      <c r="F203" s="131"/>
      <c r="G203" s="131"/>
      <c r="H203" s="131"/>
      <c r="I203" s="115"/>
      <c r="J203" s="115"/>
      <c r="K203" s="115"/>
    </row>
    <row r="204" spans="2:11">
      <c r="B204" s="114"/>
      <c r="C204" s="115"/>
      <c r="D204" s="131"/>
      <c r="E204" s="131"/>
      <c r="F204" s="131"/>
      <c r="G204" s="131"/>
      <c r="H204" s="131"/>
      <c r="I204" s="115"/>
      <c r="J204" s="115"/>
      <c r="K204" s="115"/>
    </row>
    <row r="205" spans="2:11">
      <c r="B205" s="114"/>
      <c r="C205" s="115"/>
      <c r="D205" s="131"/>
      <c r="E205" s="131"/>
      <c r="F205" s="131"/>
      <c r="G205" s="131"/>
      <c r="H205" s="131"/>
      <c r="I205" s="115"/>
      <c r="J205" s="115"/>
      <c r="K205" s="115"/>
    </row>
    <row r="206" spans="2:11">
      <c r="B206" s="114"/>
      <c r="C206" s="115"/>
      <c r="D206" s="131"/>
      <c r="E206" s="131"/>
      <c r="F206" s="131"/>
      <c r="G206" s="131"/>
      <c r="H206" s="131"/>
      <c r="I206" s="115"/>
      <c r="J206" s="115"/>
      <c r="K206" s="115"/>
    </row>
    <row r="207" spans="2:11">
      <c r="B207" s="114"/>
      <c r="C207" s="115"/>
      <c r="D207" s="131"/>
      <c r="E207" s="131"/>
      <c r="F207" s="131"/>
      <c r="G207" s="131"/>
      <c r="H207" s="131"/>
      <c r="I207" s="115"/>
      <c r="J207" s="115"/>
      <c r="K207" s="115"/>
    </row>
    <row r="208" spans="2:11">
      <c r="B208" s="114"/>
      <c r="C208" s="115"/>
      <c r="D208" s="131"/>
      <c r="E208" s="131"/>
      <c r="F208" s="131"/>
      <c r="G208" s="131"/>
      <c r="H208" s="131"/>
      <c r="I208" s="115"/>
      <c r="J208" s="115"/>
      <c r="K208" s="115"/>
    </row>
    <row r="209" spans="2:11">
      <c r="B209" s="114"/>
      <c r="C209" s="115"/>
      <c r="D209" s="131"/>
      <c r="E209" s="131"/>
      <c r="F209" s="131"/>
      <c r="G209" s="131"/>
      <c r="H209" s="131"/>
      <c r="I209" s="115"/>
      <c r="J209" s="115"/>
      <c r="K209" s="115"/>
    </row>
    <row r="210" spans="2:11">
      <c r="B210" s="114"/>
      <c r="C210" s="115"/>
      <c r="D210" s="131"/>
      <c r="E210" s="131"/>
      <c r="F210" s="131"/>
      <c r="G210" s="131"/>
      <c r="H210" s="131"/>
      <c r="I210" s="115"/>
      <c r="J210" s="115"/>
      <c r="K210" s="115"/>
    </row>
    <row r="211" spans="2:11">
      <c r="B211" s="114"/>
      <c r="C211" s="115"/>
      <c r="D211" s="131"/>
      <c r="E211" s="131"/>
      <c r="F211" s="131"/>
      <c r="G211" s="131"/>
      <c r="H211" s="131"/>
      <c r="I211" s="115"/>
      <c r="J211" s="115"/>
      <c r="K211" s="115"/>
    </row>
    <row r="212" spans="2:11">
      <c r="B212" s="114"/>
      <c r="C212" s="115"/>
      <c r="D212" s="131"/>
      <c r="E212" s="131"/>
      <c r="F212" s="131"/>
      <c r="G212" s="131"/>
      <c r="H212" s="131"/>
      <c r="I212" s="115"/>
      <c r="J212" s="115"/>
      <c r="K212" s="115"/>
    </row>
    <row r="213" spans="2:11">
      <c r="B213" s="114"/>
      <c r="C213" s="115"/>
      <c r="D213" s="131"/>
      <c r="E213" s="131"/>
      <c r="F213" s="131"/>
      <c r="G213" s="131"/>
      <c r="H213" s="131"/>
      <c r="I213" s="115"/>
      <c r="J213" s="115"/>
      <c r="K213" s="115"/>
    </row>
    <row r="214" spans="2:11">
      <c r="B214" s="114"/>
      <c r="C214" s="115"/>
      <c r="D214" s="131"/>
      <c r="E214" s="131"/>
      <c r="F214" s="131"/>
      <c r="G214" s="131"/>
      <c r="H214" s="131"/>
      <c r="I214" s="115"/>
      <c r="J214" s="115"/>
      <c r="K214" s="115"/>
    </row>
    <row r="215" spans="2:11">
      <c r="B215" s="114"/>
      <c r="C215" s="115"/>
      <c r="D215" s="131"/>
      <c r="E215" s="131"/>
      <c r="F215" s="131"/>
      <c r="G215" s="131"/>
      <c r="H215" s="131"/>
      <c r="I215" s="115"/>
      <c r="J215" s="115"/>
      <c r="K215" s="115"/>
    </row>
    <row r="216" spans="2:11">
      <c r="B216" s="114"/>
      <c r="C216" s="115"/>
      <c r="D216" s="131"/>
      <c r="E216" s="131"/>
      <c r="F216" s="131"/>
      <c r="G216" s="131"/>
      <c r="H216" s="131"/>
      <c r="I216" s="115"/>
      <c r="J216" s="115"/>
      <c r="K216" s="115"/>
    </row>
    <row r="217" spans="2:11">
      <c r="B217" s="114"/>
      <c r="C217" s="115"/>
      <c r="D217" s="131"/>
      <c r="E217" s="131"/>
      <c r="F217" s="131"/>
      <c r="G217" s="131"/>
      <c r="H217" s="131"/>
      <c r="I217" s="115"/>
      <c r="J217" s="115"/>
      <c r="K217" s="115"/>
    </row>
    <row r="218" spans="2:11">
      <c r="B218" s="114"/>
      <c r="C218" s="115"/>
      <c r="D218" s="131"/>
      <c r="E218" s="131"/>
      <c r="F218" s="131"/>
      <c r="G218" s="131"/>
      <c r="H218" s="131"/>
      <c r="I218" s="115"/>
      <c r="J218" s="115"/>
      <c r="K218" s="115"/>
    </row>
    <row r="219" spans="2:11">
      <c r="B219" s="114"/>
      <c r="C219" s="115"/>
      <c r="D219" s="131"/>
      <c r="E219" s="131"/>
      <c r="F219" s="131"/>
      <c r="G219" s="131"/>
      <c r="H219" s="131"/>
      <c r="I219" s="115"/>
      <c r="J219" s="115"/>
      <c r="K219" s="115"/>
    </row>
    <row r="220" spans="2:11">
      <c r="B220" s="114"/>
      <c r="C220" s="115"/>
      <c r="D220" s="131"/>
      <c r="E220" s="131"/>
      <c r="F220" s="131"/>
      <c r="G220" s="131"/>
      <c r="H220" s="131"/>
      <c r="I220" s="115"/>
      <c r="J220" s="115"/>
      <c r="K220" s="115"/>
    </row>
    <row r="221" spans="2:11">
      <c r="B221" s="114"/>
      <c r="C221" s="115"/>
      <c r="D221" s="131"/>
      <c r="E221" s="131"/>
      <c r="F221" s="131"/>
      <c r="G221" s="131"/>
      <c r="H221" s="131"/>
      <c r="I221" s="115"/>
      <c r="J221" s="115"/>
      <c r="K221" s="115"/>
    </row>
    <row r="222" spans="2:11">
      <c r="B222" s="114"/>
      <c r="C222" s="115"/>
      <c r="D222" s="131"/>
      <c r="E222" s="131"/>
      <c r="F222" s="131"/>
      <c r="G222" s="131"/>
      <c r="H222" s="131"/>
      <c r="I222" s="115"/>
      <c r="J222" s="115"/>
      <c r="K222" s="115"/>
    </row>
    <row r="223" spans="2:11">
      <c r="B223" s="114"/>
      <c r="C223" s="115"/>
      <c r="D223" s="131"/>
      <c r="E223" s="131"/>
      <c r="F223" s="131"/>
      <c r="G223" s="131"/>
      <c r="H223" s="131"/>
      <c r="I223" s="115"/>
      <c r="J223" s="115"/>
      <c r="K223" s="115"/>
    </row>
    <row r="224" spans="2:11">
      <c r="B224" s="114"/>
      <c r="C224" s="115"/>
      <c r="D224" s="131"/>
      <c r="E224" s="131"/>
      <c r="F224" s="131"/>
      <c r="G224" s="131"/>
      <c r="H224" s="131"/>
      <c r="I224" s="115"/>
      <c r="J224" s="115"/>
      <c r="K224" s="115"/>
    </row>
    <row r="225" spans="2:11">
      <c r="B225" s="114"/>
      <c r="C225" s="115"/>
      <c r="D225" s="131"/>
      <c r="E225" s="131"/>
      <c r="F225" s="131"/>
      <c r="G225" s="131"/>
      <c r="H225" s="131"/>
      <c r="I225" s="115"/>
      <c r="J225" s="115"/>
      <c r="K225" s="115"/>
    </row>
    <row r="226" spans="2:11">
      <c r="B226" s="114"/>
      <c r="C226" s="115"/>
      <c r="D226" s="131"/>
      <c r="E226" s="131"/>
      <c r="F226" s="131"/>
      <c r="G226" s="131"/>
      <c r="H226" s="131"/>
      <c r="I226" s="115"/>
      <c r="J226" s="115"/>
      <c r="K226" s="115"/>
    </row>
    <row r="227" spans="2:11">
      <c r="B227" s="114"/>
      <c r="C227" s="115"/>
      <c r="D227" s="131"/>
      <c r="E227" s="131"/>
      <c r="F227" s="131"/>
      <c r="G227" s="131"/>
      <c r="H227" s="131"/>
      <c r="I227" s="115"/>
      <c r="J227" s="115"/>
      <c r="K227" s="115"/>
    </row>
    <row r="228" spans="2:11">
      <c r="B228" s="114"/>
      <c r="C228" s="115"/>
      <c r="D228" s="131"/>
      <c r="E228" s="131"/>
      <c r="F228" s="131"/>
      <c r="G228" s="131"/>
      <c r="H228" s="131"/>
      <c r="I228" s="115"/>
      <c r="J228" s="115"/>
      <c r="K228" s="115"/>
    </row>
    <row r="229" spans="2:11">
      <c r="B229" s="114"/>
      <c r="C229" s="115"/>
      <c r="D229" s="131"/>
      <c r="E229" s="131"/>
      <c r="F229" s="131"/>
      <c r="G229" s="131"/>
      <c r="H229" s="131"/>
      <c r="I229" s="115"/>
      <c r="J229" s="115"/>
      <c r="K229" s="115"/>
    </row>
    <row r="230" spans="2:11">
      <c r="B230" s="114"/>
      <c r="C230" s="115"/>
      <c r="D230" s="131"/>
      <c r="E230" s="131"/>
      <c r="F230" s="131"/>
      <c r="G230" s="131"/>
      <c r="H230" s="131"/>
      <c r="I230" s="115"/>
      <c r="J230" s="115"/>
      <c r="K230" s="115"/>
    </row>
    <row r="231" spans="2:11">
      <c r="B231" s="114"/>
      <c r="C231" s="115"/>
      <c r="D231" s="131"/>
      <c r="E231" s="131"/>
      <c r="F231" s="131"/>
      <c r="G231" s="131"/>
      <c r="H231" s="131"/>
      <c r="I231" s="115"/>
      <c r="J231" s="115"/>
      <c r="K231" s="115"/>
    </row>
    <row r="232" spans="2:11">
      <c r="B232" s="114"/>
      <c r="C232" s="115"/>
      <c r="D232" s="131"/>
      <c r="E232" s="131"/>
      <c r="F232" s="131"/>
      <c r="G232" s="131"/>
      <c r="H232" s="131"/>
      <c r="I232" s="115"/>
      <c r="J232" s="115"/>
      <c r="K232" s="115"/>
    </row>
    <row r="233" spans="2:11">
      <c r="B233" s="114"/>
      <c r="C233" s="115"/>
      <c r="D233" s="131"/>
      <c r="E233" s="131"/>
      <c r="F233" s="131"/>
      <c r="G233" s="131"/>
      <c r="H233" s="131"/>
      <c r="I233" s="115"/>
      <c r="J233" s="115"/>
      <c r="K233" s="115"/>
    </row>
    <row r="234" spans="2:11">
      <c r="B234" s="114"/>
      <c r="C234" s="115"/>
      <c r="D234" s="131"/>
      <c r="E234" s="131"/>
      <c r="F234" s="131"/>
      <c r="G234" s="131"/>
      <c r="H234" s="131"/>
      <c r="I234" s="115"/>
      <c r="J234" s="115"/>
      <c r="K234" s="115"/>
    </row>
    <row r="235" spans="2:11">
      <c r="B235" s="114"/>
      <c r="C235" s="115"/>
      <c r="D235" s="131"/>
      <c r="E235" s="131"/>
      <c r="F235" s="131"/>
      <c r="G235" s="131"/>
      <c r="H235" s="131"/>
      <c r="I235" s="115"/>
      <c r="J235" s="115"/>
      <c r="K235" s="115"/>
    </row>
    <row r="236" spans="2:11">
      <c r="B236" s="114"/>
      <c r="C236" s="115"/>
      <c r="D236" s="131"/>
      <c r="E236" s="131"/>
      <c r="F236" s="131"/>
      <c r="G236" s="131"/>
      <c r="H236" s="131"/>
      <c r="I236" s="115"/>
      <c r="J236" s="115"/>
      <c r="K236" s="115"/>
    </row>
    <row r="237" spans="2:11">
      <c r="B237" s="114"/>
      <c r="C237" s="115"/>
      <c r="D237" s="131"/>
      <c r="E237" s="131"/>
      <c r="F237" s="131"/>
      <c r="G237" s="131"/>
      <c r="H237" s="131"/>
      <c r="I237" s="115"/>
      <c r="J237" s="115"/>
      <c r="K237" s="115"/>
    </row>
    <row r="238" spans="2:11">
      <c r="B238" s="114"/>
      <c r="C238" s="115"/>
      <c r="D238" s="131"/>
      <c r="E238" s="131"/>
      <c r="F238" s="131"/>
      <c r="G238" s="131"/>
      <c r="H238" s="131"/>
      <c r="I238" s="115"/>
      <c r="J238" s="115"/>
      <c r="K238" s="115"/>
    </row>
    <row r="239" spans="2:11">
      <c r="B239" s="114"/>
      <c r="C239" s="115"/>
      <c r="D239" s="131"/>
      <c r="E239" s="131"/>
      <c r="F239" s="131"/>
      <c r="G239" s="131"/>
      <c r="H239" s="131"/>
      <c r="I239" s="115"/>
      <c r="J239" s="115"/>
      <c r="K239" s="115"/>
    </row>
    <row r="240" spans="2:11">
      <c r="B240" s="114"/>
      <c r="C240" s="115"/>
      <c r="D240" s="131"/>
      <c r="E240" s="131"/>
      <c r="F240" s="131"/>
      <c r="G240" s="131"/>
      <c r="H240" s="131"/>
      <c r="I240" s="115"/>
      <c r="J240" s="115"/>
      <c r="K240" s="115"/>
    </row>
    <row r="241" spans="2:11">
      <c r="B241" s="114"/>
      <c r="C241" s="115"/>
      <c r="D241" s="131"/>
      <c r="E241" s="131"/>
      <c r="F241" s="131"/>
      <c r="G241" s="131"/>
      <c r="H241" s="131"/>
      <c r="I241" s="115"/>
      <c r="J241" s="115"/>
      <c r="K241" s="115"/>
    </row>
    <row r="242" spans="2:11">
      <c r="B242" s="114"/>
      <c r="C242" s="115"/>
      <c r="D242" s="131"/>
      <c r="E242" s="131"/>
      <c r="F242" s="131"/>
      <c r="G242" s="131"/>
      <c r="H242" s="131"/>
      <c r="I242" s="115"/>
      <c r="J242" s="115"/>
      <c r="K242" s="115"/>
    </row>
    <row r="243" spans="2:11">
      <c r="B243" s="114"/>
      <c r="C243" s="115"/>
      <c r="D243" s="131"/>
      <c r="E243" s="131"/>
      <c r="F243" s="131"/>
      <c r="G243" s="131"/>
      <c r="H243" s="131"/>
      <c r="I243" s="115"/>
      <c r="J243" s="115"/>
      <c r="K243" s="115"/>
    </row>
    <row r="244" spans="2:11">
      <c r="B244" s="114"/>
      <c r="C244" s="115"/>
      <c r="D244" s="131"/>
      <c r="E244" s="131"/>
      <c r="F244" s="131"/>
      <c r="G244" s="131"/>
      <c r="H244" s="131"/>
      <c r="I244" s="115"/>
      <c r="J244" s="115"/>
      <c r="K244" s="115"/>
    </row>
    <row r="245" spans="2:11">
      <c r="B245" s="114"/>
      <c r="C245" s="115"/>
      <c r="D245" s="131"/>
      <c r="E245" s="131"/>
      <c r="F245" s="131"/>
      <c r="G245" s="131"/>
      <c r="H245" s="131"/>
      <c r="I245" s="115"/>
      <c r="J245" s="115"/>
      <c r="K245" s="115"/>
    </row>
    <row r="246" spans="2:11">
      <c r="B246" s="114"/>
      <c r="C246" s="115"/>
      <c r="D246" s="131"/>
      <c r="E246" s="131"/>
      <c r="F246" s="131"/>
      <c r="G246" s="131"/>
      <c r="H246" s="131"/>
      <c r="I246" s="115"/>
      <c r="J246" s="115"/>
      <c r="K246" s="115"/>
    </row>
    <row r="247" spans="2:11">
      <c r="B247" s="114"/>
      <c r="C247" s="115"/>
      <c r="D247" s="131"/>
      <c r="E247" s="131"/>
      <c r="F247" s="131"/>
      <c r="G247" s="131"/>
      <c r="H247" s="131"/>
      <c r="I247" s="115"/>
      <c r="J247" s="115"/>
      <c r="K247" s="115"/>
    </row>
    <row r="248" spans="2:11">
      <c r="B248" s="114"/>
      <c r="C248" s="115"/>
      <c r="D248" s="131"/>
      <c r="E248" s="131"/>
      <c r="F248" s="131"/>
      <c r="G248" s="131"/>
      <c r="H248" s="131"/>
      <c r="I248" s="115"/>
      <c r="J248" s="115"/>
      <c r="K248" s="115"/>
    </row>
    <row r="249" spans="2:11">
      <c r="B249" s="114"/>
      <c r="C249" s="115"/>
      <c r="D249" s="131"/>
      <c r="E249" s="131"/>
      <c r="F249" s="131"/>
      <c r="G249" s="131"/>
      <c r="H249" s="131"/>
      <c r="I249" s="115"/>
      <c r="J249" s="115"/>
      <c r="K249" s="115"/>
    </row>
    <row r="250" spans="2:11">
      <c r="B250" s="114"/>
      <c r="C250" s="115"/>
      <c r="D250" s="131"/>
      <c r="E250" s="131"/>
      <c r="F250" s="131"/>
      <c r="G250" s="131"/>
      <c r="H250" s="131"/>
      <c r="I250" s="115"/>
      <c r="J250" s="115"/>
      <c r="K250" s="115"/>
    </row>
    <row r="251" spans="2:11">
      <c r="B251" s="114"/>
      <c r="C251" s="115"/>
      <c r="D251" s="131"/>
      <c r="E251" s="131"/>
      <c r="F251" s="131"/>
      <c r="G251" s="131"/>
      <c r="H251" s="131"/>
      <c r="I251" s="115"/>
      <c r="J251" s="115"/>
      <c r="K251" s="115"/>
    </row>
    <row r="252" spans="2:11">
      <c r="B252" s="114"/>
      <c r="C252" s="115"/>
      <c r="D252" s="131"/>
      <c r="E252" s="131"/>
      <c r="F252" s="131"/>
      <c r="G252" s="131"/>
      <c r="H252" s="131"/>
      <c r="I252" s="115"/>
      <c r="J252" s="115"/>
      <c r="K252" s="115"/>
    </row>
    <row r="253" spans="2:11">
      <c r="B253" s="114"/>
      <c r="C253" s="115"/>
      <c r="D253" s="131"/>
      <c r="E253" s="131"/>
      <c r="F253" s="131"/>
      <c r="G253" s="131"/>
      <c r="H253" s="131"/>
      <c r="I253" s="115"/>
      <c r="J253" s="115"/>
      <c r="K253" s="115"/>
    </row>
    <row r="254" spans="2:11">
      <c r="B254" s="114"/>
      <c r="C254" s="115"/>
      <c r="D254" s="131"/>
      <c r="E254" s="131"/>
      <c r="F254" s="131"/>
      <c r="G254" s="131"/>
      <c r="H254" s="131"/>
      <c r="I254" s="115"/>
      <c r="J254" s="115"/>
      <c r="K254" s="115"/>
    </row>
    <row r="255" spans="2:11">
      <c r="B255" s="114"/>
      <c r="C255" s="115"/>
      <c r="D255" s="131"/>
      <c r="E255" s="131"/>
      <c r="F255" s="131"/>
      <c r="G255" s="131"/>
      <c r="H255" s="131"/>
      <c r="I255" s="115"/>
      <c r="J255" s="115"/>
      <c r="K255" s="115"/>
    </row>
    <row r="256" spans="2:11">
      <c r="B256" s="114"/>
      <c r="C256" s="115"/>
      <c r="D256" s="131"/>
      <c r="E256" s="131"/>
      <c r="F256" s="131"/>
      <c r="G256" s="131"/>
      <c r="H256" s="131"/>
      <c r="I256" s="115"/>
      <c r="J256" s="115"/>
      <c r="K256" s="115"/>
    </row>
    <row r="257" spans="2:11">
      <c r="B257" s="114"/>
      <c r="C257" s="115"/>
      <c r="D257" s="131"/>
      <c r="E257" s="131"/>
      <c r="F257" s="131"/>
      <c r="G257" s="131"/>
      <c r="H257" s="131"/>
      <c r="I257" s="115"/>
      <c r="J257" s="115"/>
      <c r="K257" s="115"/>
    </row>
    <row r="258" spans="2:11">
      <c r="B258" s="114"/>
      <c r="C258" s="115"/>
      <c r="D258" s="131"/>
      <c r="E258" s="131"/>
      <c r="F258" s="131"/>
      <c r="G258" s="131"/>
      <c r="H258" s="131"/>
      <c r="I258" s="115"/>
      <c r="J258" s="115"/>
      <c r="K258" s="115"/>
    </row>
    <row r="259" spans="2:11">
      <c r="B259" s="114"/>
      <c r="C259" s="115"/>
      <c r="D259" s="131"/>
      <c r="E259" s="131"/>
      <c r="F259" s="131"/>
      <c r="G259" s="131"/>
      <c r="H259" s="131"/>
      <c r="I259" s="115"/>
      <c r="J259" s="115"/>
      <c r="K259" s="115"/>
    </row>
    <row r="260" spans="2:11">
      <c r="B260" s="114"/>
      <c r="C260" s="115"/>
      <c r="D260" s="131"/>
      <c r="E260" s="131"/>
      <c r="F260" s="131"/>
      <c r="G260" s="131"/>
      <c r="H260" s="131"/>
      <c r="I260" s="115"/>
      <c r="J260" s="115"/>
      <c r="K260" s="115"/>
    </row>
    <row r="261" spans="2:11">
      <c r="B261" s="114"/>
      <c r="C261" s="115"/>
      <c r="D261" s="131"/>
      <c r="E261" s="131"/>
      <c r="F261" s="131"/>
      <c r="G261" s="131"/>
      <c r="H261" s="131"/>
      <c r="I261" s="115"/>
      <c r="J261" s="115"/>
      <c r="K261" s="115"/>
    </row>
    <row r="262" spans="2:11">
      <c r="B262" s="114"/>
      <c r="C262" s="115"/>
      <c r="D262" s="131"/>
      <c r="E262" s="131"/>
      <c r="F262" s="131"/>
      <c r="G262" s="131"/>
      <c r="H262" s="131"/>
      <c r="I262" s="115"/>
      <c r="J262" s="115"/>
      <c r="K262" s="115"/>
    </row>
    <row r="263" spans="2:11">
      <c r="B263" s="114"/>
      <c r="C263" s="115"/>
      <c r="D263" s="131"/>
      <c r="E263" s="131"/>
      <c r="F263" s="131"/>
      <c r="G263" s="131"/>
      <c r="H263" s="131"/>
      <c r="I263" s="115"/>
      <c r="J263" s="115"/>
      <c r="K263" s="115"/>
    </row>
    <row r="264" spans="2:11">
      <c r="B264" s="114"/>
      <c r="C264" s="115"/>
      <c r="D264" s="131"/>
      <c r="E264" s="131"/>
      <c r="F264" s="131"/>
      <c r="G264" s="131"/>
      <c r="H264" s="131"/>
      <c r="I264" s="115"/>
      <c r="J264" s="115"/>
      <c r="K264" s="115"/>
    </row>
    <row r="265" spans="2:11">
      <c r="B265" s="114"/>
      <c r="C265" s="115"/>
      <c r="D265" s="131"/>
      <c r="E265" s="131"/>
      <c r="F265" s="131"/>
      <c r="G265" s="131"/>
      <c r="H265" s="131"/>
      <c r="I265" s="115"/>
      <c r="J265" s="115"/>
      <c r="K265" s="115"/>
    </row>
    <row r="266" spans="2:11">
      <c r="B266" s="114"/>
      <c r="C266" s="115"/>
      <c r="D266" s="131"/>
      <c r="E266" s="131"/>
      <c r="F266" s="131"/>
      <c r="G266" s="131"/>
      <c r="H266" s="131"/>
      <c r="I266" s="115"/>
      <c r="J266" s="115"/>
      <c r="K266" s="115"/>
    </row>
    <row r="267" spans="2:11">
      <c r="B267" s="114"/>
      <c r="C267" s="115"/>
      <c r="D267" s="131"/>
      <c r="E267" s="131"/>
      <c r="F267" s="131"/>
      <c r="G267" s="131"/>
      <c r="H267" s="131"/>
      <c r="I267" s="115"/>
      <c r="J267" s="115"/>
      <c r="K267" s="115"/>
    </row>
    <row r="268" spans="2:11">
      <c r="B268" s="114"/>
      <c r="C268" s="115"/>
      <c r="D268" s="131"/>
      <c r="E268" s="131"/>
      <c r="F268" s="131"/>
      <c r="G268" s="131"/>
      <c r="H268" s="131"/>
      <c r="I268" s="115"/>
      <c r="J268" s="115"/>
      <c r="K268" s="115"/>
    </row>
    <row r="269" spans="2:11">
      <c r="B269" s="114"/>
      <c r="C269" s="115"/>
      <c r="D269" s="131"/>
      <c r="E269" s="131"/>
      <c r="F269" s="131"/>
      <c r="G269" s="131"/>
      <c r="H269" s="131"/>
      <c r="I269" s="115"/>
      <c r="J269" s="115"/>
      <c r="K269" s="115"/>
    </row>
    <row r="270" spans="2:11">
      <c r="B270" s="114"/>
      <c r="C270" s="115"/>
      <c r="D270" s="131"/>
      <c r="E270" s="131"/>
      <c r="F270" s="131"/>
      <c r="G270" s="131"/>
      <c r="H270" s="131"/>
      <c r="I270" s="115"/>
      <c r="J270" s="115"/>
      <c r="K270" s="115"/>
    </row>
    <row r="271" spans="2:11">
      <c r="B271" s="114"/>
      <c r="C271" s="115"/>
      <c r="D271" s="131"/>
      <c r="E271" s="131"/>
      <c r="F271" s="131"/>
      <c r="G271" s="131"/>
      <c r="H271" s="131"/>
      <c r="I271" s="115"/>
      <c r="J271" s="115"/>
      <c r="K271" s="115"/>
    </row>
    <row r="272" spans="2:11">
      <c r="B272" s="114"/>
      <c r="C272" s="115"/>
      <c r="D272" s="131"/>
      <c r="E272" s="131"/>
      <c r="F272" s="131"/>
      <c r="G272" s="131"/>
      <c r="H272" s="131"/>
      <c r="I272" s="115"/>
      <c r="J272" s="115"/>
      <c r="K272" s="115"/>
    </row>
    <row r="273" spans="2:11">
      <c r="B273" s="114"/>
      <c r="C273" s="115"/>
      <c r="D273" s="131"/>
      <c r="E273" s="131"/>
      <c r="F273" s="131"/>
      <c r="G273" s="131"/>
      <c r="H273" s="131"/>
      <c r="I273" s="115"/>
      <c r="J273" s="115"/>
      <c r="K273" s="115"/>
    </row>
    <row r="274" spans="2:11">
      <c r="B274" s="114"/>
      <c r="C274" s="115"/>
      <c r="D274" s="131"/>
      <c r="E274" s="131"/>
      <c r="F274" s="131"/>
      <c r="G274" s="131"/>
      <c r="H274" s="131"/>
      <c r="I274" s="115"/>
      <c r="J274" s="115"/>
      <c r="K274" s="115"/>
    </row>
    <row r="275" spans="2:11">
      <c r="B275" s="114"/>
      <c r="C275" s="115"/>
      <c r="D275" s="131"/>
      <c r="E275" s="131"/>
      <c r="F275" s="131"/>
      <c r="G275" s="131"/>
      <c r="H275" s="131"/>
      <c r="I275" s="115"/>
      <c r="J275" s="115"/>
      <c r="K275" s="115"/>
    </row>
    <row r="276" spans="2:11">
      <c r="B276" s="114"/>
      <c r="C276" s="115"/>
      <c r="D276" s="131"/>
      <c r="E276" s="131"/>
      <c r="F276" s="131"/>
      <c r="G276" s="131"/>
      <c r="H276" s="131"/>
      <c r="I276" s="115"/>
      <c r="J276" s="115"/>
      <c r="K276" s="115"/>
    </row>
    <row r="277" spans="2:11">
      <c r="B277" s="114"/>
      <c r="C277" s="115"/>
      <c r="D277" s="131"/>
      <c r="E277" s="131"/>
      <c r="F277" s="131"/>
      <c r="G277" s="131"/>
      <c r="H277" s="131"/>
      <c r="I277" s="115"/>
      <c r="J277" s="115"/>
      <c r="K277" s="115"/>
    </row>
    <row r="278" spans="2:11">
      <c r="B278" s="114"/>
      <c r="C278" s="115"/>
      <c r="D278" s="131"/>
      <c r="E278" s="131"/>
      <c r="F278" s="131"/>
      <c r="G278" s="131"/>
      <c r="H278" s="131"/>
      <c r="I278" s="115"/>
      <c r="J278" s="115"/>
      <c r="K278" s="115"/>
    </row>
    <row r="279" spans="2:11">
      <c r="B279" s="114"/>
      <c r="C279" s="115"/>
      <c r="D279" s="131"/>
      <c r="E279" s="131"/>
      <c r="F279" s="131"/>
      <c r="G279" s="131"/>
      <c r="H279" s="131"/>
      <c r="I279" s="115"/>
      <c r="J279" s="115"/>
      <c r="K279" s="115"/>
    </row>
    <row r="280" spans="2:11">
      <c r="B280" s="114"/>
      <c r="C280" s="115"/>
      <c r="D280" s="131"/>
      <c r="E280" s="131"/>
      <c r="F280" s="131"/>
      <c r="G280" s="131"/>
      <c r="H280" s="131"/>
      <c r="I280" s="115"/>
      <c r="J280" s="115"/>
      <c r="K280" s="115"/>
    </row>
    <row r="281" spans="2:11">
      <c r="B281" s="114"/>
      <c r="C281" s="115"/>
      <c r="D281" s="131"/>
      <c r="E281" s="131"/>
      <c r="F281" s="131"/>
      <c r="G281" s="131"/>
      <c r="H281" s="131"/>
      <c r="I281" s="115"/>
      <c r="J281" s="115"/>
      <c r="K281" s="115"/>
    </row>
    <row r="282" spans="2:11">
      <c r="B282" s="114"/>
      <c r="C282" s="115"/>
      <c r="D282" s="131"/>
      <c r="E282" s="131"/>
      <c r="F282" s="131"/>
      <c r="G282" s="131"/>
      <c r="H282" s="131"/>
      <c r="I282" s="115"/>
      <c r="J282" s="115"/>
      <c r="K282" s="115"/>
    </row>
    <row r="283" spans="2:11">
      <c r="B283" s="114"/>
      <c r="C283" s="115"/>
      <c r="D283" s="131"/>
      <c r="E283" s="131"/>
      <c r="F283" s="131"/>
      <c r="G283" s="131"/>
      <c r="H283" s="131"/>
      <c r="I283" s="115"/>
      <c r="J283" s="115"/>
      <c r="K283" s="115"/>
    </row>
    <row r="284" spans="2:11">
      <c r="B284" s="114"/>
      <c r="C284" s="115"/>
      <c r="D284" s="131"/>
      <c r="E284" s="131"/>
      <c r="F284" s="131"/>
      <c r="G284" s="131"/>
      <c r="H284" s="131"/>
      <c r="I284" s="115"/>
      <c r="J284" s="115"/>
      <c r="K284" s="115"/>
    </row>
    <row r="285" spans="2:11">
      <c r="B285" s="114"/>
      <c r="C285" s="115"/>
      <c r="D285" s="131"/>
      <c r="E285" s="131"/>
      <c r="F285" s="131"/>
      <c r="G285" s="131"/>
      <c r="H285" s="131"/>
      <c r="I285" s="115"/>
      <c r="J285" s="115"/>
      <c r="K285" s="115"/>
    </row>
    <row r="286" spans="2:11">
      <c r="B286" s="114"/>
      <c r="C286" s="115"/>
      <c r="D286" s="131"/>
      <c r="E286" s="131"/>
      <c r="F286" s="131"/>
      <c r="G286" s="131"/>
      <c r="H286" s="131"/>
      <c r="I286" s="115"/>
      <c r="J286" s="115"/>
      <c r="K286" s="115"/>
    </row>
    <row r="287" spans="2:11">
      <c r="B287" s="114"/>
      <c r="C287" s="115"/>
      <c r="D287" s="131"/>
      <c r="E287" s="131"/>
      <c r="F287" s="131"/>
      <c r="G287" s="131"/>
      <c r="H287" s="131"/>
      <c r="I287" s="115"/>
      <c r="J287" s="115"/>
      <c r="K287" s="115"/>
    </row>
    <row r="288" spans="2:11">
      <c r="B288" s="114"/>
      <c r="C288" s="115"/>
      <c r="D288" s="131"/>
      <c r="E288" s="131"/>
      <c r="F288" s="131"/>
      <c r="G288" s="131"/>
      <c r="H288" s="131"/>
      <c r="I288" s="115"/>
      <c r="J288" s="115"/>
      <c r="K288" s="115"/>
    </row>
    <row r="289" spans="2:11">
      <c r="B289" s="114"/>
      <c r="C289" s="115"/>
      <c r="D289" s="131"/>
      <c r="E289" s="131"/>
      <c r="F289" s="131"/>
      <c r="G289" s="131"/>
      <c r="H289" s="131"/>
      <c r="I289" s="115"/>
      <c r="J289" s="115"/>
      <c r="K289" s="115"/>
    </row>
    <row r="290" spans="2:11">
      <c r="B290" s="114"/>
      <c r="C290" s="115"/>
      <c r="D290" s="131"/>
      <c r="E290" s="131"/>
      <c r="F290" s="131"/>
      <c r="G290" s="131"/>
      <c r="H290" s="131"/>
      <c r="I290" s="115"/>
      <c r="J290" s="115"/>
      <c r="K290" s="115"/>
    </row>
    <row r="291" spans="2:11">
      <c r="B291" s="114"/>
      <c r="C291" s="115"/>
      <c r="D291" s="131"/>
      <c r="E291" s="131"/>
      <c r="F291" s="131"/>
      <c r="G291" s="131"/>
      <c r="H291" s="131"/>
      <c r="I291" s="115"/>
      <c r="J291" s="115"/>
      <c r="K291" s="115"/>
    </row>
    <row r="292" spans="2:11">
      <c r="B292" s="114"/>
      <c r="C292" s="115"/>
      <c r="D292" s="131"/>
      <c r="E292" s="131"/>
      <c r="F292" s="131"/>
      <c r="G292" s="131"/>
      <c r="H292" s="131"/>
      <c r="I292" s="115"/>
      <c r="J292" s="115"/>
      <c r="K292" s="115"/>
    </row>
    <row r="293" spans="2:11">
      <c r="B293" s="114"/>
      <c r="C293" s="115"/>
      <c r="D293" s="131"/>
      <c r="E293" s="131"/>
      <c r="F293" s="131"/>
      <c r="G293" s="131"/>
      <c r="H293" s="131"/>
      <c r="I293" s="115"/>
      <c r="J293" s="115"/>
      <c r="K293" s="115"/>
    </row>
    <row r="294" spans="2:11">
      <c r="B294" s="114"/>
      <c r="C294" s="115"/>
      <c r="D294" s="131"/>
      <c r="E294" s="131"/>
      <c r="F294" s="131"/>
      <c r="G294" s="131"/>
      <c r="H294" s="131"/>
      <c r="I294" s="115"/>
      <c r="J294" s="115"/>
      <c r="K294" s="115"/>
    </row>
    <row r="295" spans="2:11">
      <c r="B295" s="114"/>
      <c r="C295" s="115"/>
      <c r="D295" s="131"/>
      <c r="E295" s="131"/>
      <c r="F295" s="131"/>
      <c r="G295" s="131"/>
      <c r="H295" s="131"/>
      <c r="I295" s="115"/>
      <c r="J295" s="115"/>
      <c r="K295" s="115"/>
    </row>
    <row r="296" spans="2:11">
      <c r="B296" s="114"/>
      <c r="C296" s="115"/>
      <c r="D296" s="131"/>
      <c r="E296" s="131"/>
      <c r="F296" s="131"/>
      <c r="G296" s="131"/>
      <c r="H296" s="131"/>
      <c r="I296" s="115"/>
      <c r="J296" s="115"/>
      <c r="K296" s="115"/>
    </row>
    <row r="297" spans="2:11">
      <c r="B297" s="114"/>
      <c r="C297" s="115"/>
      <c r="D297" s="131"/>
      <c r="E297" s="131"/>
      <c r="F297" s="131"/>
      <c r="G297" s="131"/>
      <c r="H297" s="131"/>
      <c r="I297" s="115"/>
      <c r="J297" s="115"/>
      <c r="K297" s="115"/>
    </row>
    <row r="298" spans="2:11">
      <c r="B298" s="114"/>
      <c r="C298" s="115"/>
      <c r="D298" s="131"/>
      <c r="E298" s="131"/>
      <c r="F298" s="131"/>
      <c r="G298" s="131"/>
      <c r="H298" s="131"/>
      <c r="I298" s="115"/>
      <c r="J298" s="115"/>
      <c r="K298" s="115"/>
    </row>
    <row r="299" spans="2:11">
      <c r="B299" s="114"/>
      <c r="C299" s="115"/>
      <c r="D299" s="131"/>
      <c r="E299" s="131"/>
      <c r="F299" s="131"/>
      <c r="G299" s="131"/>
      <c r="H299" s="131"/>
      <c r="I299" s="115"/>
      <c r="J299" s="115"/>
      <c r="K299" s="115"/>
    </row>
    <row r="300" spans="2:11">
      <c r="B300" s="114"/>
      <c r="C300" s="115"/>
      <c r="D300" s="131"/>
      <c r="E300" s="131"/>
      <c r="F300" s="131"/>
      <c r="G300" s="131"/>
      <c r="H300" s="131"/>
      <c r="I300" s="115"/>
      <c r="J300" s="115"/>
      <c r="K300" s="115"/>
    </row>
    <row r="301" spans="2:11">
      <c r="B301" s="114"/>
      <c r="C301" s="115"/>
      <c r="D301" s="131"/>
      <c r="E301" s="131"/>
      <c r="F301" s="131"/>
      <c r="G301" s="131"/>
      <c r="H301" s="131"/>
      <c r="I301" s="115"/>
      <c r="J301" s="115"/>
      <c r="K301" s="115"/>
    </row>
    <row r="302" spans="2:11">
      <c r="B302" s="114"/>
      <c r="C302" s="115"/>
      <c r="D302" s="131"/>
      <c r="E302" s="131"/>
      <c r="F302" s="131"/>
      <c r="G302" s="131"/>
      <c r="H302" s="131"/>
      <c r="I302" s="115"/>
      <c r="J302" s="115"/>
      <c r="K302" s="115"/>
    </row>
    <row r="303" spans="2:11">
      <c r="B303" s="114"/>
      <c r="C303" s="115"/>
      <c r="D303" s="131"/>
      <c r="E303" s="131"/>
      <c r="F303" s="131"/>
      <c r="G303" s="131"/>
      <c r="H303" s="131"/>
      <c r="I303" s="115"/>
      <c r="J303" s="115"/>
      <c r="K303" s="115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D14:K27 D1:K9 A1:B1048576 C5:C1048576 I13 I10:I11 D10:H13 L1:XFD27 D28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70.85546875" style="2" bestFit="1" customWidth="1"/>
    <col min="3" max="3" width="43.5703125" style="1" customWidth="1"/>
    <col min="4" max="4" width="11.85546875" style="1" customWidth="1"/>
    <col min="5" max="16384" width="9.140625" style="1"/>
  </cols>
  <sheetData>
    <row r="1" spans="2:6">
      <c r="B1" s="46" t="s">
        <v>144</v>
      </c>
      <c r="C1" s="67" t="s" vm="1">
        <v>229</v>
      </c>
    </row>
    <row r="2" spans="2:6">
      <c r="B2" s="46" t="s">
        <v>143</v>
      </c>
      <c r="C2" s="67" t="s">
        <v>230</v>
      </c>
    </row>
    <row r="3" spans="2:6">
      <c r="B3" s="46" t="s">
        <v>145</v>
      </c>
      <c r="C3" s="67" t="s">
        <v>231</v>
      </c>
    </row>
    <row r="4" spans="2:6">
      <c r="B4" s="46" t="s">
        <v>146</v>
      </c>
      <c r="C4" s="67">
        <v>12145</v>
      </c>
    </row>
    <row r="6" spans="2:6" ht="26.25" customHeight="1">
      <c r="B6" s="152" t="s">
        <v>179</v>
      </c>
      <c r="C6" s="153"/>
      <c r="D6" s="154"/>
    </row>
    <row r="7" spans="2:6" s="3" customFormat="1" ht="31.5">
      <c r="B7" s="47" t="s">
        <v>114</v>
      </c>
      <c r="C7" s="52" t="s">
        <v>106</v>
      </c>
      <c r="D7" s="53" t="s">
        <v>105</v>
      </c>
    </row>
    <row r="8" spans="2:6" s="3" customFormat="1">
      <c r="B8" s="14"/>
      <c r="C8" s="31" t="s">
        <v>208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46" t="s">
        <v>3180</v>
      </c>
      <c r="C10" s="147">
        <v>272813.69197725214</v>
      </c>
      <c r="D10" s="146"/>
    </row>
    <row r="11" spans="2:6">
      <c r="B11" s="144" t="s">
        <v>24</v>
      </c>
      <c r="C11" s="147">
        <v>64615.54013818677</v>
      </c>
      <c r="D11" s="145"/>
    </row>
    <row r="12" spans="2:6">
      <c r="B12" s="142" t="s">
        <v>3188</v>
      </c>
      <c r="C12" s="148">
        <v>1166.6192666499999</v>
      </c>
      <c r="D12" s="143">
        <v>46772</v>
      </c>
      <c r="E12" s="3"/>
      <c r="F12" s="3"/>
    </row>
    <row r="13" spans="2:6">
      <c r="B13" s="142" t="s">
        <v>3360</v>
      </c>
      <c r="C13" s="148">
        <v>3278.7250185274961</v>
      </c>
      <c r="D13" s="143">
        <v>46698</v>
      </c>
      <c r="E13" s="3"/>
      <c r="F13" s="3"/>
    </row>
    <row r="14" spans="2:6">
      <c r="B14" s="142" t="s">
        <v>2113</v>
      </c>
      <c r="C14" s="148">
        <v>1126.0283888333486</v>
      </c>
      <c r="D14" s="143">
        <v>48274</v>
      </c>
    </row>
    <row r="15" spans="2:6">
      <c r="B15" s="142" t="s">
        <v>2114</v>
      </c>
      <c r="C15" s="148">
        <v>679.97575570250774</v>
      </c>
      <c r="D15" s="143">
        <v>48274</v>
      </c>
      <c r="E15" s="3"/>
      <c r="F15" s="3"/>
    </row>
    <row r="16" spans="2:6">
      <c r="B16" s="142" t="s">
        <v>2122</v>
      </c>
      <c r="C16" s="148">
        <v>2087.5031480000002</v>
      </c>
      <c r="D16" s="143">
        <v>47969</v>
      </c>
      <c r="E16" s="3"/>
      <c r="F16" s="3"/>
    </row>
    <row r="17" spans="2:4">
      <c r="B17" s="142" t="s">
        <v>3189</v>
      </c>
      <c r="C17" s="148">
        <v>203.955803</v>
      </c>
      <c r="D17" s="143">
        <v>47209</v>
      </c>
    </row>
    <row r="18" spans="2:4">
      <c r="B18" s="142" t="s">
        <v>3190</v>
      </c>
      <c r="C18" s="148">
        <v>3330.2778203968933</v>
      </c>
      <c r="D18" s="143">
        <v>48297</v>
      </c>
    </row>
    <row r="19" spans="2:4">
      <c r="B19" s="142" t="s">
        <v>2125</v>
      </c>
      <c r="C19" s="148">
        <v>1234.22497</v>
      </c>
      <c r="D19" s="143">
        <v>47118</v>
      </c>
    </row>
    <row r="20" spans="2:4">
      <c r="B20" s="142" t="s">
        <v>3185</v>
      </c>
      <c r="C20" s="148">
        <v>13.996101000000001</v>
      </c>
      <c r="D20" s="143">
        <v>47907</v>
      </c>
    </row>
    <row r="21" spans="2:4">
      <c r="B21" s="142" t="s">
        <v>3191</v>
      </c>
      <c r="C21" s="148">
        <v>501.93996500000009</v>
      </c>
      <c r="D21" s="143">
        <v>47848</v>
      </c>
    </row>
    <row r="22" spans="2:4">
      <c r="B22" s="142" t="s">
        <v>2115</v>
      </c>
      <c r="C22" s="148">
        <v>12.542593</v>
      </c>
      <c r="D22" s="143">
        <v>47848</v>
      </c>
    </row>
    <row r="23" spans="2:4">
      <c r="B23" s="142" t="s">
        <v>3192</v>
      </c>
      <c r="C23" s="148">
        <v>2854.2586499999998</v>
      </c>
      <c r="D23" s="143">
        <v>47969</v>
      </c>
    </row>
    <row r="24" spans="2:4">
      <c r="B24" s="142" t="s">
        <v>3193</v>
      </c>
      <c r="C24" s="148">
        <v>770.63202879000016</v>
      </c>
      <c r="D24" s="143">
        <v>47209</v>
      </c>
    </row>
    <row r="25" spans="2:4">
      <c r="B25" s="142" t="s">
        <v>3194</v>
      </c>
      <c r="C25" s="148">
        <v>1420.2031100000002</v>
      </c>
      <c r="D25" s="143">
        <v>48700</v>
      </c>
    </row>
    <row r="26" spans="2:4">
      <c r="B26" s="142" t="s">
        <v>3195</v>
      </c>
      <c r="C26" s="148">
        <v>2536.2734500000001</v>
      </c>
      <c r="D26" s="143">
        <v>50256</v>
      </c>
    </row>
    <row r="27" spans="2:4">
      <c r="B27" s="142" t="s">
        <v>3196</v>
      </c>
      <c r="C27" s="148">
        <v>1080.0926178</v>
      </c>
      <c r="D27" s="143">
        <v>46539</v>
      </c>
    </row>
    <row r="28" spans="2:4">
      <c r="B28" s="142" t="s">
        <v>3197</v>
      </c>
      <c r="C28" s="148">
        <v>8382.5652300000002</v>
      </c>
      <c r="D28" s="143">
        <v>47938</v>
      </c>
    </row>
    <row r="29" spans="2:4">
      <c r="B29" s="142" t="s">
        <v>2131</v>
      </c>
      <c r="C29" s="148">
        <v>2781.2751385437336</v>
      </c>
      <c r="D29" s="143">
        <v>48233</v>
      </c>
    </row>
    <row r="30" spans="2:4">
      <c r="B30" s="142" t="s">
        <v>3198</v>
      </c>
      <c r="C30" s="148">
        <v>861.43929185133311</v>
      </c>
      <c r="D30" s="143">
        <v>48212</v>
      </c>
    </row>
    <row r="31" spans="2:4">
      <c r="B31" s="142" t="s">
        <v>3199</v>
      </c>
      <c r="C31" s="148">
        <v>12.613448</v>
      </c>
      <c r="D31" s="143">
        <v>47566</v>
      </c>
    </row>
    <row r="32" spans="2:4">
      <c r="B32" s="142" t="s">
        <v>3200</v>
      </c>
      <c r="C32" s="148">
        <v>668.83179361059445</v>
      </c>
      <c r="D32" s="143">
        <v>48212</v>
      </c>
    </row>
    <row r="33" spans="2:4">
      <c r="B33" s="142" t="s">
        <v>3201</v>
      </c>
      <c r="C33" s="148">
        <v>8.7830230000000018</v>
      </c>
      <c r="D33" s="143">
        <v>48297</v>
      </c>
    </row>
    <row r="34" spans="2:4">
      <c r="B34" s="142" t="s">
        <v>3202</v>
      </c>
      <c r="C34" s="148">
        <v>2508.9428800000001</v>
      </c>
      <c r="D34" s="143">
        <v>46661</v>
      </c>
    </row>
    <row r="35" spans="2:4">
      <c r="B35" s="142" t="s">
        <v>2132</v>
      </c>
      <c r="C35" s="148">
        <v>2550.6368146</v>
      </c>
      <c r="D35" s="143">
        <v>46661</v>
      </c>
    </row>
    <row r="36" spans="2:4">
      <c r="B36" s="142" t="s">
        <v>3361</v>
      </c>
      <c r="C36" s="148">
        <v>288.49460035795443</v>
      </c>
      <c r="D36" s="143">
        <v>45199</v>
      </c>
    </row>
    <row r="37" spans="2:4">
      <c r="B37" s="142" t="s">
        <v>3362</v>
      </c>
      <c r="C37" s="148">
        <v>8266.0475346818312</v>
      </c>
      <c r="D37" s="143">
        <v>46871</v>
      </c>
    </row>
    <row r="38" spans="2:4">
      <c r="B38" s="142" t="s">
        <v>3363</v>
      </c>
      <c r="C38" s="148">
        <v>267.43979781566503</v>
      </c>
      <c r="D38" s="143">
        <v>48482</v>
      </c>
    </row>
    <row r="39" spans="2:4">
      <c r="B39" s="142" t="s">
        <v>3364</v>
      </c>
      <c r="C39" s="148">
        <v>978.4459694725532</v>
      </c>
      <c r="D39" s="143">
        <v>45169</v>
      </c>
    </row>
    <row r="40" spans="2:4">
      <c r="B40" s="142" t="s">
        <v>3365</v>
      </c>
      <c r="C40" s="148">
        <v>1339.4435680209781</v>
      </c>
      <c r="D40" s="143">
        <v>46253</v>
      </c>
    </row>
    <row r="41" spans="2:4">
      <c r="B41" s="142" t="s">
        <v>3366</v>
      </c>
      <c r="C41" s="148">
        <v>3598.2581964827659</v>
      </c>
      <c r="D41" s="143">
        <v>46022</v>
      </c>
    </row>
    <row r="42" spans="2:4">
      <c r="B42" s="142" t="s">
        <v>3367</v>
      </c>
      <c r="C42" s="148">
        <v>99.616154204726996</v>
      </c>
      <c r="D42" s="143">
        <v>48844</v>
      </c>
    </row>
    <row r="43" spans="2:4">
      <c r="B43" s="142" t="s">
        <v>3368</v>
      </c>
      <c r="C43" s="148">
        <v>189.99474326452366</v>
      </c>
      <c r="D43" s="143">
        <v>45340</v>
      </c>
    </row>
    <row r="44" spans="2:4">
      <c r="B44" s="142" t="s">
        <v>3369</v>
      </c>
      <c r="C44" s="148">
        <v>2004.954925</v>
      </c>
      <c r="D44" s="143">
        <v>45838</v>
      </c>
    </row>
    <row r="45" spans="2:4">
      <c r="B45" s="142" t="s">
        <v>3370</v>
      </c>
      <c r="C45" s="148">
        <v>6091.1634973269565</v>
      </c>
      <c r="D45" s="143">
        <v>45935</v>
      </c>
    </row>
    <row r="46" spans="2:4">
      <c r="B46" s="142" t="s">
        <v>3371</v>
      </c>
      <c r="C46" s="148">
        <v>402.53017025291035</v>
      </c>
      <c r="D46" s="143">
        <v>52047</v>
      </c>
    </row>
    <row r="47" spans="2:4">
      <c r="B47" s="142" t="s">
        <v>3372</v>
      </c>
      <c r="C47" s="148">
        <v>1016.8146750000001</v>
      </c>
      <c r="D47" s="143">
        <v>45363</v>
      </c>
    </row>
    <row r="48" spans="2:4">
      <c r="B48" s="144" t="s">
        <v>39</v>
      </c>
      <c r="C48" s="147">
        <v>208198.15183906534</v>
      </c>
      <c r="D48" s="145"/>
    </row>
    <row r="49" spans="2:4">
      <c r="B49" s="142" t="s">
        <v>3203</v>
      </c>
      <c r="C49" s="148">
        <v>2222.0122820000001</v>
      </c>
      <c r="D49" s="143">
        <v>47201</v>
      </c>
    </row>
    <row r="50" spans="2:4">
      <c r="B50" s="142" t="s">
        <v>3204</v>
      </c>
      <c r="C50" s="148">
        <v>154.8224798661</v>
      </c>
      <c r="D50" s="143">
        <v>47270</v>
      </c>
    </row>
    <row r="51" spans="2:4">
      <c r="B51" s="142" t="s">
        <v>3205</v>
      </c>
      <c r="C51" s="148">
        <v>2443.1882449049999</v>
      </c>
      <c r="D51" s="143">
        <v>48366</v>
      </c>
    </row>
    <row r="52" spans="2:4">
      <c r="B52" s="142" t="s">
        <v>3206</v>
      </c>
      <c r="C52" s="148">
        <v>3335.2988810000002</v>
      </c>
      <c r="D52" s="143">
        <v>48914</v>
      </c>
    </row>
    <row r="53" spans="2:4">
      <c r="B53" s="142" t="s">
        <v>2165</v>
      </c>
      <c r="C53" s="148">
        <v>341.14138718055074</v>
      </c>
      <c r="D53" s="143">
        <v>47467</v>
      </c>
    </row>
    <row r="54" spans="2:4">
      <c r="B54" s="142" t="s">
        <v>2166</v>
      </c>
      <c r="C54" s="148">
        <v>1141.205916725017</v>
      </c>
      <c r="D54" s="143">
        <v>47848</v>
      </c>
    </row>
    <row r="55" spans="2:4">
      <c r="B55" s="142" t="s">
        <v>3207</v>
      </c>
      <c r="C55" s="148">
        <v>1386.6356796300001</v>
      </c>
      <c r="D55" s="143">
        <v>47209</v>
      </c>
    </row>
    <row r="56" spans="2:4">
      <c r="B56" s="142" t="s">
        <v>2168</v>
      </c>
      <c r="C56" s="148">
        <v>157.10677337000001</v>
      </c>
      <c r="D56" s="143">
        <v>47209</v>
      </c>
    </row>
    <row r="57" spans="2:4">
      <c r="B57" s="142" t="s">
        <v>3208</v>
      </c>
      <c r="C57" s="148">
        <v>2121.35135107005</v>
      </c>
      <c r="D57" s="143">
        <v>46997</v>
      </c>
    </row>
    <row r="58" spans="2:4">
      <c r="B58" s="142" t="s">
        <v>3209</v>
      </c>
      <c r="C58" s="148">
        <v>3078.4292428747503</v>
      </c>
      <c r="D58" s="143">
        <v>46997</v>
      </c>
    </row>
    <row r="59" spans="2:4">
      <c r="B59" s="142" t="s">
        <v>3210</v>
      </c>
      <c r="C59" s="148">
        <v>2446.819657</v>
      </c>
      <c r="D59" s="143">
        <v>47082</v>
      </c>
    </row>
    <row r="60" spans="2:4">
      <c r="B60" s="142" t="s">
        <v>3211</v>
      </c>
      <c r="C60" s="148">
        <v>3648.309964</v>
      </c>
      <c r="D60" s="143">
        <v>47398</v>
      </c>
    </row>
    <row r="61" spans="2:4">
      <c r="B61" s="142" t="s">
        <v>2172</v>
      </c>
      <c r="C61" s="148">
        <v>1697.8161294450001</v>
      </c>
      <c r="D61" s="143">
        <v>48054</v>
      </c>
    </row>
    <row r="62" spans="2:4">
      <c r="B62" s="142" t="s">
        <v>2173</v>
      </c>
      <c r="C62" s="148">
        <v>213.27070923855001</v>
      </c>
      <c r="D62" s="143">
        <v>47119</v>
      </c>
    </row>
    <row r="63" spans="2:4">
      <c r="B63" s="142" t="s">
        <v>2176</v>
      </c>
      <c r="C63" s="148">
        <v>2166.7608710467903</v>
      </c>
      <c r="D63" s="143">
        <v>48757</v>
      </c>
    </row>
    <row r="64" spans="2:4">
      <c r="B64" s="142" t="s">
        <v>3212</v>
      </c>
      <c r="C64" s="148">
        <v>64.048528099999999</v>
      </c>
      <c r="D64" s="143">
        <v>46326</v>
      </c>
    </row>
    <row r="65" spans="2:4">
      <c r="B65" s="142" t="s">
        <v>3213</v>
      </c>
      <c r="C65" s="148">
        <v>3538.6610363900004</v>
      </c>
      <c r="D65" s="143">
        <v>47301</v>
      </c>
    </row>
    <row r="66" spans="2:4">
      <c r="B66" s="142" t="s">
        <v>3214</v>
      </c>
      <c r="C66" s="148">
        <v>1340.4513550000001</v>
      </c>
      <c r="D66" s="143">
        <v>47301</v>
      </c>
    </row>
    <row r="67" spans="2:4">
      <c r="B67" s="142" t="s">
        <v>3215</v>
      </c>
      <c r="C67" s="148">
        <v>71.903728000000001</v>
      </c>
      <c r="D67" s="143">
        <v>47119</v>
      </c>
    </row>
    <row r="68" spans="2:4">
      <c r="B68" s="142" t="s">
        <v>3216</v>
      </c>
      <c r="C68" s="148">
        <v>10.001229925189728</v>
      </c>
      <c r="D68" s="143">
        <v>48122</v>
      </c>
    </row>
    <row r="69" spans="2:4">
      <c r="B69" s="142" t="s">
        <v>3217</v>
      </c>
      <c r="C69" s="148">
        <v>2775.2319329033203</v>
      </c>
      <c r="D69" s="143">
        <v>48395</v>
      </c>
    </row>
    <row r="70" spans="2:4">
      <c r="B70" s="142" t="s">
        <v>3218</v>
      </c>
      <c r="C70" s="148">
        <v>410.77647678000005</v>
      </c>
      <c r="D70" s="143">
        <v>47119</v>
      </c>
    </row>
    <row r="71" spans="2:4">
      <c r="B71" s="142" t="s">
        <v>2183</v>
      </c>
      <c r="C71" s="148">
        <v>4457.6616540000005</v>
      </c>
      <c r="D71" s="143">
        <v>48365</v>
      </c>
    </row>
    <row r="72" spans="2:4">
      <c r="B72" s="142" t="s">
        <v>2184</v>
      </c>
      <c r="C72" s="148">
        <v>350.79230359000002</v>
      </c>
      <c r="D72" s="143">
        <v>47119</v>
      </c>
    </row>
    <row r="73" spans="2:4">
      <c r="B73" s="142" t="s">
        <v>3219</v>
      </c>
      <c r="C73" s="148">
        <v>0.87954439000000006</v>
      </c>
      <c r="D73" s="143">
        <v>47119</v>
      </c>
    </row>
    <row r="74" spans="2:4">
      <c r="B74" s="142" t="s">
        <v>2137</v>
      </c>
      <c r="C74" s="148">
        <v>1318.2350769497048</v>
      </c>
      <c r="D74" s="143">
        <v>48395</v>
      </c>
    </row>
    <row r="75" spans="2:4">
      <c r="B75" s="142" t="s">
        <v>3220</v>
      </c>
      <c r="C75" s="148">
        <v>3961.4768682269919</v>
      </c>
      <c r="D75" s="143">
        <v>48669</v>
      </c>
    </row>
    <row r="76" spans="2:4">
      <c r="B76" s="142" t="s">
        <v>2193</v>
      </c>
      <c r="C76" s="148">
        <v>842.22118750071581</v>
      </c>
      <c r="D76" s="143">
        <v>46753</v>
      </c>
    </row>
    <row r="77" spans="2:4">
      <c r="B77" s="142" t="s">
        <v>3221</v>
      </c>
      <c r="C77" s="148">
        <v>128.92217100000002</v>
      </c>
      <c r="D77" s="143">
        <v>47239</v>
      </c>
    </row>
    <row r="78" spans="2:4">
      <c r="B78" s="142" t="s">
        <v>3222</v>
      </c>
      <c r="C78" s="148">
        <v>1376.72601551</v>
      </c>
      <c r="D78" s="143">
        <v>47463</v>
      </c>
    </row>
    <row r="79" spans="2:4">
      <c r="B79" s="142" t="s">
        <v>3223</v>
      </c>
      <c r="C79" s="148">
        <v>3380.356453545</v>
      </c>
      <c r="D79" s="143">
        <v>49427</v>
      </c>
    </row>
    <row r="80" spans="2:4">
      <c r="B80" s="142" t="s">
        <v>3224</v>
      </c>
      <c r="C80" s="148">
        <v>5984.2644853950005</v>
      </c>
      <c r="D80" s="143">
        <v>50586</v>
      </c>
    </row>
    <row r="81" spans="2:4">
      <c r="B81" s="142" t="s">
        <v>2198</v>
      </c>
      <c r="C81" s="148">
        <v>3372.3681831100002</v>
      </c>
      <c r="D81" s="143">
        <v>46149</v>
      </c>
    </row>
    <row r="82" spans="2:4">
      <c r="B82" s="142" t="s">
        <v>3225</v>
      </c>
      <c r="C82" s="148">
        <v>6171.2269260707135</v>
      </c>
      <c r="D82" s="143">
        <v>48693</v>
      </c>
    </row>
    <row r="83" spans="2:4">
      <c r="B83" s="142" t="s">
        <v>2199</v>
      </c>
      <c r="C83" s="148">
        <v>2681.2168225366504</v>
      </c>
      <c r="D83" s="143">
        <v>47849</v>
      </c>
    </row>
    <row r="84" spans="2:4">
      <c r="B84" s="142" t="s">
        <v>3373</v>
      </c>
      <c r="C84" s="148">
        <v>591.21297985423075</v>
      </c>
      <c r="D84" s="143">
        <v>45515</v>
      </c>
    </row>
    <row r="85" spans="2:4">
      <c r="B85" s="142" t="s">
        <v>2200</v>
      </c>
      <c r="C85" s="148">
        <v>3906.9042050973485</v>
      </c>
      <c r="D85" s="143">
        <v>47665</v>
      </c>
    </row>
    <row r="86" spans="2:4">
      <c r="B86" s="142" t="s">
        <v>3226</v>
      </c>
      <c r="C86" s="148">
        <v>2.16239618</v>
      </c>
      <c r="D86" s="143">
        <v>46326</v>
      </c>
    </row>
    <row r="87" spans="2:4">
      <c r="B87" s="142" t="s">
        <v>3227</v>
      </c>
      <c r="C87" s="148">
        <v>14.31830736</v>
      </c>
      <c r="D87" s="143">
        <v>46326</v>
      </c>
    </row>
    <row r="88" spans="2:4">
      <c r="B88" s="142" t="s">
        <v>3228</v>
      </c>
      <c r="C88" s="148">
        <v>14.466816850000001</v>
      </c>
      <c r="D88" s="143">
        <v>46326</v>
      </c>
    </row>
    <row r="89" spans="2:4">
      <c r="B89" s="142" t="s">
        <v>3229</v>
      </c>
      <c r="C89" s="148">
        <v>22.626079050000001</v>
      </c>
      <c r="D89" s="143">
        <v>46326</v>
      </c>
    </row>
    <row r="90" spans="2:4">
      <c r="B90" s="142" t="s">
        <v>3230</v>
      </c>
      <c r="C90" s="148">
        <v>13.822021550000001</v>
      </c>
      <c r="D90" s="143">
        <v>46326</v>
      </c>
    </row>
    <row r="91" spans="2:4">
      <c r="B91" s="142" t="s">
        <v>3231</v>
      </c>
      <c r="C91" s="148">
        <v>3492.2669184300007</v>
      </c>
      <c r="D91" s="143">
        <v>46752</v>
      </c>
    </row>
    <row r="92" spans="2:4">
      <c r="B92" s="142" t="s">
        <v>3232</v>
      </c>
      <c r="C92" s="148">
        <v>7234.0219845299998</v>
      </c>
      <c r="D92" s="143">
        <v>47927</v>
      </c>
    </row>
    <row r="93" spans="2:4">
      <c r="B93" s="142" t="s">
        <v>3374</v>
      </c>
      <c r="C93" s="148">
        <v>175.54727</v>
      </c>
      <c r="D93" s="143">
        <v>45615</v>
      </c>
    </row>
    <row r="94" spans="2:4">
      <c r="B94" s="142" t="s">
        <v>3233</v>
      </c>
      <c r="C94" s="148">
        <v>3876.4056229799999</v>
      </c>
      <c r="D94" s="143">
        <v>47528</v>
      </c>
    </row>
    <row r="95" spans="2:4">
      <c r="B95" s="142" t="s">
        <v>2211</v>
      </c>
      <c r="C95" s="148">
        <v>704.16298400000005</v>
      </c>
      <c r="D95" s="143">
        <v>47756</v>
      </c>
    </row>
    <row r="96" spans="2:4">
      <c r="B96" s="142" t="s">
        <v>3234</v>
      </c>
      <c r="C96" s="148">
        <v>4370.6154913771215</v>
      </c>
      <c r="D96" s="143">
        <v>48332</v>
      </c>
    </row>
    <row r="97" spans="2:4">
      <c r="B97" s="142" t="s">
        <v>3235</v>
      </c>
      <c r="C97" s="148">
        <v>5204.4619580000008</v>
      </c>
      <c r="D97" s="143">
        <v>47715</v>
      </c>
    </row>
    <row r="98" spans="2:4">
      <c r="B98" s="142" t="s">
        <v>3236</v>
      </c>
      <c r="C98" s="148">
        <v>2666.5929600000004</v>
      </c>
      <c r="D98" s="143">
        <v>47715</v>
      </c>
    </row>
    <row r="99" spans="2:4">
      <c r="B99" s="142" t="s">
        <v>3237</v>
      </c>
      <c r="C99" s="148">
        <v>152.40402360000002</v>
      </c>
      <c r="D99" s="143">
        <v>47715</v>
      </c>
    </row>
    <row r="100" spans="2:4">
      <c r="B100" s="142" t="s">
        <v>2215</v>
      </c>
      <c r="C100" s="148">
        <v>354.46826835000007</v>
      </c>
      <c r="D100" s="143">
        <v>48466</v>
      </c>
    </row>
    <row r="101" spans="2:4">
      <c r="B101" s="142" t="s">
        <v>2216</v>
      </c>
      <c r="C101" s="148">
        <v>260.11965700000002</v>
      </c>
      <c r="D101" s="143">
        <v>48466</v>
      </c>
    </row>
    <row r="102" spans="2:4">
      <c r="B102" s="142" t="s">
        <v>3238</v>
      </c>
      <c r="C102" s="148">
        <v>2193.4812552900003</v>
      </c>
      <c r="D102" s="143">
        <v>48446</v>
      </c>
    </row>
    <row r="103" spans="2:4">
      <c r="B103" s="142" t="s">
        <v>3239</v>
      </c>
      <c r="C103" s="148">
        <v>19.289469</v>
      </c>
      <c r="D103" s="143">
        <v>48446</v>
      </c>
    </row>
    <row r="104" spans="2:4">
      <c r="B104" s="142" t="s">
        <v>2218</v>
      </c>
      <c r="C104" s="148">
        <v>110.19140463465001</v>
      </c>
      <c r="D104" s="143">
        <v>48319</v>
      </c>
    </row>
    <row r="105" spans="2:4">
      <c r="B105" s="142" t="s">
        <v>3240</v>
      </c>
      <c r="C105" s="148">
        <v>2276.8673350000004</v>
      </c>
      <c r="D105" s="143">
        <v>50586</v>
      </c>
    </row>
    <row r="106" spans="2:4">
      <c r="B106" s="142" t="s">
        <v>3241</v>
      </c>
      <c r="C106" s="148">
        <v>2031.49441465</v>
      </c>
      <c r="D106" s="143">
        <v>47392</v>
      </c>
    </row>
    <row r="107" spans="2:4">
      <c r="B107" s="142" t="s">
        <v>3375</v>
      </c>
      <c r="C107" s="148">
        <v>1392.8962668958834</v>
      </c>
      <c r="D107" s="143">
        <v>46418</v>
      </c>
    </row>
    <row r="108" spans="2:4">
      <c r="B108" s="142" t="s">
        <v>3242</v>
      </c>
      <c r="C108" s="148">
        <v>2737.6533623355199</v>
      </c>
      <c r="D108" s="143">
        <v>48760</v>
      </c>
    </row>
    <row r="109" spans="2:4">
      <c r="B109" s="142" t="s">
        <v>2221</v>
      </c>
      <c r="C109" s="148">
        <v>5.6252579999999996</v>
      </c>
      <c r="D109" s="143">
        <v>47453</v>
      </c>
    </row>
    <row r="110" spans="2:4">
      <c r="B110" s="142" t="s">
        <v>3376</v>
      </c>
      <c r="C110" s="148">
        <v>11.023141035238401</v>
      </c>
      <c r="D110" s="143">
        <v>45126</v>
      </c>
    </row>
    <row r="111" spans="2:4">
      <c r="B111" s="142" t="s">
        <v>2224</v>
      </c>
      <c r="C111" s="148">
        <v>3062.1402987030006</v>
      </c>
      <c r="D111" s="143">
        <v>45930</v>
      </c>
    </row>
    <row r="112" spans="2:4">
      <c r="B112" s="142" t="s">
        <v>3243</v>
      </c>
      <c r="C112" s="148">
        <v>11113.747579972316</v>
      </c>
      <c r="D112" s="143">
        <v>47665</v>
      </c>
    </row>
    <row r="113" spans="2:4">
      <c r="B113" s="142" t="s">
        <v>3244</v>
      </c>
      <c r="C113" s="148">
        <v>1122.1170145903905</v>
      </c>
      <c r="D113" s="143">
        <v>45485</v>
      </c>
    </row>
    <row r="114" spans="2:4">
      <c r="B114" s="142" t="s">
        <v>3245</v>
      </c>
      <c r="C114" s="148">
        <v>2788.4655943642624</v>
      </c>
      <c r="D114" s="143">
        <v>46417</v>
      </c>
    </row>
    <row r="115" spans="2:4">
      <c r="B115" s="142" t="s">
        <v>3246</v>
      </c>
      <c r="C115" s="148">
        <v>100.31366</v>
      </c>
      <c r="D115" s="143">
        <v>47447</v>
      </c>
    </row>
    <row r="116" spans="2:4">
      <c r="B116" s="142" t="s">
        <v>3247</v>
      </c>
      <c r="C116" s="148">
        <v>1490.8460912</v>
      </c>
      <c r="D116" s="143">
        <v>47987</v>
      </c>
    </row>
    <row r="117" spans="2:4">
      <c r="B117" s="142" t="s">
        <v>2142</v>
      </c>
      <c r="C117" s="148">
        <v>2830.5416357258878</v>
      </c>
      <c r="D117" s="143">
        <v>48180</v>
      </c>
    </row>
    <row r="118" spans="2:4">
      <c r="B118" s="142" t="s">
        <v>3248</v>
      </c>
      <c r="C118" s="148">
        <v>5052.4854570000007</v>
      </c>
      <c r="D118" s="143">
        <v>47735</v>
      </c>
    </row>
    <row r="119" spans="2:4">
      <c r="B119" s="142" t="s">
        <v>3249</v>
      </c>
      <c r="C119" s="148">
        <v>143.00533966000003</v>
      </c>
      <c r="D119" s="143">
        <v>48151</v>
      </c>
    </row>
    <row r="120" spans="2:4">
      <c r="B120" s="142" t="s">
        <v>3250</v>
      </c>
      <c r="C120" s="148">
        <v>2600.120804027958</v>
      </c>
      <c r="D120" s="143">
        <v>47848</v>
      </c>
    </row>
    <row r="121" spans="2:4">
      <c r="B121" s="142" t="s">
        <v>3251</v>
      </c>
      <c r="C121" s="148">
        <v>3247.7945773950005</v>
      </c>
      <c r="D121" s="143">
        <v>46573</v>
      </c>
    </row>
    <row r="122" spans="2:4">
      <c r="B122" s="142" t="s">
        <v>3252</v>
      </c>
      <c r="C122" s="148">
        <v>2931.4816980322444</v>
      </c>
      <c r="D122" s="143">
        <v>47832</v>
      </c>
    </row>
    <row r="123" spans="2:4">
      <c r="B123" s="142" t="s">
        <v>3253</v>
      </c>
      <c r="C123" s="148">
        <v>250.90228080000003</v>
      </c>
      <c r="D123" s="143">
        <v>46524</v>
      </c>
    </row>
    <row r="124" spans="2:4">
      <c r="B124" s="142" t="s">
        <v>3254</v>
      </c>
      <c r="C124" s="148">
        <v>3083.1145024601797</v>
      </c>
      <c r="D124" s="143">
        <v>48121</v>
      </c>
    </row>
    <row r="125" spans="2:4">
      <c r="B125" s="142" t="s">
        <v>3255</v>
      </c>
      <c r="C125" s="148">
        <v>818.21120451034062</v>
      </c>
      <c r="D125" s="143">
        <v>48121</v>
      </c>
    </row>
    <row r="126" spans="2:4">
      <c r="B126" s="142" t="s">
        <v>3256</v>
      </c>
      <c r="C126" s="148">
        <v>568.71242063595002</v>
      </c>
      <c r="D126" s="143">
        <v>47255</v>
      </c>
    </row>
    <row r="127" spans="2:4">
      <c r="B127" s="142" t="s">
        <v>3257</v>
      </c>
      <c r="C127" s="148">
        <v>537.80356328670007</v>
      </c>
      <c r="D127" s="143">
        <v>48029</v>
      </c>
    </row>
    <row r="128" spans="2:4">
      <c r="B128" s="142" t="s">
        <v>3377</v>
      </c>
      <c r="C128" s="148">
        <v>34.3204783078085</v>
      </c>
      <c r="D128" s="143">
        <v>45371</v>
      </c>
    </row>
    <row r="129" spans="2:4">
      <c r="B129" s="142" t="s">
        <v>3258</v>
      </c>
      <c r="C129" s="148">
        <v>507.28879599999999</v>
      </c>
      <c r="D129" s="143">
        <v>48294</v>
      </c>
    </row>
    <row r="130" spans="2:4">
      <c r="B130" s="142" t="s">
        <v>3259</v>
      </c>
      <c r="C130" s="148">
        <v>4.0088086263300002E-2</v>
      </c>
      <c r="D130" s="143">
        <v>50586</v>
      </c>
    </row>
    <row r="131" spans="2:4">
      <c r="B131" s="142" t="s">
        <v>2243</v>
      </c>
      <c r="C131" s="148">
        <v>4331.8034327077439</v>
      </c>
      <c r="D131" s="143">
        <v>47937</v>
      </c>
    </row>
    <row r="132" spans="2:4">
      <c r="B132" s="142" t="s">
        <v>3260</v>
      </c>
      <c r="C132" s="148">
        <v>1006.5326899999999</v>
      </c>
      <c r="D132" s="143">
        <v>46572</v>
      </c>
    </row>
    <row r="133" spans="2:4">
      <c r="B133" s="142" t="s">
        <v>3378</v>
      </c>
      <c r="C133" s="148">
        <v>515.61137081198603</v>
      </c>
      <c r="D133" s="143">
        <v>45187</v>
      </c>
    </row>
    <row r="134" spans="2:4">
      <c r="B134" s="142" t="s">
        <v>3379</v>
      </c>
      <c r="C134" s="148">
        <v>703.42846360899819</v>
      </c>
      <c r="D134" s="143">
        <v>45602</v>
      </c>
    </row>
    <row r="135" spans="2:4">
      <c r="B135" s="142" t="s">
        <v>3261</v>
      </c>
      <c r="C135" s="148">
        <v>0.98571700000000007</v>
      </c>
      <c r="D135" s="143">
        <v>50586</v>
      </c>
    </row>
    <row r="136" spans="2:4">
      <c r="B136" s="142" t="s">
        <v>3262</v>
      </c>
      <c r="C136" s="148">
        <v>1189.6486189259872</v>
      </c>
      <c r="D136" s="143">
        <v>50586</v>
      </c>
    </row>
    <row r="137" spans="2:4">
      <c r="B137" s="142" t="s">
        <v>3263</v>
      </c>
      <c r="C137" s="148">
        <v>214.28928446130004</v>
      </c>
      <c r="D137" s="143">
        <v>45869</v>
      </c>
    </row>
    <row r="138" spans="2:4">
      <c r="B138" s="142" t="s">
        <v>3264</v>
      </c>
      <c r="C138" s="148">
        <v>915.86125900000013</v>
      </c>
      <c r="D138" s="143">
        <v>46203</v>
      </c>
    </row>
    <row r="139" spans="2:4">
      <c r="B139" s="142" t="s">
        <v>3265</v>
      </c>
      <c r="C139" s="148">
        <v>2019.3479832400001</v>
      </c>
      <c r="D139" s="143">
        <v>46660</v>
      </c>
    </row>
    <row r="140" spans="2:4">
      <c r="B140" s="142" t="s">
        <v>2255</v>
      </c>
      <c r="C140" s="148">
        <v>786.70410100000004</v>
      </c>
      <c r="D140" s="143">
        <v>47301</v>
      </c>
    </row>
    <row r="141" spans="2:4">
      <c r="B141" s="142" t="s">
        <v>3266</v>
      </c>
      <c r="C141" s="148">
        <v>2692.2450222600005</v>
      </c>
      <c r="D141" s="143">
        <v>48176</v>
      </c>
    </row>
    <row r="142" spans="2:4">
      <c r="B142" s="142" t="s">
        <v>3267</v>
      </c>
      <c r="C142" s="148">
        <v>465.00263331588599</v>
      </c>
      <c r="D142" s="143">
        <v>46722</v>
      </c>
    </row>
    <row r="143" spans="2:4">
      <c r="B143" s="142" t="s">
        <v>3268</v>
      </c>
      <c r="C143" s="148">
        <v>667.36014157654688</v>
      </c>
      <c r="D143" s="143">
        <v>46794</v>
      </c>
    </row>
    <row r="144" spans="2:4">
      <c r="B144" s="142" t="s">
        <v>3269</v>
      </c>
      <c r="C144" s="148">
        <v>598.30108339500009</v>
      </c>
      <c r="D144" s="143">
        <v>47407</v>
      </c>
    </row>
    <row r="145" spans="2:4">
      <c r="B145" s="142" t="s">
        <v>3270</v>
      </c>
      <c r="C145" s="148">
        <v>2797.0582389750002</v>
      </c>
      <c r="D145" s="143">
        <v>48234</v>
      </c>
    </row>
    <row r="146" spans="2:4">
      <c r="B146" s="142" t="s">
        <v>2262</v>
      </c>
      <c r="C146" s="148">
        <v>472.01951264337509</v>
      </c>
      <c r="D146" s="143">
        <v>47467</v>
      </c>
    </row>
    <row r="147" spans="2:4">
      <c r="B147" s="142" t="s">
        <v>3271</v>
      </c>
      <c r="C147" s="148">
        <v>1618.7447830000003</v>
      </c>
      <c r="D147" s="143">
        <v>47599</v>
      </c>
    </row>
    <row r="148" spans="2:4">
      <c r="B148" s="142" t="s">
        <v>3186</v>
      </c>
      <c r="C148" s="148">
        <v>8.3775399999999998</v>
      </c>
      <c r="D148" s="143">
        <v>46082</v>
      </c>
    </row>
    <row r="149" spans="2:4">
      <c r="B149" s="142" t="s">
        <v>3187</v>
      </c>
      <c r="C149" s="148">
        <v>1376.346239</v>
      </c>
      <c r="D149" s="143">
        <v>47236</v>
      </c>
    </row>
    <row r="150" spans="2:4">
      <c r="B150" s="142" t="s">
        <v>3272</v>
      </c>
      <c r="C150" s="148">
        <v>3125.1675986100008</v>
      </c>
      <c r="D150" s="143">
        <v>46465</v>
      </c>
    </row>
    <row r="151" spans="2:4">
      <c r="B151" s="142" t="s">
        <v>3380</v>
      </c>
      <c r="C151" s="148">
        <v>170.66795784491646</v>
      </c>
      <c r="D151" s="143">
        <v>46014</v>
      </c>
    </row>
    <row r="152" spans="2:4">
      <c r="B152" s="142" t="s">
        <v>3381</v>
      </c>
      <c r="C152" s="148">
        <v>80.204449718061909</v>
      </c>
      <c r="D152" s="143">
        <v>45830</v>
      </c>
    </row>
    <row r="153" spans="2:4">
      <c r="B153" s="142" t="s">
        <v>3273</v>
      </c>
      <c r="C153" s="148">
        <v>902.3169650000001</v>
      </c>
      <c r="D153" s="143">
        <v>48268</v>
      </c>
    </row>
    <row r="154" spans="2:4">
      <c r="B154" s="142" t="s">
        <v>2276</v>
      </c>
      <c r="C154" s="148">
        <v>307.57175000000001</v>
      </c>
      <c r="D154" s="143">
        <v>47107</v>
      </c>
    </row>
    <row r="155" spans="2:4">
      <c r="B155" s="142" t="s">
        <v>3274</v>
      </c>
      <c r="C155" s="148">
        <v>165.78854327999997</v>
      </c>
      <c r="D155" s="143">
        <v>48213</v>
      </c>
    </row>
    <row r="156" spans="2:4">
      <c r="B156" s="142" t="s">
        <v>3275</v>
      </c>
      <c r="C156" s="148">
        <v>74.184894380700001</v>
      </c>
      <c r="D156" s="143">
        <v>45869</v>
      </c>
    </row>
    <row r="157" spans="2:4">
      <c r="B157" s="142" t="s">
        <v>2279</v>
      </c>
      <c r="C157" s="148">
        <v>625.81113161999997</v>
      </c>
      <c r="D157" s="143">
        <v>47848</v>
      </c>
    </row>
    <row r="158" spans="2:4">
      <c r="B158" s="142" t="s">
        <v>3276</v>
      </c>
      <c r="C158" s="148">
        <v>248.74102738999997</v>
      </c>
      <c r="D158" s="143">
        <v>46637</v>
      </c>
    </row>
    <row r="159" spans="2:4">
      <c r="B159" s="142" t="s">
        <v>2281</v>
      </c>
      <c r="C159" s="148">
        <v>1807.7474209950003</v>
      </c>
      <c r="D159" s="143">
        <v>47574</v>
      </c>
    </row>
    <row r="160" spans="2:4">
      <c r="B160" s="142" t="s">
        <v>3277</v>
      </c>
      <c r="C160" s="148">
        <v>982.46171410000011</v>
      </c>
      <c r="D160" s="143">
        <v>48942</v>
      </c>
    </row>
    <row r="161" spans="2:4">
      <c r="B161" s="142" t="s">
        <v>3278</v>
      </c>
      <c r="C161" s="148">
        <v>1350.98169708</v>
      </c>
      <c r="D161" s="143">
        <v>48942</v>
      </c>
    </row>
    <row r="162" spans="2:4">
      <c r="B162" s="142" t="s">
        <v>2150</v>
      </c>
      <c r="C162" s="148">
        <v>4532.7662520000003</v>
      </c>
      <c r="D162" s="143">
        <v>49405</v>
      </c>
    </row>
    <row r="163" spans="2:4">
      <c r="B163" s="142" t="s">
        <v>3279</v>
      </c>
      <c r="C163" s="148">
        <v>4699.7957956300006</v>
      </c>
      <c r="D163" s="143">
        <v>46643</v>
      </c>
    </row>
    <row r="164" spans="2:4">
      <c r="B164" s="142" t="s">
        <v>3280</v>
      </c>
      <c r="C164" s="148">
        <v>1261.9279939999999</v>
      </c>
      <c r="D164" s="143">
        <v>48004</v>
      </c>
    </row>
    <row r="165" spans="2:4">
      <c r="B165" s="142" t="s">
        <v>2284</v>
      </c>
      <c r="C165" s="148">
        <v>1880.6404370400001</v>
      </c>
      <c r="D165" s="143">
        <v>46742</v>
      </c>
    </row>
    <row r="166" spans="2:4">
      <c r="B166" s="142" t="s">
        <v>3281</v>
      </c>
      <c r="C166" s="148">
        <v>2185.6169360000004</v>
      </c>
      <c r="D166" s="143">
        <v>46112</v>
      </c>
    </row>
    <row r="167" spans="2:4">
      <c r="B167" s="142" t="s">
        <v>2285</v>
      </c>
      <c r="C167" s="148">
        <v>6062.6083759100002</v>
      </c>
      <c r="D167" s="143">
        <v>46722</v>
      </c>
    </row>
    <row r="168" spans="2:4">
      <c r="B168" s="142" t="s">
        <v>2286</v>
      </c>
      <c r="C168" s="148">
        <v>432.72942999999998</v>
      </c>
      <c r="D168" s="143">
        <v>46722</v>
      </c>
    </row>
    <row r="169" spans="2:4">
      <c r="B169" s="142" t="s">
        <v>2151</v>
      </c>
      <c r="C169" s="148">
        <v>10.606512500000001</v>
      </c>
      <c r="D169" s="143">
        <v>48030</v>
      </c>
    </row>
    <row r="170" spans="2:4">
      <c r="B170" s="142"/>
      <c r="C170" s="148"/>
      <c r="D170" s="143"/>
    </row>
    <row r="171" spans="2:4">
      <c r="B171" s="142"/>
      <c r="C171" s="148"/>
      <c r="D171" s="143"/>
    </row>
    <row r="172" spans="2:4">
      <c r="B172" s="142"/>
      <c r="C172" s="148"/>
      <c r="D172" s="143"/>
    </row>
    <row r="173" spans="2:4">
      <c r="B173" s="114"/>
      <c r="C173" s="115"/>
      <c r="D173" s="115"/>
    </row>
    <row r="174" spans="2:4">
      <c r="B174" s="114"/>
      <c r="C174" s="115"/>
      <c r="D174" s="115"/>
    </row>
    <row r="175" spans="2:4">
      <c r="B175" s="114"/>
      <c r="C175" s="115"/>
      <c r="D175" s="115"/>
    </row>
    <row r="176" spans="2:4">
      <c r="B176" s="114"/>
      <c r="C176" s="115"/>
      <c r="D176" s="115"/>
    </row>
    <row r="177" spans="2:4">
      <c r="B177" s="114"/>
      <c r="C177" s="115"/>
      <c r="D177" s="115"/>
    </row>
    <row r="178" spans="2:4">
      <c r="B178" s="114"/>
      <c r="C178" s="115"/>
      <c r="D178" s="115"/>
    </row>
    <row r="179" spans="2:4">
      <c r="B179" s="114"/>
      <c r="C179" s="115"/>
      <c r="D179" s="115"/>
    </row>
    <row r="180" spans="2:4">
      <c r="B180" s="114"/>
      <c r="C180" s="115"/>
      <c r="D180" s="115"/>
    </row>
    <row r="181" spans="2:4">
      <c r="B181" s="114"/>
      <c r="C181" s="115"/>
      <c r="D181" s="115"/>
    </row>
    <row r="182" spans="2:4">
      <c r="B182" s="114"/>
      <c r="C182" s="115"/>
      <c r="D182" s="115"/>
    </row>
    <row r="183" spans="2:4">
      <c r="B183" s="114"/>
      <c r="C183" s="115"/>
      <c r="D183" s="115"/>
    </row>
    <row r="184" spans="2:4">
      <c r="B184" s="114"/>
      <c r="C184" s="115"/>
      <c r="D184" s="115"/>
    </row>
    <row r="185" spans="2:4">
      <c r="B185" s="114"/>
      <c r="C185" s="115"/>
      <c r="D185" s="115"/>
    </row>
    <row r="186" spans="2:4">
      <c r="B186" s="114"/>
      <c r="C186" s="115"/>
      <c r="D186" s="115"/>
    </row>
    <row r="187" spans="2:4">
      <c r="B187" s="114"/>
      <c r="C187" s="115"/>
      <c r="D187" s="115"/>
    </row>
    <row r="188" spans="2:4">
      <c r="B188" s="114"/>
      <c r="C188" s="115"/>
      <c r="D188" s="115"/>
    </row>
    <row r="189" spans="2:4">
      <c r="B189" s="114"/>
      <c r="C189" s="115"/>
      <c r="D189" s="115"/>
    </row>
    <row r="190" spans="2:4">
      <c r="B190" s="114"/>
      <c r="C190" s="115"/>
      <c r="D190" s="115"/>
    </row>
    <row r="191" spans="2:4">
      <c r="B191" s="114"/>
      <c r="C191" s="115"/>
      <c r="D191" s="115"/>
    </row>
    <row r="192" spans="2:4">
      <c r="B192" s="114"/>
      <c r="C192" s="115"/>
      <c r="D192" s="115"/>
    </row>
    <row r="193" spans="2:4">
      <c r="B193" s="114"/>
      <c r="C193" s="115"/>
      <c r="D193" s="115"/>
    </row>
    <row r="194" spans="2:4">
      <c r="B194" s="114"/>
      <c r="C194" s="115"/>
      <c r="D194" s="115"/>
    </row>
    <row r="195" spans="2:4">
      <c r="B195" s="114"/>
      <c r="C195" s="115"/>
      <c r="D195" s="115"/>
    </row>
    <row r="196" spans="2:4">
      <c r="B196" s="114"/>
      <c r="C196" s="115"/>
      <c r="D196" s="115"/>
    </row>
    <row r="197" spans="2:4">
      <c r="B197" s="114"/>
      <c r="C197" s="115"/>
      <c r="D197" s="115"/>
    </row>
    <row r="198" spans="2:4">
      <c r="B198" s="114"/>
      <c r="C198" s="115"/>
      <c r="D198" s="115"/>
    </row>
    <row r="199" spans="2:4">
      <c r="B199" s="114"/>
      <c r="C199" s="115"/>
      <c r="D199" s="115"/>
    </row>
    <row r="200" spans="2:4">
      <c r="B200" s="114"/>
      <c r="C200" s="115"/>
      <c r="D200" s="115"/>
    </row>
    <row r="201" spans="2:4">
      <c r="B201" s="114"/>
      <c r="C201" s="115"/>
      <c r="D201" s="115"/>
    </row>
    <row r="202" spans="2:4">
      <c r="B202" s="114"/>
      <c r="C202" s="115"/>
      <c r="D202" s="115"/>
    </row>
    <row r="203" spans="2:4">
      <c r="B203" s="114"/>
      <c r="C203" s="115"/>
      <c r="D203" s="115"/>
    </row>
    <row r="204" spans="2:4">
      <c r="B204" s="114"/>
      <c r="C204" s="115"/>
      <c r="D204" s="115"/>
    </row>
    <row r="205" spans="2:4">
      <c r="B205" s="114"/>
      <c r="C205" s="115"/>
      <c r="D205" s="115"/>
    </row>
    <row r="206" spans="2:4">
      <c r="B206" s="114"/>
      <c r="C206" s="115"/>
      <c r="D206" s="115"/>
    </row>
    <row r="207" spans="2:4">
      <c r="B207" s="114"/>
      <c r="C207" s="115"/>
      <c r="D207" s="115"/>
    </row>
    <row r="208" spans="2:4">
      <c r="B208" s="114"/>
      <c r="C208" s="115"/>
      <c r="D208" s="115"/>
    </row>
    <row r="209" spans="2:4">
      <c r="B209" s="114"/>
      <c r="C209" s="115"/>
      <c r="D209" s="115"/>
    </row>
    <row r="210" spans="2:4">
      <c r="B210" s="114"/>
      <c r="C210" s="115"/>
      <c r="D210" s="115"/>
    </row>
    <row r="211" spans="2:4">
      <c r="B211" s="114"/>
      <c r="C211" s="115"/>
      <c r="D211" s="115"/>
    </row>
    <row r="212" spans="2:4">
      <c r="B212" s="114"/>
      <c r="C212" s="115"/>
      <c r="D212" s="115"/>
    </row>
    <row r="213" spans="2:4">
      <c r="B213" s="114"/>
      <c r="C213" s="115"/>
      <c r="D213" s="115"/>
    </row>
    <row r="214" spans="2:4">
      <c r="B214" s="114"/>
      <c r="C214" s="115"/>
      <c r="D214" s="115"/>
    </row>
    <row r="215" spans="2:4">
      <c r="B215" s="114"/>
      <c r="C215" s="115"/>
      <c r="D215" s="115"/>
    </row>
    <row r="216" spans="2:4">
      <c r="B216" s="114"/>
      <c r="C216" s="115"/>
      <c r="D216" s="115"/>
    </row>
    <row r="217" spans="2:4">
      <c r="B217" s="114"/>
      <c r="C217" s="115"/>
      <c r="D217" s="115"/>
    </row>
    <row r="218" spans="2:4">
      <c r="B218" s="114"/>
      <c r="C218" s="115"/>
      <c r="D218" s="115"/>
    </row>
    <row r="219" spans="2:4">
      <c r="B219" s="114"/>
      <c r="C219" s="115"/>
      <c r="D219" s="115"/>
    </row>
    <row r="220" spans="2:4">
      <c r="B220" s="114"/>
      <c r="C220" s="115"/>
      <c r="D220" s="115"/>
    </row>
    <row r="221" spans="2:4">
      <c r="B221" s="114"/>
      <c r="C221" s="115"/>
      <c r="D221" s="115"/>
    </row>
    <row r="222" spans="2:4">
      <c r="B222" s="114"/>
      <c r="C222" s="115"/>
      <c r="D222" s="115"/>
    </row>
    <row r="223" spans="2:4">
      <c r="B223" s="114"/>
      <c r="C223" s="115"/>
      <c r="D223" s="115"/>
    </row>
    <row r="224" spans="2:4">
      <c r="B224" s="114"/>
      <c r="C224" s="115"/>
      <c r="D224" s="115"/>
    </row>
    <row r="225" spans="2:4">
      <c r="B225" s="114"/>
      <c r="C225" s="115"/>
      <c r="D225" s="115"/>
    </row>
    <row r="226" spans="2:4">
      <c r="B226" s="114"/>
      <c r="C226" s="115"/>
      <c r="D226" s="115"/>
    </row>
    <row r="227" spans="2:4">
      <c r="B227" s="114"/>
      <c r="C227" s="115"/>
      <c r="D227" s="115"/>
    </row>
    <row r="228" spans="2:4">
      <c r="B228" s="114"/>
      <c r="C228" s="115"/>
      <c r="D228" s="115"/>
    </row>
    <row r="229" spans="2:4">
      <c r="B229" s="114"/>
      <c r="C229" s="115"/>
      <c r="D229" s="115"/>
    </row>
    <row r="230" spans="2:4">
      <c r="B230" s="114"/>
      <c r="C230" s="115"/>
      <c r="D230" s="115"/>
    </row>
    <row r="231" spans="2:4">
      <c r="B231" s="114"/>
      <c r="C231" s="115"/>
      <c r="D231" s="115"/>
    </row>
    <row r="232" spans="2:4">
      <c r="B232" s="114"/>
      <c r="C232" s="115"/>
      <c r="D232" s="115"/>
    </row>
    <row r="233" spans="2:4">
      <c r="B233" s="114"/>
      <c r="C233" s="115"/>
      <c r="D233" s="115"/>
    </row>
    <row r="234" spans="2:4">
      <c r="B234" s="114"/>
      <c r="C234" s="115"/>
      <c r="D234" s="115"/>
    </row>
    <row r="235" spans="2:4">
      <c r="B235" s="114"/>
      <c r="C235" s="115"/>
      <c r="D235" s="115"/>
    </row>
    <row r="236" spans="2:4">
      <c r="B236" s="114"/>
      <c r="C236" s="115"/>
      <c r="D236" s="115"/>
    </row>
    <row r="237" spans="2:4">
      <c r="B237" s="114"/>
      <c r="C237" s="115"/>
      <c r="D237" s="115"/>
    </row>
    <row r="238" spans="2:4">
      <c r="B238" s="114"/>
      <c r="C238" s="115"/>
      <c r="D238" s="115"/>
    </row>
    <row r="239" spans="2:4">
      <c r="B239" s="114"/>
      <c r="C239" s="115"/>
      <c r="D239" s="115"/>
    </row>
    <row r="240" spans="2:4">
      <c r="B240" s="114"/>
      <c r="C240" s="115"/>
      <c r="D240" s="115"/>
    </row>
    <row r="241" spans="2:4">
      <c r="B241" s="114"/>
      <c r="C241" s="115"/>
      <c r="D241" s="115"/>
    </row>
    <row r="242" spans="2:4">
      <c r="B242" s="114"/>
      <c r="C242" s="115"/>
      <c r="D242" s="115"/>
    </row>
    <row r="243" spans="2:4">
      <c r="B243" s="114"/>
      <c r="C243" s="115"/>
      <c r="D243" s="115"/>
    </row>
    <row r="244" spans="2:4">
      <c r="B244" s="114"/>
      <c r="C244" s="115"/>
      <c r="D244" s="115"/>
    </row>
    <row r="245" spans="2:4">
      <c r="B245" s="114"/>
      <c r="C245" s="115"/>
      <c r="D245" s="115"/>
    </row>
    <row r="246" spans="2:4">
      <c r="B246" s="114"/>
      <c r="C246" s="115"/>
      <c r="D246" s="115"/>
    </row>
    <row r="247" spans="2:4">
      <c r="B247" s="114"/>
      <c r="C247" s="115"/>
      <c r="D247" s="115"/>
    </row>
    <row r="248" spans="2:4">
      <c r="B248" s="114"/>
      <c r="C248" s="115"/>
      <c r="D248" s="115"/>
    </row>
    <row r="249" spans="2:4">
      <c r="B249" s="114"/>
      <c r="C249" s="115"/>
      <c r="D249" s="115"/>
    </row>
    <row r="250" spans="2:4">
      <c r="B250" s="114"/>
      <c r="C250" s="115"/>
      <c r="D250" s="115"/>
    </row>
    <row r="251" spans="2:4">
      <c r="B251" s="114"/>
      <c r="C251" s="115"/>
      <c r="D251" s="115"/>
    </row>
    <row r="252" spans="2:4">
      <c r="B252" s="114"/>
      <c r="C252" s="115"/>
      <c r="D252" s="115"/>
    </row>
    <row r="253" spans="2:4">
      <c r="B253" s="114"/>
      <c r="C253" s="115"/>
      <c r="D253" s="115"/>
    </row>
    <row r="254" spans="2:4">
      <c r="B254" s="114"/>
      <c r="C254" s="115"/>
      <c r="D254" s="115"/>
    </row>
    <row r="255" spans="2:4">
      <c r="B255" s="114"/>
      <c r="C255" s="115"/>
      <c r="D255" s="115"/>
    </row>
    <row r="256" spans="2:4">
      <c r="B256" s="114"/>
      <c r="C256" s="115"/>
      <c r="D256" s="115"/>
    </row>
    <row r="257" spans="2:4">
      <c r="B257" s="114"/>
      <c r="C257" s="115"/>
      <c r="D257" s="115"/>
    </row>
    <row r="258" spans="2:4">
      <c r="B258" s="114"/>
      <c r="C258" s="115"/>
      <c r="D258" s="115"/>
    </row>
    <row r="259" spans="2:4">
      <c r="B259" s="114"/>
      <c r="C259" s="115"/>
      <c r="D259" s="115"/>
    </row>
    <row r="260" spans="2:4">
      <c r="B260" s="114"/>
      <c r="C260" s="115"/>
      <c r="D260" s="115"/>
    </row>
    <row r="261" spans="2:4">
      <c r="B261" s="114"/>
      <c r="C261" s="115"/>
      <c r="D261" s="115"/>
    </row>
    <row r="262" spans="2:4">
      <c r="B262" s="114"/>
      <c r="C262" s="115"/>
      <c r="D262" s="115"/>
    </row>
    <row r="263" spans="2:4">
      <c r="B263" s="114"/>
      <c r="C263" s="115"/>
      <c r="D263" s="115"/>
    </row>
    <row r="264" spans="2:4">
      <c r="B264" s="114"/>
      <c r="C264" s="115"/>
      <c r="D264" s="115"/>
    </row>
    <row r="265" spans="2:4">
      <c r="B265" s="114"/>
      <c r="C265" s="115"/>
      <c r="D265" s="115"/>
    </row>
    <row r="266" spans="2:4">
      <c r="B266" s="114"/>
      <c r="C266" s="115"/>
      <c r="D266" s="115"/>
    </row>
    <row r="267" spans="2:4">
      <c r="B267" s="114"/>
      <c r="C267" s="115"/>
      <c r="D267" s="115"/>
    </row>
    <row r="268" spans="2:4">
      <c r="B268" s="114"/>
      <c r="C268" s="115"/>
      <c r="D268" s="115"/>
    </row>
    <row r="269" spans="2:4">
      <c r="B269" s="114"/>
      <c r="C269" s="115"/>
      <c r="D269" s="115"/>
    </row>
    <row r="270" spans="2:4">
      <c r="B270" s="114"/>
      <c r="C270" s="115"/>
      <c r="D270" s="115"/>
    </row>
    <row r="271" spans="2:4">
      <c r="B271" s="114"/>
      <c r="C271" s="115"/>
      <c r="D271" s="115"/>
    </row>
    <row r="272" spans="2:4">
      <c r="B272" s="114"/>
      <c r="C272" s="115"/>
      <c r="D272" s="115"/>
    </row>
    <row r="273" spans="2:4">
      <c r="B273" s="114"/>
      <c r="C273" s="115"/>
      <c r="D273" s="115"/>
    </row>
    <row r="274" spans="2:4">
      <c r="B274" s="114"/>
      <c r="C274" s="115"/>
      <c r="D274" s="115"/>
    </row>
    <row r="275" spans="2:4">
      <c r="B275" s="114"/>
      <c r="C275" s="115"/>
      <c r="D275" s="115"/>
    </row>
    <row r="276" spans="2:4">
      <c r="B276" s="114"/>
      <c r="C276" s="115"/>
      <c r="D276" s="115"/>
    </row>
    <row r="277" spans="2:4">
      <c r="B277" s="114"/>
      <c r="C277" s="115"/>
      <c r="D277" s="115"/>
    </row>
    <row r="278" spans="2:4">
      <c r="B278" s="114"/>
      <c r="C278" s="115"/>
      <c r="D278" s="115"/>
    </row>
    <row r="279" spans="2:4">
      <c r="B279" s="114"/>
      <c r="C279" s="115"/>
      <c r="D279" s="115"/>
    </row>
    <row r="280" spans="2:4">
      <c r="B280" s="114"/>
      <c r="C280" s="115"/>
      <c r="D280" s="115"/>
    </row>
    <row r="281" spans="2:4">
      <c r="B281" s="114"/>
      <c r="C281" s="115"/>
      <c r="D281" s="115"/>
    </row>
    <row r="282" spans="2:4">
      <c r="B282" s="114"/>
      <c r="C282" s="115"/>
      <c r="D282" s="115"/>
    </row>
    <row r="283" spans="2:4">
      <c r="B283" s="114"/>
      <c r="C283" s="115"/>
      <c r="D283" s="115"/>
    </row>
    <row r="284" spans="2:4">
      <c r="B284" s="114"/>
      <c r="C284" s="115"/>
      <c r="D284" s="115"/>
    </row>
    <row r="285" spans="2:4">
      <c r="B285" s="114"/>
      <c r="C285" s="115"/>
      <c r="D285" s="115"/>
    </row>
    <row r="286" spans="2:4">
      <c r="B286" s="114"/>
      <c r="C286" s="115"/>
      <c r="D286" s="115"/>
    </row>
    <row r="287" spans="2:4">
      <c r="B287" s="114"/>
      <c r="C287" s="115"/>
      <c r="D287" s="115"/>
    </row>
    <row r="288" spans="2:4">
      <c r="B288" s="114"/>
      <c r="C288" s="115"/>
      <c r="D288" s="115"/>
    </row>
    <row r="289" spans="2:4">
      <c r="B289" s="114"/>
      <c r="C289" s="115"/>
      <c r="D289" s="115"/>
    </row>
    <row r="290" spans="2:4">
      <c r="B290" s="114"/>
      <c r="C290" s="115"/>
      <c r="D290" s="115"/>
    </row>
    <row r="291" spans="2:4">
      <c r="B291" s="114"/>
      <c r="C291" s="115"/>
      <c r="D291" s="115"/>
    </row>
    <row r="292" spans="2:4">
      <c r="B292" s="114"/>
      <c r="C292" s="115"/>
      <c r="D292" s="115"/>
    </row>
    <row r="293" spans="2:4">
      <c r="B293" s="114"/>
      <c r="C293" s="115"/>
      <c r="D293" s="115"/>
    </row>
    <row r="294" spans="2:4">
      <c r="B294" s="114"/>
      <c r="C294" s="115"/>
      <c r="D294" s="115"/>
    </row>
    <row r="295" spans="2:4">
      <c r="B295" s="114"/>
      <c r="C295" s="115"/>
      <c r="D295" s="115"/>
    </row>
    <row r="296" spans="2:4">
      <c r="B296" s="114"/>
      <c r="C296" s="115"/>
      <c r="D296" s="115"/>
    </row>
    <row r="297" spans="2:4">
      <c r="B297" s="114"/>
      <c r="C297" s="115"/>
      <c r="D297" s="115"/>
    </row>
    <row r="298" spans="2:4">
      <c r="B298" s="114"/>
      <c r="C298" s="115"/>
      <c r="D298" s="115"/>
    </row>
    <row r="299" spans="2:4">
      <c r="B299" s="114"/>
      <c r="C299" s="115"/>
      <c r="D299" s="115"/>
    </row>
    <row r="300" spans="2:4">
      <c r="B300" s="114"/>
      <c r="C300" s="115"/>
      <c r="D300" s="115"/>
    </row>
    <row r="301" spans="2:4">
      <c r="B301" s="114"/>
      <c r="C301" s="115"/>
      <c r="D301" s="115"/>
    </row>
    <row r="302" spans="2:4">
      <c r="B302" s="114"/>
      <c r="C302" s="115"/>
      <c r="D302" s="115"/>
    </row>
    <row r="303" spans="2:4">
      <c r="B303" s="114"/>
      <c r="C303" s="115"/>
      <c r="D303" s="115"/>
    </row>
    <row r="304" spans="2:4">
      <c r="B304" s="114"/>
      <c r="C304" s="115"/>
      <c r="D304" s="115"/>
    </row>
    <row r="305" spans="2:4">
      <c r="B305" s="114"/>
      <c r="C305" s="115"/>
      <c r="D305" s="115"/>
    </row>
    <row r="306" spans="2:4">
      <c r="B306" s="114"/>
      <c r="C306" s="115"/>
      <c r="D306" s="115"/>
    </row>
    <row r="307" spans="2:4">
      <c r="B307" s="114"/>
      <c r="C307" s="115"/>
      <c r="D307" s="115"/>
    </row>
    <row r="308" spans="2:4">
      <c r="B308" s="114"/>
      <c r="C308" s="115"/>
      <c r="D308" s="115"/>
    </row>
    <row r="309" spans="2:4">
      <c r="B309" s="114"/>
      <c r="C309" s="115"/>
      <c r="D309" s="115"/>
    </row>
    <row r="310" spans="2:4">
      <c r="B310" s="114"/>
      <c r="C310" s="115"/>
      <c r="D310" s="115"/>
    </row>
    <row r="311" spans="2:4">
      <c r="B311" s="114"/>
      <c r="C311" s="115"/>
      <c r="D311" s="115"/>
    </row>
    <row r="312" spans="2:4">
      <c r="B312" s="114"/>
      <c r="C312" s="115"/>
      <c r="D312" s="115"/>
    </row>
    <row r="313" spans="2:4">
      <c r="B313" s="114"/>
      <c r="C313" s="115"/>
      <c r="D313" s="115"/>
    </row>
    <row r="314" spans="2:4">
      <c r="B314" s="114"/>
      <c r="C314" s="115"/>
      <c r="D314" s="115"/>
    </row>
    <row r="315" spans="2:4">
      <c r="B315" s="114"/>
      <c r="C315" s="115"/>
      <c r="D315" s="115"/>
    </row>
    <row r="316" spans="2:4">
      <c r="B316" s="114"/>
      <c r="C316" s="115"/>
      <c r="D316" s="115"/>
    </row>
    <row r="317" spans="2:4">
      <c r="B317" s="114"/>
      <c r="C317" s="115"/>
      <c r="D317" s="115"/>
    </row>
    <row r="318" spans="2:4">
      <c r="B318" s="114"/>
      <c r="C318" s="115"/>
      <c r="D318" s="115"/>
    </row>
    <row r="319" spans="2:4">
      <c r="B319" s="114"/>
      <c r="C319" s="115"/>
      <c r="D319" s="115"/>
    </row>
    <row r="320" spans="2:4">
      <c r="B320" s="114"/>
      <c r="C320" s="115"/>
      <c r="D320" s="115"/>
    </row>
    <row r="321" spans="2:4">
      <c r="B321" s="114"/>
      <c r="C321" s="115"/>
      <c r="D321" s="115"/>
    </row>
    <row r="322" spans="2:4">
      <c r="B322" s="114"/>
      <c r="C322" s="115"/>
      <c r="D322" s="115"/>
    </row>
    <row r="323" spans="2:4">
      <c r="B323" s="114"/>
      <c r="C323" s="115"/>
      <c r="D323" s="115"/>
    </row>
    <row r="324" spans="2:4">
      <c r="B324" s="114"/>
      <c r="C324" s="115"/>
      <c r="D324" s="115"/>
    </row>
    <row r="325" spans="2:4">
      <c r="B325" s="114"/>
      <c r="C325" s="115"/>
      <c r="D325" s="115"/>
    </row>
    <row r="326" spans="2:4">
      <c r="B326" s="114"/>
      <c r="C326" s="115"/>
      <c r="D326" s="115"/>
    </row>
    <row r="327" spans="2:4">
      <c r="B327" s="114"/>
      <c r="C327" s="115"/>
      <c r="D327" s="115"/>
    </row>
    <row r="328" spans="2:4">
      <c r="B328" s="114"/>
      <c r="C328" s="115"/>
      <c r="D328" s="115"/>
    </row>
    <row r="329" spans="2:4">
      <c r="B329" s="114"/>
      <c r="C329" s="115"/>
      <c r="D329" s="115"/>
    </row>
    <row r="330" spans="2:4">
      <c r="B330" s="114"/>
      <c r="C330" s="115"/>
      <c r="D330" s="115"/>
    </row>
    <row r="331" spans="2:4">
      <c r="B331" s="114"/>
      <c r="C331" s="115"/>
      <c r="D331" s="115"/>
    </row>
    <row r="332" spans="2:4">
      <c r="B332" s="114"/>
      <c r="C332" s="115"/>
      <c r="D332" s="115"/>
    </row>
    <row r="333" spans="2:4">
      <c r="B333" s="114"/>
      <c r="C333" s="115"/>
      <c r="D333" s="115"/>
    </row>
    <row r="334" spans="2:4">
      <c r="B334" s="114"/>
      <c r="C334" s="115"/>
      <c r="D334" s="115"/>
    </row>
    <row r="335" spans="2:4">
      <c r="B335" s="114"/>
      <c r="C335" s="115"/>
      <c r="D335" s="115"/>
    </row>
    <row r="336" spans="2:4">
      <c r="B336" s="114"/>
      <c r="C336" s="115"/>
      <c r="D336" s="115"/>
    </row>
    <row r="337" spans="2:4">
      <c r="B337" s="114"/>
      <c r="C337" s="115"/>
      <c r="D337" s="115"/>
    </row>
    <row r="338" spans="2:4">
      <c r="B338" s="114"/>
      <c r="C338" s="115"/>
      <c r="D338" s="115"/>
    </row>
    <row r="339" spans="2:4">
      <c r="B339" s="114"/>
      <c r="C339" s="115"/>
      <c r="D339" s="115"/>
    </row>
    <row r="340" spans="2:4">
      <c r="B340" s="114"/>
      <c r="C340" s="115"/>
      <c r="D340" s="115"/>
    </row>
    <row r="341" spans="2:4">
      <c r="B341" s="114"/>
      <c r="C341" s="115"/>
      <c r="D341" s="115"/>
    </row>
    <row r="342" spans="2:4">
      <c r="B342" s="114"/>
      <c r="C342" s="115"/>
      <c r="D342" s="115"/>
    </row>
    <row r="343" spans="2:4">
      <c r="B343" s="114"/>
      <c r="C343" s="115"/>
      <c r="D343" s="115"/>
    </row>
    <row r="344" spans="2:4">
      <c r="B344" s="114"/>
      <c r="C344" s="115"/>
      <c r="D344" s="115"/>
    </row>
    <row r="345" spans="2:4">
      <c r="B345" s="114"/>
      <c r="C345" s="115"/>
      <c r="D345" s="115"/>
    </row>
    <row r="346" spans="2:4">
      <c r="B346" s="114"/>
      <c r="C346" s="115"/>
      <c r="D346" s="115"/>
    </row>
    <row r="347" spans="2:4">
      <c r="B347" s="114"/>
      <c r="C347" s="115"/>
      <c r="D347" s="115"/>
    </row>
    <row r="348" spans="2:4">
      <c r="B348" s="114"/>
      <c r="C348" s="115"/>
      <c r="D348" s="115"/>
    </row>
    <row r="349" spans="2:4">
      <c r="B349" s="114"/>
      <c r="C349" s="115"/>
      <c r="D349" s="115"/>
    </row>
    <row r="350" spans="2:4">
      <c r="B350" s="114"/>
      <c r="C350" s="115"/>
      <c r="D350" s="115"/>
    </row>
    <row r="351" spans="2:4">
      <c r="B351" s="114"/>
      <c r="C351" s="115"/>
      <c r="D351" s="115"/>
    </row>
    <row r="352" spans="2:4">
      <c r="B352" s="114"/>
      <c r="C352" s="115"/>
      <c r="D352" s="115"/>
    </row>
    <row r="353" spans="2:4">
      <c r="B353" s="114"/>
      <c r="C353" s="115"/>
      <c r="D353" s="115"/>
    </row>
    <row r="354" spans="2:4">
      <c r="B354" s="114"/>
      <c r="C354" s="115"/>
      <c r="D354" s="115"/>
    </row>
    <row r="355" spans="2:4">
      <c r="B355" s="114"/>
      <c r="C355" s="115"/>
      <c r="D355" s="115"/>
    </row>
    <row r="356" spans="2:4">
      <c r="B356" s="114"/>
      <c r="C356" s="115"/>
      <c r="D356" s="115"/>
    </row>
    <row r="357" spans="2:4">
      <c r="B357" s="114"/>
      <c r="C357" s="115"/>
      <c r="D357" s="115"/>
    </row>
    <row r="358" spans="2:4">
      <c r="B358" s="114"/>
      <c r="C358" s="115"/>
      <c r="D358" s="115"/>
    </row>
    <row r="359" spans="2:4">
      <c r="B359" s="114"/>
      <c r="C359" s="115"/>
      <c r="D359" s="115"/>
    </row>
    <row r="360" spans="2:4">
      <c r="B360" s="114"/>
      <c r="C360" s="115"/>
      <c r="D360" s="115"/>
    </row>
    <row r="361" spans="2:4">
      <c r="B361" s="114"/>
      <c r="C361" s="115"/>
      <c r="D361" s="115"/>
    </row>
    <row r="362" spans="2:4">
      <c r="B362" s="114"/>
      <c r="C362" s="115"/>
      <c r="D362" s="115"/>
    </row>
    <row r="363" spans="2:4">
      <c r="B363" s="114"/>
      <c r="C363" s="115"/>
      <c r="D363" s="115"/>
    </row>
    <row r="364" spans="2:4">
      <c r="B364" s="114"/>
      <c r="C364" s="115"/>
      <c r="D364" s="115"/>
    </row>
    <row r="365" spans="2:4">
      <c r="B365" s="114"/>
      <c r="C365" s="115"/>
      <c r="D365" s="115"/>
    </row>
    <row r="366" spans="2:4">
      <c r="B366" s="114"/>
      <c r="C366" s="115"/>
      <c r="D366" s="115"/>
    </row>
    <row r="367" spans="2:4">
      <c r="B367" s="114"/>
      <c r="C367" s="115"/>
      <c r="D367" s="115"/>
    </row>
    <row r="368" spans="2:4">
      <c r="B368" s="114"/>
      <c r="C368" s="115"/>
      <c r="D368" s="115"/>
    </row>
    <row r="369" spans="2:4">
      <c r="B369" s="114"/>
      <c r="C369" s="115"/>
      <c r="D369" s="115"/>
    </row>
    <row r="370" spans="2:4">
      <c r="B370" s="114"/>
      <c r="C370" s="115"/>
      <c r="D370" s="115"/>
    </row>
    <row r="371" spans="2:4">
      <c r="B371" s="114"/>
      <c r="C371" s="115"/>
      <c r="D371" s="115"/>
    </row>
    <row r="372" spans="2:4">
      <c r="B372" s="114"/>
      <c r="C372" s="115"/>
      <c r="D372" s="115"/>
    </row>
    <row r="373" spans="2:4">
      <c r="B373" s="114"/>
      <c r="C373" s="115"/>
      <c r="D373" s="115"/>
    </row>
    <row r="374" spans="2:4">
      <c r="B374" s="114"/>
      <c r="C374" s="115"/>
      <c r="D374" s="115"/>
    </row>
    <row r="375" spans="2:4">
      <c r="B375" s="114"/>
      <c r="C375" s="115"/>
      <c r="D375" s="115"/>
    </row>
    <row r="376" spans="2:4">
      <c r="B376" s="114"/>
      <c r="C376" s="115"/>
      <c r="D376" s="115"/>
    </row>
    <row r="377" spans="2:4">
      <c r="B377" s="114"/>
      <c r="C377" s="115"/>
      <c r="D377" s="115"/>
    </row>
    <row r="378" spans="2:4">
      <c r="B378" s="114"/>
      <c r="C378" s="115"/>
      <c r="D378" s="115"/>
    </row>
    <row r="379" spans="2:4">
      <c r="B379" s="114"/>
      <c r="C379" s="115"/>
      <c r="D379" s="115"/>
    </row>
    <row r="380" spans="2:4">
      <c r="B380" s="114"/>
      <c r="C380" s="115"/>
      <c r="D380" s="115"/>
    </row>
    <row r="381" spans="2:4">
      <c r="B381" s="114"/>
      <c r="C381" s="115"/>
      <c r="D381" s="115"/>
    </row>
    <row r="382" spans="2:4">
      <c r="B382" s="114"/>
      <c r="C382" s="115"/>
      <c r="D382" s="115"/>
    </row>
    <row r="383" spans="2:4">
      <c r="B383" s="114"/>
      <c r="C383" s="115"/>
      <c r="D383" s="115"/>
    </row>
    <row r="384" spans="2:4">
      <c r="B384" s="114"/>
      <c r="C384" s="115"/>
      <c r="D384" s="115"/>
    </row>
    <row r="385" spans="2:4">
      <c r="B385" s="114"/>
      <c r="C385" s="115"/>
      <c r="D385" s="115"/>
    </row>
    <row r="386" spans="2:4">
      <c r="B386" s="114"/>
      <c r="C386" s="115"/>
      <c r="D386" s="115"/>
    </row>
    <row r="387" spans="2:4">
      <c r="B387" s="114"/>
      <c r="C387" s="115"/>
      <c r="D387" s="115"/>
    </row>
    <row r="388" spans="2:4">
      <c r="B388" s="114"/>
      <c r="C388" s="115"/>
      <c r="D388" s="115"/>
    </row>
    <row r="389" spans="2:4">
      <c r="B389" s="114"/>
      <c r="C389" s="115"/>
      <c r="D389" s="115"/>
    </row>
    <row r="390" spans="2:4">
      <c r="B390" s="114"/>
      <c r="C390" s="115"/>
      <c r="D390" s="115"/>
    </row>
    <row r="391" spans="2:4">
      <c r="B391" s="114"/>
      <c r="C391" s="115"/>
      <c r="D391" s="115"/>
    </row>
    <row r="392" spans="2:4">
      <c r="B392" s="114"/>
      <c r="C392" s="115"/>
      <c r="D392" s="115"/>
    </row>
    <row r="393" spans="2:4">
      <c r="B393" s="114"/>
      <c r="C393" s="115"/>
      <c r="D393" s="115"/>
    </row>
    <row r="394" spans="2:4">
      <c r="B394" s="114"/>
      <c r="C394" s="115"/>
      <c r="D394" s="115"/>
    </row>
    <row r="395" spans="2:4">
      <c r="B395" s="114"/>
      <c r="C395" s="115"/>
      <c r="D395" s="115"/>
    </row>
    <row r="396" spans="2:4">
      <c r="B396" s="114"/>
      <c r="C396" s="115"/>
      <c r="D396" s="115"/>
    </row>
    <row r="397" spans="2:4">
      <c r="B397" s="114"/>
      <c r="C397" s="115"/>
      <c r="D397" s="115"/>
    </row>
    <row r="398" spans="2:4">
      <c r="B398" s="114"/>
      <c r="C398" s="115"/>
      <c r="D398" s="115"/>
    </row>
    <row r="399" spans="2:4">
      <c r="B399" s="114"/>
      <c r="C399" s="115"/>
      <c r="D399" s="115"/>
    </row>
    <row r="400" spans="2:4">
      <c r="B400" s="114"/>
      <c r="C400" s="115"/>
      <c r="D400" s="115"/>
    </row>
    <row r="401" spans="2:4">
      <c r="B401" s="114"/>
      <c r="C401" s="115"/>
      <c r="D401" s="115"/>
    </row>
    <row r="402" spans="2:4">
      <c r="B402" s="114"/>
      <c r="C402" s="115"/>
      <c r="D402" s="115"/>
    </row>
    <row r="403" spans="2:4">
      <c r="B403" s="114"/>
      <c r="C403" s="115"/>
      <c r="D403" s="115"/>
    </row>
    <row r="404" spans="2:4">
      <c r="B404" s="114"/>
      <c r="C404" s="115"/>
      <c r="D404" s="115"/>
    </row>
    <row r="405" spans="2:4">
      <c r="B405" s="114"/>
      <c r="C405" s="115"/>
      <c r="D405" s="115"/>
    </row>
    <row r="406" spans="2:4">
      <c r="B406" s="114"/>
      <c r="C406" s="115"/>
      <c r="D406" s="115"/>
    </row>
    <row r="407" spans="2:4">
      <c r="B407" s="114"/>
      <c r="C407" s="115"/>
      <c r="D407" s="115"/>
    </row>
    <row r="408" spans="2:4">
      <c r="B408" s="114"/>
      <c r="C408" s="115"/>
      <c r="D408" s="115"/>
    </row>
    <row r="409" spans="2:4">
      <c r="B409" s="114"/>
      <c r="C409" s="115"/>
      <c r="D409" s="115"/>
    </row>
    <row r="410" spans="2:4">
      <c r="B410" s="114"/>
      <c r="C410" s="115"/>
      <c r="D410" s="115"/>
    </row>
    <row r="411" spans="2:4">
      <c r="B411" s="114"/>
      <c r="C411" s="115"/>
      <c r="D411" s="115"/>
    </row>
    <row r="412" spans="2:4">
      <c r="B412" s="114"/>
      <c r="C412" s="115"/>
      <c r="D412" s="115"/>
    </row>
    <row r="413" spans="2:4">
      <c r="B413" s="114"/>
      <c r="C413" s="115"/>
      <c r="D413" s="115"/>
    </row>
    <row r="414" spans="2:4">
      <c r="B414" s="114"/>
      <c r="C414" s="115"/>
      <c r="D414" s="115"/>
    </row>
    <row r="415" spans="2:4">
      <c r="B415" s="114"/>
      <c r="C415" s="115"/>
      <c r="D415" s="115"/>
    </row>
    <row r="416" spans="2:4">
      <c r="B416" s="114"/>
      <c r="C416" s="115"/>
      <c r="D416" s="115"/>
    </row>
    <row r="417" spans="2:4">
      <c r="B417" s="114"/>
      <c r="C417" s="115"/>
      <c r="D417" s="115"/>
    </row>
    <row r="418" spans="2:4">
      <c r="B418" s="114"/>
      <c r="C418" s="115"/>
      <c r="D418" s="115"/>
    </row>
    <row r="419" spans="2:4">
      <c r="B419" s="114"/>
      <c r="C419" s="115"/>
      <c r="D419" s="115"/>
    </row>
    <row r="420" spans="2:4">
      <c r="B420" s="114"/>
      <c r="C420" s="115"/>
      <c r="D420" s="115"/>
    </row>
    <row r="421" spans="2:4">
      <c r="B421" s="114"/>
      <c r="C421" s="115"/>
      <c r="D421" s="115"/>
    </row>
    <row r="422" spans="2:4">
      <c r="B422" s="114"/>
      <c r="C422" s="115"/>
      <c r="D422" s="115"/>
    </row>
    <row r="423" spans="2:4">
      <c r="B423" s="114"/>
      <c r="C423" s="115"/>
      <c r="D423" s="115"/>
    </row>
    <row r="424" spans="2:4">
      <c r="B424" s="114"/>
      <c r="C424" s="115"/>
      <c r="D424" s="115"/>
    </row>
    <row r="425" spans="2:4">
      <c r="B425" s="114"/>
      <c r="C425" s="115"/>
      <c r="D425" s="115"/>
    </row>
    <row r="426" spans="2:4">
      <c r="B426" s="114"/>
      <c r="C426" s="115"/>
      <c r="D426" s="115"/>
    </row>
    <row r="427" spans="2:4">
      <c r="B427" s="114"/>
      <c r="C427" s="115"/>
      <c r="D427" s="115"/>
    </row>
    <row r="428" spans="2:4">
      <c r="B428" s="114"/>
      <c r="C428" s="115"/>
      <c r="D428" s="115"/>
    </row>
    <row r="429" spans="2:4">
      <c r="B429" s="114"/>
      <c r="C429" s="115"/>
      <c r="D429" s="115"/>
    </row>
    <row r="430" spans="2:4">
      <c r="B430" s="114"/>
      <c r="C430" s="115"/>
      <c r="D430" s="115"/>
    </row>
    <row r="431" spans="2:4">
      <c r="B431" s="114"/>
      <c r="C431" s="115"/>
      <c r="D431" s="115"/>
    </row>
    <row r="432" spans="2:4">
      <c r="B432" s="114"/>
      <c r="C432" s="115"/>
      <c r="D432" s="115"/>
    </row>
    <row r="433" spans="2:4">
      <c r="B433" s="114"/>
      <c r="C433" s="115"/>
      <c r="D433" s="115"/>
    </row>
    <row r="434" spans="2:4">
      <c r="B434" s="114"/>
      <c r="C434" s="115"/>
      <c r="D434" s="115"/>
    </row>
    <row r="435" spans="2:4">
      <c r="B435" s="114"/>
      <c r="C435" s="115"/>
      <c r="D435" s="115"/>
    </row>
    <row r="436" spans="2:4">
      <c r="B436" s="114"/>
      <c r="C436" s="115"/>
      <c r="D436" s="115"/>
    </row>
    <row r="437" spans="2:4">
      <c r="B437" s="114"/>
      <c r="C437" s="115"/>
      <c r="D437" s="115"/>
    </row>
    <row r="438" spans="2:4">
      <c r="B438" s="114"/>
      <c r="C438" s="115"/>
      <c r="D438" s="115"/>
    </row>
    <row r="439" spans="2:4">
      <c r="B439" s="114"/>
      <c r="C439" s="115"/>
      <c r="D439" s="115"/>
    </row>
    <row r="440" spans="2:4">
      <c r="B440" s="114"/>
      <c r="C440" s="115"/>
      <c r="D440" s="115"/>
    </row>
    <row r="441" spans="2:4">
      <c r="B441" s="114"/>
      <c r="C441" s="115"/>
      <c r="D441" s="115"/>
    </row>
    <row r="442" spans="2:4">
      <c r="B442" s="114"/>
      <c r="C442" s="115"/>
      <c r="D442" s="115"/>
    </row>
    <row r="443" spans="2:4">
      <c r="B443" s="114"/>
      <c r="C443" s="115"/>
      <c r="D443" s="115"/>
    </row>
    <row r="444" spans="2:4">
      <c r="B444" s="114"/>
      <c r="C444" s="115"/>
      <c r="D444" s="115"/>
    </row>
    <row r="445" spans="2:4">
      <c r="B445" s="114"/>
      <c r="C445" s="115"/>
      <c r="D445" s="115"/>
    </row>
    <row r="446" spans="2:4">
      <c r="B446" s="114"/>
      <c r="C446" s="115"/>
      <c r="D446" s="115"/>
    </row>
    <row r="447" spans="2:4">
      <c r="B447" s="114"/>
      <c r="C447" s="115"/>
      <c r="D447" s="115"/>
    </row>
    <row r="448" spans="2:4">
      <c r="B448" s="114"/>
      <c r="C448" s="115"/>
      <c r="D448" s="115"/>
    </row>
    <row r="449" spans="2:4">
      <c r="B449" s="114"/>
      <c r="C449" s="115"/>
      <c r="D449" s="115"/>
    </row>
    <row r="450" spans="2:4">
      <c r="B450" s="114"/>
      <c r="C450" s="115"/>
      <c r="D450" s="115"/>
    </row>
    <row r="451" spans="2:4">
      <c r="B451" s="114"/>
      <c r="C451" s="115"/>
      <c r="D451" s="115"/>
    </row>
    <row r="452" spans="2:4">
      <c r="B452" s="114"/>
      <c r="C452" s="115"/>
      <c r="D452" s="115"/>
    </row>
    <row r="453" spans="2:4">
      <c r="B453" s="114"/>
      <c r="C453" s="115"/>
      <c r="D453" s="115"/>
    </row>
    <row r="454" spans="2:4">
      <c r="B454" s="114"/>
      <c r="C454" s="115"/>
      <c r="D454" s="115"/>
    </row>
    <row r="455" spans="2:4">
      <c r="B455" s="114"/>
      <c r="C455" s="115"/>
      <c r="D455" s="115"/>
    </row>
    <row r="456" spans="2:4">
      <c r="B456" s="114"/>
      <c r="C456" s="115"/>
      <c r="D456" s="115"/>
    </row>
    <row r="457" spans="2:4">
      <c r="B457" s="114"/>
      <c r="C457" s="115"/>
      <c r="D457" s="115"/>
    </row>
    <row r="458" spans="2:4">
      <c r="B458" s="114"/>
      <c r="C458" s="115"/>
      <c r="D458" s="115"/>
    </row>
    <row r="459" spans="2:4">
      <c r="B459" s="114"/>
      <c r="C459" s="115"/>
      <c r="D459" s="115"/>
    </row>
    <row r="460" spans="2:4">
      <c r="B460" s="114"/>
      <c r="C460" s="115"/>
      <c r="D460" s="115"/>
    </row>
    <row r="461" spans="2:4">
      <c r="B461" s="114"/>
      <c r="C461" s="115"/>
      <c r="D461" s="115"/>
    </row>
    <row r="462" spans="2:4">
      <c r="B462" s="114"/>
      <c r="C462" s="115"/>
      <c r="D462" s="115"/>
    </row>
    <row r="463" spans="2:4">
      <c r="B463" s="114"/>
      <c r="C463" s="115"/>
      <c r="D463" s="115"/>
    </row>
    <row r="464" spans="2:4">
      <c r="B464" s="114"/>
      <c r="C464" s="115"/>
      <c r="D464" s="115"/>
    </row>
    <row r="465" spans="2:4">
      <c r="B465" s="114"/>
      <c r="C465" s="115"/>
      <c r="D465" s="115"/>
    </row>
    <row r="466" spans="2:4">
      <c r="B466" s="114"/>
      <c r="C466" s="115"/>
      <c r="D466" s="115"/>
    </row>
    <row r="467" spans="2:4">
      <c r="B467" s="114"/>
      <c r="C467" s="115"/>
      <c r="D467" s="115"/>
    </row>
    <row r="468" spans="2:4">
      <c r="B468" s="114"/>
      <c r="C468" s="115"/>
      <c r="D468" s="115"/>
    </row>
    <row r="469" spans="2:4">
      <c r="B469" s="114"/>
      <c r="C469" s="115"/>
      <c r="D469" s="115"/>
    </row>
    <row r="470" spans="2:4">
      <c r="B470" s="114"/>
      <c r="C470" s="115"/>
      <c r="D470" s="115"/>
    </row>
    <row r="471" spans="2:4">
      <c r="B471" s="114"/>
      <c r="C471" s="115"/>
      <c r="D471" s="115"/>
    </row>
    <row r="472" spans="2:4">
      <c r="B472" s="114"/>
      <c r="C472" s="115"/>
      <c r="D472" s="115"/>
    </row>
    <row r="473" spans="2:4">
      <c r="B473" s="114"/>
      <c r="C473" s="115"/>
      <c r="D473" s="115"/>
    </row>
    <row r="474" spans="2:4">
      <c r="B474" s="114"/>
      <c r="C474" s="115"/>
      <c r="D474" s="115"/>
    </row>
    <row r="475" spans="2:4">
      <c r="B475" s="114"/>
      <c r="C475" s="115"/>
      <c r="D475" s="115"/>
    </row>
    <row r="476" spans="2:4">
      <c r="B476" s="114"/>
      <c r="C476" s="115"/>
      <c r="D476" s="115"/>
    </row>
    <row r="477" spans="2:4">
      <c r="B477" s="114"/>
      <c r="C477" s="115"/>
      <c r="D477" s="115"/>
    </row>
    <row r="478" spans="2:4">
      <c r="B478" s="114"/>
      <c r="C478" s="115"/>
      <c r="D478" s="115"/>
    </row>
    <row r="479" spans="2:4">
      <c r="B479" s="114"/>
      <c r="C479" s="115"/>
      <c r="D479" s="115"/>
    </row>
    <row r="480" spans="2:4">
      <c r="B480" s="114"/>
      <c r="C480" s="115"/>
      <c r="D480" s="115"/>
    </row>
    <row r="481" spans="2:4">
      <c r="B481" s="114"/>
      <c r="C481" s="115"/>
      <c r="D481" s="115"/>
    </row>
    <row r="482" spans="2:4">
      <c r="B482" s="114"/>
      <c r="C482" s="115"/>
      <c r="D482" s="115"/>
    </row>
    <row r="483" spans="2:4">
      <c r="B483" s="114"/>
      <c r="C483" s="115"/>
      <c r="D483" s="115"/>
    </row>
    <row r="484" spans="2:4">
      <c r="B484" s="114"/>
      <c r="C484" s="115"/>
      <c r="D484" s="115"/>
    </row>
    <row r="485" spans="2:4">
      <c r="B485" s="114"/>
      <c r="C485" s="115"/>
      <c r="D485" s="115"/>
    </row>
    <row r="486" spans="2:4">
      <c r="B486" s="114"/>
      <c r="C486" s="115"/>
      <c r="D486" s="115"/>
    </row>
    <row r="487" spans="2:4">
      <c r="B487" s="114"/>
      <c r="C487" s="115"/>
      <c r="D487" s="115"/>
    </row>
    <row r="488" spans="2:4">
      <c r="B488" s="114"/>
      <c r="C488" s="115"/>
      <c r="D488" s="115"/>
    </row>
    <row r="489" spans="2:4">
      <c r="B489" s="114"/>
      <c r="C489" s="115"/>
      <c r="D489" s="115"/>
    </row>
    <row r="490" spans="2:4">
      <c r="B490" s="114"/>
      <c r="C490" s="115"/>
      <c r="D490" s="115"/>
    </row>
    <row r="491" spans="2:4">
      <c r="B491" s="114"/>
      <c r="C491" s="115"/>
      <c r="D491" s="115"/>
    </row>
    <row r="492" spans="2:4">
      <c r="B492" s="114"/>
      <c r="C492" s="115"/>
      <c r="D492" s="115"/>
    </row>
    <row r="493" spans="2:4">
      <c r="B493" s="114"/>
      <c r="C493" s="115"/>
      <c r="D493" s="115"/>
    </row>
    <row r="494" spans="2:4">
      <c r="B494" s="114"/>
      <c r="C494" s="115"/>
      <c r="D494" s="115"/>
    </row>
    <row r="495" spans="2:4">
      <c r="B495" s="114"/>
      <c r="C495" s="115"/>
      <c r="D495" s="115"/>
    </row>
    <row r="496" spans="2:4">
      <c r="B496" s="114"/>
      <c r="C496" s="115"/>
      <c r="D496" s="115"/>
    </row>
    <row r="497" spans="2:4">
      <c r="B497" s="114"/>
      <c r="C497" s="115"/>
      <c r="D497" s="115"/>
    </row>
    <row r="498" spans="2:4">
      <c r="B498" s="114"/>
      <c r="C498" s="115"/>
      <c r="D498" s="115"/>
    </row>
    <row r="499" spans="2:4">
      <c r="B499" s="114"/>
      <c r="C499" s="115"/>
      <c r="D499" s="115"/>
    </row>
    <row r="500" spans="2:4">
      <c r="B500" s="114"/>
      <c r="C500" s="115"/>
      <c r="D500" s="115"/>
    </row>
    <row r="501" spans="2:4">
      <c r="B501" s="114"/>
      <c r="C501" s="115"/>
      <c r="D501" s="115"/>
    </row>
    <row r="502" spans="2:4">
      <c r="B502" s="114"/>
      <c r="C502" s="115"/>
      <c r="D502" s="115"/>
    </row>
    <row r="503" spans="2:4">
      <c r="B503" s="114"/>
      <c r="C503" s="115"/>
      <c r="D503" s="115"/>
    </row>
    <row r="504" spans="2:4">
      <c r="B504" s="114"/>
      <c r="C504" s="115"/>
      <c r="D504" s="115"/>
    </row>
    <row r="505" spans="2:4">
      <c r="B505" s="114"/>
      <c r="C505" s="115"/>
      <c r="D505" s="115"/>
    </row>
    <row r="506" spans="2:4">
      <c r="B506" s="114"/>
      <c r="C506" s="115"/>
      <c r="D506" s="115"/>
    </row>
    <row r="507" spans="2:4">
      <c r="B507" s="114"/>
      <c r="C507" s="115"/>
      <c r="D507" s="115"/>
    </row>
    <row r="508" spans="2:4">
      <c r="B508" s="114"/>
      <c r="C508" s="115"/>
      <c r="D508" s="115"/>
    </row>
    <row r="509" spans="2:4">
      <c r="B509" s="114"/>
      <c r="C509" s="115"/>
      <c r="D509" s="115"/>
    </row>
    <row r="510" spans="2:4">
      <c r="B510" s="114"/>
      <c r="C510" s="115"/>
      <c r="D510" s="115"/>
    </row>
    <row r="511" spans="2:4">
      <c r="B511" s="114"/>
      <c r="C511" s="115"/>
      <c r="D511" s="115"/>
    </row>
    <row r="512" spans="2:4">
      <c r="B512" s="114"/>
      <c r="C512" s="115"/>
      <c r="D512" s="115"/>
    </row>
    <row r="513" spans="2:4">
      <c r="B513" s="114"/>
      <c r="C513" s="115"/>
      <c r="D513" s="115"/>
    </row>
    <row r="514" spans="2:4">
      <c r="B514" s="114"/>
      <c r="C514" s="115"/>
      <c r="D514" s="115"/>
    </row>
    <row r="515" spans="2:4">
      <c r="B515" s="114"/>
      <c r="C515" s="115"/>
      <c r="D515" s="115"/>
    </row>
    <row r="516" spans="2:4">
      <c r="B516" s="114"/>
      <c r="C516" s="115"/>
      <c r="D516" s="115"/>
    </row>
    <row r="517" spans="2:4">
      <c r="B517" s="114"/>
      <c r="C517" s="115"/>
      <c r="D517" s="115"/>
    </row>
    <row r="518" spans="2:4">
      <c r="B518" s="114"/>
      <c r="C518" s="115"/>
      <c r="D518" s="115"/>
    </row>
    <row r="519" spans="2:4">
      <c r="B519" s="114"/>
      <c r="C519" s="115"/>
      <c r="D519" s="115"/>
    </row>
    <row r="520" spans="2:4">
      <c r="B520" s="114"/>
      <c r="C520" s="115"/>
      <c r="D520" s="115"/>
    </row>
    <row r="521" spans="2:4">
      <c r="B521" s="114"/>
      <c r="C521" s="115"/>
      <c r="D521" s="115"/>
    </row>
    <row r="522" spans="2:4">
      <c r="B522" s="114"/>
      <c r="C522" s="115"/>
      <c r="D522" s="115"/>
    </row>
    <row r="523" spans="2:4">
      <c r="B523" s="114"/>
      <c r="C523" s="115"/>
      <c r="D523" s="115"/>
    </row>
    <row r="524" spans="2:4">
      <c r="B524" s="114"/>
      <c r="C524" s="115"/>
      <c r="D524" s="115"/>
    </row>
    <row r="525" spans="2:4">
      <c r="B525" s="114"/>
      <c r="C525" s="115"/>
      <c r="D525" s="115"/>
    </row>
    <row r="526" spans="2:4">
      <c r="B526" s="114"/>
      <c r="C526" s="115"/>
      <c r="D526" s="115"/>
    </row>
    <row r="527" spans="2:4">
      <c r="B527" s="114"/>
      <c r="C527" s="115"/>
      <c r="D527" s="115"/>
    </row>
    <row r="528" spans="2:4">
      <c r="B528" s="114"/>
      <c r="C528" s="115"/>
      <c r="D528" s="115"/>
    </row>
    <row r="529" spans="2:4">
      <c r="B529" s="114"/>
      <c r="C529" s="115"/>
      <c r="D529" s="115"/>
    </row>
    <row r="530" spans="2:4">
      <c r="B530" s="114"/>
      <c r="C530" s="115"/>
      <c r="D530" s="115"/>
    </row>
    <row r="531" spans="2:4">
      <c r="B531" s="114"/>
      <c r="C531" s="115"/>
      <c r="D531" s="115"/>
    </row>
    <row r="532" spans="2:4">
      <c r="B532" s="114"/>
      <c r="C532" s="115"/>
      <c r="D532" s="115"/>
    </row>
    <row r="533" spans="2:4">
      <c r="B533" s="114"/>
      <c r="C533" s="115"/>
      <c r="D533" s="115"/>
    </row>
    <row r="534" spans="2:4">
      <c r="B534" s="114"/>
      <c r="C534" s="115"/>
      <c r="D534" s="115"/>
    </row>
    <row r="535" spans="2:4">
      <c r="B535" s="114"/>
      <c r="C535" s="115"/>
      <c r="D535" s="115"/>
    </row>
    <row r="536" spans="2:4">
      <c r="B536" s="114"/>
      <c r="C536" s="115"/>
      <c r="D536" s="115"/>
    </row>
    <row r="537" spans="2:4">
      <c r="B537" s="114"/>
      <c r="C537" s="115"/>
      <c r="D537" s="115"/>
    </row>
    <row r="538" spans="2:4">
      <c r="B538" s="114"/>
      <c r="C538" s="115"/>
      <c r="D538" s="115"/>
    </row>
    <row r="539" spans="2:4">
      <c r="B539" s="114"/>
      <c r="C539" s="115"/>
      <c r="D539" s="115"/>
    </row>
    <row r="540" spans="2:4">
      <c r="B540" s="114"/>
      <c r="C540" s="115"/>
      <c r="D540" s="115"/>
    </row>
    <row r="541" spans="2:4">
      <c r="B541" s="114"/>
      <c r="C541" s="115"/>
      <c r="D541" s="115"/>
    </row>
    <row r="542" spans="2:4">
      <c r="B542" s="114"/>
      <c r="C542" s="115"/>
      <c r="D542" s="115"/>
    </row>
    <row r="543" spans="2:4">
      <c r="B543" s="114"/>
      <c r="C543" s="115"/>
      <c r="D543" s="115"/>
    </row>
    <row r="544" spans="2:4">
      <c r="B544" s="114"/>
      <c r="C544" s="115"/>
      <c r="D544" s="115"/>
    </row>
    <row r="545" spans="2:4">
      <c r="B545" s="114"/>
      <c r="C545" s="115"/>
      <c r="D545" s="115"/>
    </row>
    <row r="546" spans="2:4">
      <c r="B546" s="114"/>
      <c r="C546" s="115"/>
      <c r="D546" s="115"/>
    </row>
    <row r="547" spans="2:4">
      <c r="B547" s="114"/>
      <c r="C547" s="115"/>
      <c r="D547" s="115"/>
    </row>
    <row r="548" spans="2:4">
      <c r="B548" s="114"/>
      <c r="C548" s="115"/>
      <c r="D548" s="115"/>
    </row>
    <row r="549" spans="2:4">
      <c r="B549" s="114"/>
      <c r="C549" s="115"/>
      <c r="D549" s="115"/>
    </row>
    <row r="550" spans="2:4">
      <c r="B550" s="114"/>
      <c r="C550" s="115"/>
      <c r="D550" s="115"/>
    </row>
    <row r="551" spans="2:4">
      <c r="B551" s="114"/>
      <c r="C551" s="115"/>
      <c r="D551" s="115"/>
    </row>
    <row r="552" spans="2:4">
      <c r="B552" s="114"/>
      <c r="C552" s="115"/>
      <c r="D552" s="115"/>
    </row>
    <row r="553" spans="2:4">
      <c r="B553" s="114"/>
      <c r="C553" s="115"/>
      <c r="D553" s="115"/>
    </row>
    <row r="554" spans="2:4">
      <c r="B554" s="114"/>
      <c r="C554" s="115"/>
      <c r="D554" s="115"/>
    </row>
    <row r="555" spans="2:4">
      <c r="B555" s="114"/>
      <c r="C555" s="115"/>
      <c r="D555" s="115"/>
    </row>
    <row r="556" spans="2:4">
      <c r="B556" s="114"/>
      <c r="C556" s="115"/>
      <c r="D556" s="115"/>
    </row>
    <row r="557" spans="2:4">
      <c r="B557" s="114"/>
      <c r="C557" s="115"/>
      <c r="D557" s="115"/>
    </row>
    <row r="558" spans="2:4">
      <c r="B558" s="114"/>
      <c r="C558" s="115"/>
      <c r="D558" s="115"/>
    </row>
    <row r="559" spans="2:4">
      <c r="B559" s="114"/>
      <c r="C559" s="115"/>
      <c r="D559" s="115"/>
    </row>
    <row r="560" spans="2:4">
      <c r="B560" s="114"/>
      <c r="C560" s="115"/>
      <c r="D560" s="115"/>
    </row>
    <row r="561" spans="2:4">
      <c r="B561" s="114"/>
      <c r="C561" s="115"/>
      <c r="D561" s="115"/>
    </row>
    <row r="562" spans="2:4">
      <c r="B562" s="114"/>
      <c r="C562" s="115"/>
      <c r="D562" s="115"/>
    </row>
    <row r="563" spans="2:4">
      <c r="B563" s="114"/>
      <c r="C563" s="115"/>
      <c r="D563" s="115"/>
    </row>
    <row r="564" spans="2:4">
      <c r="B564" s="114"/>
      <c r="C564" s="115"/>
      <c r="D564" s="115"/>
    </row>
    <row r="565" spans="2:4">
      <c r="B565" s="114"/>
      <c r="C565" s="115"/>
      <c r="D565" s="115"/>
    </row>
    <row r="566" spans="2:4">
      <c r="B566" s="114"/>
      <c r="C566" s="115"/>
      <c r="D566" s="115"/>
    </row>
    <row r="567" spans="2:4">
      <c r="B567" s="114"/>
      <c r="C567" s="115"/>
      <c r="D567" s="115"/>
    </row>
    <row r="568" spans="2:4">
      <c r="B568" s="114"/>
      <c r="C568" s="115"/>
      <c r="D568" s="115"/>
    </row>
    <row r="569" spans="2:4">
      <c r="B569" s="114"/>
      <c r="C569" s="115"/>
      <c r="D569" s="115"/>
    </row>
    <row r="570" spans="2:4">
      <c r="B570" s="114"/>
      <c r="C570" s="115"/>
      <c r="D570" s="115"/>
    </row>
    <row r="571" spans="2:4">
      <c r="B571" s="114"/>
      <c r="C571" s="115"/>
      <c r="D571" s="115"/>
    </row>
    <row r="572" spans="2:4">
      <c r="B572" s="114"/>
      <c r="C572" s="115"/>
      <c r="D572" s="115"/>
    </row>
    <row r="573" spans="2:4">
      <c r="B573" s="114"/>
      <c r="C573" s="115"/>
      <c r="D573" s="115"/>
    </row>
    <row r="574" spans="2:4">
      <c r="B574" s="114"/>
      <c r="C574" s="115"/>
      <c r="D574" s="115"/>
    </row>
    <row r="575" spans="2:4">
      <c r="B575" s="114"/>
      <c r="C575" s="115"/>
      <c r="D575" s="115"/>
    </row>
    <row r="576" spans="2:4">
      <c r="B576" s="114"/>
      <c r="C576" s="115"/>
      <c r="D576" s="115"/>
    </row>
    <row r="577" spans="2:4">
      <c r="B577" s="114"/>
      <c r="C577" s="115"/>
      <c r="D577" s="115"/>
    </row>
    <row r="578" spans="2:4">
      <c r="B578" s="114"/>
      <c r="C578" s="115"/>
      <c r="D578" s="115"/>
    </row>
    <row r="579" spans="2:4">
      <c r="B579" s="114"/>
      <c r="C579" s="115"/>
      <c r="D579" s="115"/>
    </row>
    <row r="580" spans="2:4">
      <c r="B580" s="114"/>
      <c r="C580" s="115"/>
      <c r="D580" s="115"/>
    </row>
    <row r="581" spans="2:4">
      <c r="B581" s="114"/>
      <c r="C581" s="115"/>
      <c r="D581" s="115"/>
    </row>
    <row r="582" spans="2:4">
      <c r="B582" s="114"/>
      <c r="C582" s="115"/>
      <c r="D582" s="115"/>
    </row>
    <row r="583" spans="2:4">
      <c r="B583" s="114"/>
      <c r="C583" s="115"/>
      <c r="D583" s="115"/>
    </row>
    <row r="584" spans="2:4">
      <c r="B584" s="114"/>
      <c r="C584" s="115"/>
      <c r="D584" s="115"/>
    </row>
    <row r="585" spans="2:4">
      <c r="B585" s="114"/>
      <c r="C585" s="115"/>
      <c r="D585" s="115"/>
    </row>
    <row r="586" spans="2:4">
      <c r="B586" s="114"/>
      <c r="C586" s="115"/>
      <c r="D586" s="115"/>
    </row>
    <row r="587" spans="2:4">
      <c r="B587" s="114"/>
      <c r="C587" s="115"/>
      <c r="D587" s="115"/>
    </row>
    <row r="588" spans="2:4">
      <c r="B588" s="114"/>
      <c r="C588" s="115"/>
      <c r="D588" s="115"/>
    </row>
    <row r="589" spans="2:4">
      <c r="B589" s="114"/>
      <c r="C589" s="115"/>
      <c r="D589" s="115"/>
    </row>
    <row r="590" spans="2:4">
      <c r="B590" s="114"/>
      <c r="C590" s="115"/>
      <c r="D590" s="115"/>
    </row>
    <row r="591" spans="2:4">
      <c r="B591" s="114"/>
      <c r="C591" s="115"/>
      <c r="D591" s="115"/>
    </row>
    <row r="592" spans="2:4">
      <c r="B592" s="114"/>
      <c r="C592" s="115"/>
      <c r="D592" s="115"/>
    </row>
    <row r="593" spans="2:4">
      <c r="B593" s="114"/>
      <c r="C593" s="115"/>
      <c r="D593" s="115"/>
    </row>
    <row r="594" spans="2:4">
      <c r="B594" s="114"/>
      <c r="C594" s="115"/>
      <c r="D594" s="115"/>
    </row>
    <row r="595" spans="2:4">
      <c r="B595" s="114"/>
      <c r="C595" s="115"/>
      <c r="D595" s="115"/>
    </row>
    <row r="596" spans="2:4">
      <c r="B596" s="114"/>
      <c r="C596" s="115"/>
      <c r="D596" s="115"/>
    </row>
    <row r="597" spans="2:4">
      <c r="B597" s="114"/>
      <c r="C597" s="115"/>
      <c r="D597" s="115"/>
    </row>
    <row r="598" spans="2:4">
      <c r="B598" s="114"/>
      <c r="C598" s="115"/>
      <c r="D598" s="115"/>
    </row>
    <row r="599" spans="2:4">
      <c r="B599" s="114"/>
      <c r="C599" s="115"/>
      <c r="D599" s="115"/>
    </row>
    <row r="600" spans="2:4">
      <c r="B600" s="114"/>
      <c r="C600" s="115"/>
      <c r="D600" s="115"/>
    </row>
    <row r="601" spans="2:4">
      <c r="B601" s="114"/>
      <c r="C601" s="115"/>
      <c r="D601" s="115"/>
    </row>
    <row r="602" spans="2:4">
      <c r="B602" s="114"/>
      <c r="C602" s="115"/>
      <c r="D602" s="115"/>
    </row>
    <row r="603" spans="2:4">
      <c r="B603" s="114"/>
      <c r="C603" s="115"/>
      <c r="D603" s="115"/>
    </row>
    <row r="604" spans="2:4">
      <c r="B604" s="114"/>
      <c r="C604" s="115"/>
      <c r="D604" s="115"/>
    </row>
    <row r="605" spans="2:4">
      <c r="B605" s="114"/>
      <c r="C605" s="115"/>
      <c r="D605" s="115"/>
    </row>
    <row r="606" spans="2:4">
      <c r="B606" s="114"/>
      <c r="C606" s="115"/>
      <c r="D606" s="115"/>
    </row>
    <row r="607" spans="2:4">
      <c r="B607" s="114"/>
      <c r="C607" s="115"/>
      <c r="D607" s="115"/>
    </row>
    <row r="608" spans="2:4">
      <c r="B608" s="114"/>
      <c r="C608" s="115"/>
      <c r="D608" s="115"/>
    </row>
    <row r="609" spans="2:4">
      <c r="B609" s="114"/>
      <c r="C609" s="115"/>
      <c r="D609" s="115"/>
    </row>
    <row r="610" spans="2:4">
      <c r="B610" s="114"/>
      <c r="C610" s="115"/>
      <c r="D610" s="115"/>
    </row>
    <row r="611" spans="2:4">
      <c r="B611" s="114"/>
      <c r="C611" s="115"/>
      <c r="D611" s="115"/>
    </row>
    <row r="612" spans="2:4">
      <c r="B612" s="114"/>
      <c r="C612" s="115"/>
      <c r="D612" s="115"/>
    </row>
    <row r="613" spans="2:4">
      <c r="B613" s="114"/>
      <c r="C613" s="115"/>
      <c r="D613" s="115"/>
    </row>
    <row r="614" spans="2:4">
      <c r="B614" s="114"/>
      <c r="C614" s="115"/>
      <c r="D614" s="115"/>
    </row>
    <row r="615" spans="2:4">
      <c r="B615" s="114"/>
      <c r="C615" s="115"/>
      <c r="D615" s="115"/>
    </row>
    <row r="616" spans="2:4">
      <c r="B616" s="114"/>
      <c r="C616" s="115"/>
      <c r="D616" s="115"/>
    </row>
    <row r="617" spans="2:4">
      <c r="B617" s="114"/>
      <c r="C617" s="115"/>
      <c r="D617" s="115"/>
    </row>
    <row r="618" spans="2:4">
      <c r="B618" s="114"/>
      <c r="C618" s="115"/>
      <c r="D618" s="115"/>
    </row>
    <row r="619" spans="2:4">
      <c r="B619" s="114"/>
      <c r="C619" s="115"/>
      <c r="D619" s="115"/>
    </row>
    <row r="620" spans="2:4">
      <c r="B620" s="114"/>
      <c r="C620" s="115"/>
      <c r="D620" s="115"/>
    </row>
    <row r="621" spans="2:4">
      <c r="B621" s="114"/>
      <c r="C621" s="115"/>
      <c r="D621" s="115"/>
    </row>
    <row r="622" spans="2:4">
      <c r="B622" s="114"/>
      <c r="C622" s="115"/>
      <c r="D622" s="115"/>
    </row>
    <row r="623" spans="2:4">
      <c r="B623" s="114"/>
      <c r="C623" s="115"/>
      <c r="D623" s="115"/>
    </row>
    <row r="624" spans="2:4">
      <c r="B624" s="114"/>
      <c r="C624" s="115"/>
      <c r="D624" s="115"/>
    </row>
    <row r="625" spans="2:4">
      <c r="B625" s="114"/>
      <c r="C625" s="115"/>
      <c r="D625" s="115"/>
    </row>
    <row r="626" spans="2:4">
      <c r="B626" s="114"/>
      <c r="C626" s="115"/>
      <c r="D626" s="115"/>
    </row>
    <row r="627" spans="2:4">
      <c r="B627" s="114"/>
      <c r="C627" s="115"/>
      <c r="D627" s="115"/>
    </row>
    <row r="628" spans="2:4">
      <c r="B628" s="114"/>
      <c r="C628" s="115"/>
      <c r="D628" s="115"/>
    </row>
    <row r="629" spans="2:4">
      <c r="B629" s="114"/>
      <c r="C629" s="115"/>
      <c r="D629" s="115"/>
    </row>
    <row r="630" spans="2:4">
      <c r="B630" s="114"/>
      <c r="C630" s="115"/>
      <c r="D630" s="115"/>
    </row>
    <row r="631" spans="2:4">
      <c r="B631" s="114"/>
      <c r="C631" s="115"/>
      <c r="D631" s="115"/>
    </row>
    <row r="632" spans="2:4">
      <c r="B632" s="114"/>
      <c r="C632" s="115"/>
      <c r="D632" s="115"/>
    </row>
    <row r="633" spans="2:4">
      <c r="B633" s="114"/>
      <c r="C633" s="115"/>
      <c r="D633" s="115"/>
    </row>
    <row r="634" spans="2:4">
      <c r="B634" s="114"/>
      <c r="C634" s="115"/>
      <c r="D634" s="115"/>
    </row>
    <row r="635" spans="2:4">
      <c r="B635" s="114"/>
      <c r="C635" s="115"/>
      <c r="D635" s="115"/>
    </row>
    <row r="636" spans="2:4">
      <c r="B636" s="114"/>
      <c r="C636" s="115"/>
      <c r="D636" s="115"/>
    </row>
    <row r="637" spans="2:4">
      <c r="B637" s="114"/>
      <c r="C637" s="115"/>
      <c r="D637" s="115"/>
    </row>
    <row r="638" spans="2:4">
      <c r="B638" s="114"/>
      <c r="C638" s="115"/>
      <c r="D638" s="115"/>
    </row>
    <row r="639" spans="2:4">
      <c r="B639" s="114"/>
      <c r="C639" s="115"/>
      <c r="D639" s="115"/>
    </row>
    <row r="640" spans="2:4">
      <c r="B640" s="114"/>
      <c r="C640" s="115"/>
      <c r="D640" s="115"/>
    </row>
    <row r="641" spans="2:4">
      <c r="B641" s="114"/>
      <c r="C641" s="115"/>
      <c r="D641" s="115"/>
    </row>
    <row r="642" spans="2:4">
      <c r="B642" s="114"/>
      <c r="C642" s="115"/>
      <c r="D642" s="115"/>
    </row>
    <row r="643" spans="2:4">
      <c r="B643" s="114"/>
      <c r="C643" s="115"/>
      <c r="D643" s="115"/>
    </row>
    <row r="644" spans="2:4">
      <c r="B644" s="114"/>
      <c r="C644" s="115"/>
      <c r="D644" s="115"/>
    </row>
    <row r="645" spans="2:4">
      <c r="B645" s="114"/>
      <c r="C645" s="115"/>
      <c r="D645" s="115"/>
    </row>
    <row r="646" spans="2:4">
      <c r="B646" s="114"/>
      <c r="C646" s="115"/>
      <c r="D646" s="115"/>
    </row>
    <row r="647" spans="2:4">
      <c r="B647" s="114"/>
      <c r="C647" s="115"/>
      <c r="D647" s="115"/>
    </row>
    <row r="648" spans="2:4">
      <c r="B648" s="114"/>
      <c r="C648" s="115"/>
      <c r="D648" s="115"/>
    </row>
    <row r="649" spans="2:4">
      <c r="B649" s="114"/>
      <c r="C649" s="115"/>
      <c r="D649" s="115"/>
    </row>
    <row r="650" spans="2:4">
      <c r="B650" s="114"/>
      <c r="C650" s="115"/>
      <c r="D650" s="115"/>
    </row>
    <row r="651" spans="2:4">
      <c r="B651" s="114"/>
      <c r="C651" s="115"/>
      <c r="D651" s="115"/>
    </row>
    <row r="652" spans="2:4">
      <c r="B652" s="114"/>
      <c r="C652" s="115"/>
      <c r="D652" s="115"/>
    </row>
    <row r="653" spans="2:4">
      <c r="B653" s="114"/>
      <c r="C653" s="115"/>
      <c r="D653" s="115"/>
    </row>
    <row r="654" spans="2:4">
      <c r="B654" s="114"/>
      <c r="C654" s="115"/>
      <c r="D654" s="115"/>
    </row>
    <row r="655" spans="2:4">
      <c r="B655" s="114"/>
      <c r="C655" s="115"/>
      <c r="D655" s="115"/>
    </row>
    <row r="656" spans="2:4">
      <c r="B656" s="114"/>
      <c r="C656" s="115"/>
      <c r="D656" s="115"/>
    </row>
    <row r="657" spans="2:4">
      <c r="B657" s="114"/>
      <c r="C657" s="115"/>
      <c r="D657" s="115"/>
    </row>
    <row r="658" spans="2:4">
      <c r="B658" s="114"/>
      <c r="C658" s="115"/>
      <c r="D658" s="115"/>
    </row>
    <row r="659" spans="2:4">
      <c r="B659" s="114"/>
      <c r="C659" s="115"/>
      <c r="D659" s="115"/>
    </row>
    <row r="660" spans="2:4">
      <c r="B660" s="114"/>
      <c r="C660" s="115"/>
      <c r="D660" s="115"/>
    </row>
    <row r="661" spans="2:4">
      <c r="B661" s="114"/>
      <c r="C661" s="115"/>
      <c r="D661" s="115"/>
    </row>
    <row r="662" spans="2:4">
      <c r="B662" s="114"/>
      <c r="C662" s="115"/>
      <c r="D662" s="115"/>
    </row>
    <row r="663" spans="2:4">
      <c r="B663" s="114"/>
      <c r="C663" s="115"/>
      <c r="D663" s="115"/>
    </row>
    <row r="664" spans="2:4">
      <c r="B664" s="114"/>
      <c r="C664" s="115"/>
      <c r="D664" s="115"/>
    </row>
    <row r="665" spans="2:4">
      <c r="B665" s="114"/>
      <c r="C665" s="115"/>
      <c r="D665" s="115"/>
    </row>
    <row r="666" spans="2:4">
      <c r="B666" s="114"/>
      <c r="C666" s="115"/>
      <c r="D666" s="115"/>
    </row>
    <row r="667" spans="2:4">
      <c r="B667" s="114"/>
      <c r="C667" s="115"/>
      <c r="D667" s="115"/>
    </row>
    <row r="668" spans="2:4">
      <c r="B668" s="114"/>
      <c r="C668" s="115"/>
      <c r="D668" s="115"/>
    </row>
    <row r="669" spans="2:4">
      <c r="B669" s="114"/>
      <c r="C669" s="115"/>
      <c r="D669" s="115"/>
    </row>
    <row r="670" spans="2:4">
      <c r="B670" s="114"/>
      <c r="C670" s="115"/>
      <c r="D670" s="115"/>
    </row>
    <row r="671" spans="2:4">
      <c r="B671" s="114"/>
      <c r="C671" s="115"/>
      <c r="D671" s="115"/>
    </row>
    <row r="672" spans="2:4">
      <c r="B672" s="114"/>
      <c r="C672" s="115"/>
      <c r="D672" s="115"/>
    </row>
    <row r="673" spans="2:4">
      <c r="B673" s="114"/>
      <c r="C673" s="115"/>
      <c r="D673" s="115"/>
    </row>
    <row r="674" spans="2:4">
      <c r="B674" s="114"/>
      <c r="C674" s="115"/>
      <c r="D674" s="115"/>
    </row>
    <row r="675" spans="2:4">
      <c r="B675" s="114"/>
      <c r="C675" s="115"/>
      <c r="D675" s="115"/>
    </row>
    <row r="676" spans="2:4">
      <c r="B676" s="114"/>
      <c r="C676" s="115"/>
      <c r="D676" s="115"/>
    </row>
    <row r="677" spans="2:4">
      <c r="B677" s="114"/>
      <c r="C677" s="115"/>
      <c r="D677" s="115"/>
    </row>
    <row r="678" spans="2:4">
      <c r="B678" s="114"/>
      <c r="C678" s="115"/>
      <c r="D678" s="115"/>
    </row>
    <row r="679" spans="2:4">
      <c r="B679" s="114"/>
      <c r="C679" s="115"/>
      <c r="D679" s="115"/>
    </row>
    <row r="680" spans="2:4">
      <c r="B680" s="114"/>
      <c r="C680" s="115"/>
      <c r="D680" s="115"/>
    </row>
    <row r="681" spans="2:4">
      <c r="B681" s="114"/>
      <c r="C681" s="115"/>
      <c r="D681" s="115"/>
    </row>
    <row r="682" spans="2:4">
      <c r="B682" s="114"/>
      <c r="C682" s="115"/>
      <c r="D682" s="115"/>
    </row>
    <row r="683" spans="2:4">
      <c r="B683" s="114"/>
      <c r="C683" s="115"/>
      <c r="D683" s="115"/>
    </row>
    <row r="684" spans="2:4">
      <c r="B684" s="114"/>
      <c r="C684" s="115"/>
      <c r="D684" s="115"/>
    </row>
    <row r="685" spans="2:4">
      <c r="B685" s="114"/>
      <c r="C685" s="115"/>
      <c r="D685" s="115"/>
    </row>
    <row r="686" spans="2:4">
      <c r="B686" s="114"/>
      <c r="C686" s="115"/>
      <c r="D686" s="115"/>
    </row>
    <row r="687" spans="2:4">
      <c r="B687" s="114"/>
      <c r="C687" s="115"/>
      <c r="D687" s="115"/>
    </row>
    <row r="688" spans="2:4">
      <c r="B688" s="114"/>
      <c r="C688" s="115"/>
      <c r="D688" s="115"/>
    </row>
    <row r="689" spans="2:4">
      <c r="B689" s="114"/>
      <c r="C689" s="115"/>
      <c r="D689" s="115"/>
    </row>
    <row r="690" spans="2:4">
      <c r="B690" s="114"/>
      <c r="C690" s="115"/>
      <c r="D690" s="115"/>
    </row>
    <row r="691" spans="2:4">
      <c r="B691" s="114"/>
      <c r="C691" s="115"/>
      <c r="D691" s="115"/>
    </row>
    <row r="692" spans="2:4">
      <c r="B692" s="114"/>
      <c r="C692" s="115"/>
      <c r="D692" s="115"/>
    </row>
    <row r="693" spans="2:4">
      <c r="B693" s="114"/>
      <c r="C693" s="115"/>
      <c r="D693" s="115"/>
    </row>
    <row r="694" spans="2:4">
      <c r="B694" s="114"/>
      <c r="C694" s="115"/>
      <c r="D694" s="115"/>
    </row>
    <row r="695" spans="2:4">
      <c r="B695" s="114"/>
      <c r="C695" s="115"/>
      <c r="D695" s="115"/>
    </row>
    <row r="696" spans="2:4">
      <c r="B696" s="114"/>
      <c r="C696" s="115"/>
      <c r="D696" s="115"/>
    </row>
    <row r="697" spans="2:4">
      <c r="B697" s="114"/>
      <c r="C697" s="115"/>
      <c r="D697" s="115"/>
    </row>
    <row r="698" spans="2:4">
      <c r="B698" s="114"/>
      <c r="C698" s="115"/>
      <c r="D698" s="115"/>
    </row>
    <row r="699" spans="2:4">
      <c r="B699" s="114"/>
      <c r="C699" s="115"/>
      <c r="D699" s="115"/>
    </row>
    <row r="700" spans="2:4">
      <c r="B700" s="114"/>
      <c r="C700" s="115"/>
      <c r="D700" s="115"/>
    </row>
    <row r="701" spans="2:4">
      <c r="B701" s="114"/>
      <c r="C701" s="115"/>
      <c r="D701" s="115"/>
    </row>
    <row r="702" spans="2:4">
      <c r="B702" s="114"/>
      <c r="C702" s="115"/>
      <c r="D702" s="115"/>
    </row>
    <row r="703" spans="2:4">
      <c r="B703" s="114"/>
      <c r="C703" s="115"/>
      <c r="D703" s="115"/>
    </row>
    <row r="704" spans="2:4">
      <c r="B704" s="114"/>
      <c r="C704" s="115"/>
      <c r="D704" s="115"/>
    </row>
    <row r="705" spans="2:4">
      <c r="B705" s="114"/>
      <c r="C705" s="115"/>
      <c r="D705" s="115"/>
    </row>
    <row r="706" spans="2:4">
      <c r="B706" s="114"/>
      <c r="C706" s="115"/>
      <c r="D706" s="115"/>
    </row>
    <row r="707" spans="2:4">
      <c r="B707" s="114"/>
      <c r="C707" s="115"/>
      <c r="D707" s="115"/>
    </row>
    <row r="708" spans="2:4">
      <c r="B708" s="114"/>
      <c r="C708" s="115"/>
      <c r="D708" s="115"/>
    </row>
    <row r="709" spans="2:4">
      <c r="B709" s="114"/>
      <c r="C709" s="115"/>
      <c r="D709" s="115"/>
    </row>
    <row r="710" spans="2:4">
      <c r="B710" s="114"/>
      <c r="C710" s="115"/>
      <c r="D710" s="115"/>
    </row>
    <row r="711" spans="2:4">
      <c r="B711" s="114"/>
      <c r="C711" s="115"/>
      <c r="D711" s="115"/>
    </row>
    <row r="712" spans="2:4">
      <c r="B712" s="114"/>
      <c r="C712" s="115"/>
      <c r="D712" s="115"/>
    </row>
    <row r="713" spans="2:4">
      <c r="B713" s="114"/>
      <c r="C713" s="115"/>
      <c r="D713" s="115"/>
    </row>
    <row r="714" spans="2:4">
      <c r="B714" s="114"/>
      <c r="C714" s="115"/>
      <c r="D714" s="115"/>
    </row>
    <row r="715" spans="2:4">
      <c r="B715" s="114"/>
      <c r="C715" s="115"/>
      <c r="D715" s="115"/>
    </row>
    <row r="716" spans="2:4">
      <c r="B716" s="114"/>
      <c r="C716" s="115"/>
      <c r="D716" s="115"/>
    </row>
    <row r="717" spans="2:4">
      <c r="B717" s="114"/>
      <c r="C717" s="115"/>
      <c r="D717" s="115"/>
    </row>
    <row r="718" spans="2:4">
      <c r="B718" s="114"/>
      <c r="C718" s="115"/>
      <c r="D718" s="115"/>
    </row>
    <row r="719" spans="2:4">
      <c r="B719" s="114"/>
      <c r="C719" s="115"/>
      <c r="D719" s="115"/>
    </row>
    <row r="720" spans="2:4">
      <c r="B720" s="114"/>
      <c r="C720" s="115"/>
      <c r="D720" s="115"/>
    </row>
    <row r="721" spans="2:4">
      <c r="B721" s="114"/>
      <c r="C721" s="115"/>
      <c r="D721" s="115"/>
    </row>
    <row r="722" spans="2:4">
      <c r="B722" s="114"/>
      <c r="C722" s="115"/>
      <c r="D722" s="115"/>
    </row>
    <row r="723" spans="2:4">
      <c r="B723" s="114"/>
      <c r="C723" s="115"/>
      <c r="D723" s="115"/>
    </row>
    <row r="724" spans="2:4">
      <c r="B724" s="114"/>
      <c r="C724" s="115"/>
      <c r="D724" s="115"/>
    </row>
    <row r="725" spans="2:4">
      <c r="B725" s="114"/>
      <c r="C725" s="115"/>
      <c r="D725" s="115"/>
    </row>
    <row r="726" spans="2:4">
      <c r="B726" s="114"/>
      <c r="C726" s="115"/>
      <c r="D726" s="115"/>
    </row>
    <row r="727" spans="2:4">
      <c r="B727" s="114"/>
      <c r="C727" s="115"/>
      <c r="D727" s="115"/>
    </row>
    <row r="728" spans="2:4">
      <c r="B728" s="114"/>
      <c r="C728" s="115"/>
      <c r="D728" s="115"/>
    </row>
    <row r="729" spans="2:4">
      <c r="B729" s="114"/>
      <c r="C729" s="115"/>
      <c r="D729" s="115"/>
    </row>
    <row r="730" spans="2:4">
      <c r="B730" s="114"/>
      <c r="C730" s="115"/>
      <c r="D730" s="115"/>
    </row>
    <row r="731" spans="2:4">
      <c r="B731" s="114"/>
      <c r="C731" s="115"/>
      <c r="D731" s="115"/>
    </row>
    <row r="732" spans="2:4">
      <c r="B732" s="114"/>
      <c r="C732" s="115"/>
      <c r="D732" s="115"/>
    </row>
    <row r="733" spans="2:4">
      <c r="B733" s="114"/>
      <c r="C733" s="115"/>
      <c r="D733" s="115"/>
    </row>
    <row r="734" spans="2:4">
      <c r="B734" s="114"/>
      <c r="C734" s="115"/>
      <c r="D734" s="115"/>
    </row>
    <row r="735" spans="2:4">
      <c r="B735" s="114"/>
      <c r="C735" s="115"/>
      <c r="D735" s="115"/>
    </row>
    <row r="736" spans="2:4">
      <c r="B736" s="114"/>
      <c r="C736" s="115"/>
      <c r="D736" s="115"/>
    </row>
    <row r="737" spans="2:4">
      <c r="B737" s="114"/>
      <c r="C737" s="115"/>
      <c r="D737" s="115"/>
    </row>
    <row r="738" spans="2:4">
      <c r="B738" s="114"/>
      <c r="C738" s="115"/>
      <c r="D738" s="115"/>
    </row>
    <row r="739" spans="2:4">
      <c r="B739" s="114"/>
      <c r="C739" s="115"/>
      <c r="D739" s="115"/>
    </row>
    <row r="740" spans="2:4">
      <c r="B740" s="114"/>
      <c r="C740" s="115"/>
      <c r="D740" s="115"/>
    </row>
    <row r="741" spans="2:4">
      <c r="B741" s="114"/>
      <c r="C741" s="115"/>
      <c r="D741" s="115"/>
    </row>
    <row r="742" spans="2:4">
      <c r="B742" s="114"/>
      <c r="C742" s="115"/>
      <c r="D742" s="115"/>
    </row>
    <row r="743" spans="2:4">
      <c r="B743" s="114"/>
      <c r="C743" s="115"/>
      <c r="D743" s="115"/>
    </row>
    <row r="744" spans="2:4">
      <c r="B744" s="114"/>
      <c r="C744" s="115"/>
      <c r="D744" s="115"/>
    </row>
    <row r="745" spans="2:4">
      <c r="B745" s="114"/>
      <c r="C745" s="115"/>
      <c r="D745" s="115"/>
    </row>
    <row r="746" spans="2:4">
      <c r="B746" s="114"/>
      <c r="C746" s="115"/>
      <c r="D746" s="115"/>
    </row>
    <row r="747" spans="2:4">
      <c r="B747" s="114"/>
      <c r="C747" s="115"/>
      <c r="D747" s="115"/>
    </row>
    <row r="748" spans="2:4">
      <c r="B748" s="114"/>
      <c r="C748" s="115"/>
      <c r="D748" s="115"/>
    </row>
    <row r="749" spans="2:4">
      <c r="B749" s="114"/>
      <c r="C749" s="115"/>
      <c r="D749" s="115"/>
    </row>
    <row r="750" spans="2:4">
      <c r="B750" s="114"/>
      <c r="C750" s="115"/>
      <c r="D750" s="115"/>
    </row>
    <row r="751" spans="2:4">
      <c r="B751" s="114"/>
      <c r="C751" s="115"/>
      <c r="D751" s="115"/>
    </row>
    <row r="752" spans="2:4">
      <c r="B752" s="114"/>
      <c r="C752" s="115"/>
      <c r="D752" s="115"/>
    </row>
    <row r="753" spans="2:4">
      <c r="B753" s="114"/>
      <c r="C753" s="115"/>
      <c r="D753" s="115"/>
    </row>
    <row r="754" spans="2:4">
      <c r="B754" s="114"/>
      <c r="C754" s="115"/>
      <c r="D754" s="115"/>
    </row>
    <row r="755" spans="2:4">
      <c r="B755" s="114"/>
      <c r="C755" s="115"/>
      <c r="D755" s="115"/>
    </row>
    <row r="756" spans="2:4">
      <c r="B756" s="114"/>
      <c r="C756" s="115"/>
      <c r="D756" s="115"/>
    </row>
    <row r="757" spans="2:4">
      <c r="B757" s="114"/>
      <c r="C757" s="115"/>
      <c r="D757" s="115"/>
    </row>
    <row r="758" spans="2:4">
      <c r="B758" s="114"/>
      <c r="C758" s="115"/>
      <c r="D758" s="115"/>
    </row>
    <row r="759" spans="2:4">
      <c r="B759" s="114"/>
      <c r="C759" s="115"/>
      <c r="D759" s="115"/>
    </row>
    <row r="760" spans="2:4">
      <c r="B760" s="114"/>
      <c r="C760" s="115"/>
      <c r="D760" s="115"/>
    </row>
    <row r="761" spans="2:4">
      <c r="B761" s="114"/>
      <c r="C761" s="115"/>
      <c r="D761" s="115"/>
    </row>
    <row r="762" spans="2:4">
      <c r="B762" s="114"/>
      <c r="C762" s="115"/>
      <c r="D762" s="115"/>
    </row>
    <row r="763" spans="2:4">
      <c r="B763" s="114"/>
      <c r="C763" s="115"/>
      <c r="D763" s="115"/>
    </row>
    <row r="764" spans="2:4">
      <c r="B764" s="114"/>
      <c r="C764" s="115"/>
      <c r="D764" s="115"/>
    </row>
    <row r="765" spans="2:4">
      <c r="B765" s="114"/>
      <c r="C765" s="115"/>
      <c r="D765" s="115"/>
    </row>
    <row r="766" spans="2:4">
      <c r="B766" s="114"/>
      <c r="C766" s="115"/>
      <c r="D766" s="115"/>
    </row>
    <row r="767" spans="2:4">
      <c r="B767" s="114"/>
      <c r="C767" s="115"/>
      <c r="D767" s="115"/>
    </row>
    <row r="768" spans="2:4">
      <c r="B768" s="114"/>
      <c r="C768" s="115"/>
      <c r="D768" s="115"/>
    </row>
    <row r="769" spans="2:4">
      <c r="B769" s="114"/>
      <c r="C769" s="115"/>
      <c r="D769" s="115"/>
    </row>
    <row r="770" spans="2:4">
      <c r="B770" s="114"/>
      <c r="C770" s="115"/>
      <c r="D770" s="115"/>
    </row>
    <row r="771" spans="2:4">
      <c r="B771" s="114"/>
      <c r="C771" s="115"/>
      <c r="D771" s="115"/>
    </row>
    <row r="772" spans="2:4">
      <c r="B772" s="114"/>
      <c r="C772" s="115"/>
      <c r="D772" s="115"/>
    </row>
    <row r="773" spans="2:4">
      <c r="B773" s="114"/>
      <c r="C773" s="115"/>
      <c r="D773" s="115"/>
    </row>
    <row r="774" spans="2:4">
      <c r="B774" s="114"/>
      <c r="C774" s="115"/>
      <c r="D774" s="115"/>
    </row>
    <row r="775" spans="2:4">
      <c r="B775" s="114"/>
      <c r="C775" s="115"/>
      <c r="D775" s="115"/>
    </row>
    <row r="776" spans="2:4">
      <c r="B776" s="114"/>
      <c r="C776" s="115"/>
      <c r="D776" s="115"/>
    </row>
    <row r="777" spans="2:4">
      <c r="B777" s="114"/>
      <c r="C777" s="115"/>
      <c r="D777" s="115"/>
    </row>
    <row r="778" spans="2:4">
      <c r="B778" s="114"/>
      <c r="C778" s="115"/>
      <c r="D778" s="115"/>
    </row>
    <row r="779" spans="2:4">
      <c r="B779" s="114"/>
      <c r="C779" s="115"/>
      <c r="D779" s="115"/>
    </row>
    <row r="780" spans="2:4">
      <c r="B780" s="114"/>
      <c r="C780" s="115"/>
      <c r="D780" s="115"/>
    </row>
    <row r="781" spans="2:4">
      <c r="B781" s="114"/>
      <c r="C781" s="115"/>
      <c r="D781" s="115"/>
    </row>
    <row r="782" spans="2:4">
      <c r="B782" s="114"/>
      <c r="C782" s="115"/>
      <c r="D782" s="115"/>
    </row>
    <row r="783" spans="2:4">
      <c r="B783" s="114"/>
      <c r="C783" s="115"/>
      <c r="D783" s="115"/>
    </row>
    <row r="784" spans="2:4">
      <c r="B784" s="114"/>
      <c r="C784" s="115"/>
      <c r="D784" s="115"/>
    </row>
    <row r="785" spans="2:4">
      <c r="B785" s="114"/>
      <c r="C785" s="115"/>
      <c r="D785" s="115"/>
    </row>
    <row r="786" spans="2:4">
      <c r="B786" s="114"/>
      <c r="C786" s="115"/>
      <c r="D786" s="115"/>
    </row>
    <row r="787" spans="2:4">
      <c r="B787" s="114"/>
      <c r="C787" s="115"/>
      <c r="D787" s="115"/>
    </row>
    <row r="788" spans="2:4">
      <c r="B788" s="114"/>
      <c r="C788" s="115"/>
      <c r="D788" s="115"/>
    </row>
    <row r="789" spans="2:4">
      <c r="B789" s="114"/>
      <c r="C789" s="115"/>
      <c r="D789" s="115"/>
    </row>
    <row r="790" spans="2:4">
      <c r="B790" s="114"/>
      <c r="C790" s="115"/>
      <c r="D790" s="115"/>
    </row>
    <row r="791" spans="2:4">
      <c r="B791" s="114"/>
      <c r="C791" s="115"/>
      <c r="D791" s="115"/>
    </row>
    <row r="792" spans="2:4">
      <c r="B792" s="114"/>
      <c r="C792" s="115"/>
      <c r="D792" s="115"/>
    </row>
    <row r="793" spans="2:4">
      <c r="B793" s="114"/>
      <c r="C793" s="115"/>
      <c r="D793" s="115"/>
    </row>
    <row r="794" spans="2:4">
      <c r="B794" s="114"/>
      <c r="C794" s="115"/>
      <c r="D794" s="115"/>
    </row>
    <row r="795" spans="2:4">
      <c r="B795" s="114"/>
      <c r="C795" s="115"/>
      <c r="D795" s="115"/>
    </row>
    <row r="796" spans="2:4">
      <c r="B796" s="114"/>
      <c r="C796" s="115"/>
      <c r="D796" s="115"/>
    </row>
    <row r="797" spans="2:4">
      <c r="B797" s="114"/>
      <c r="C797" s="115"/>
      <c r="D797" s="115"/>
    </row>
    <row r="798" spans="2:4">
      <c r="B798" s="114"/>
      <c r="C798" s="115"/>
      <c r="D798" s="115"/>
    </row>
    <row r="799" spans="2:4">
      <c r="B799" s="114"/>
      <c r="C799" s="115"/>
      <c r="D799" s="115"/>
    </row>
    <row r="800" spans="2:4">
      <c r="B800" s="114"/>
      <c r="C800" s="115"/>
      <c r="D800" s="115"/>
    </row>
    <row r="801" spans="2:4">
      <c r="B801" s="114"/>
      <c r="C801" s="115"/>
      <c r="D801" s="115"/>
    </row>
    <row r="802" spans="2:4">
      <c r="B802" s="114"/>
      <c r="C802" s="115"/>
      <c r="D802" s="115"/>
    </row>
    <row r="803" spans="2:4">
      <c r="B803" s="114"/>
      <c r="C803" s="115"/>
      <c r="D803" s="115"/>
    </row>
    <row r="804" spans="2:4">
      <c r="B804" s="114"/>
      <c r="C804" s="115"/>
      <c r="D804" s="115"/>
    </row>
    <row r="805" spans="2:4">
      <c r="B805" s="114"/>
      <c r="C805" s="115"/>
      <c r="D805" s="115"/>
    </row>
    <row r="806" spans="2:4">
      <c r="B806" s="114"/>
      <c r="C806" s="115"/>
      <c r="D806" s="115"/>
    </row>
    <row r="807" spans="2:4">
      <c r="B807" s="114"/>
      <c r="C807" s="115"/>
      <c r="D807" s="115"/>
    </row>
    <row r="808" spans="2:4">
      <c r="B808" s="114"/>
      <c r="C808" s="115"/>
      <c r="D808" s="115"/>
    </row>
    <row r="809" spans="2:4">
      <c r="B809" s="114"/>
      <c r="C809" s="115"/>
      <c r="D809" s="115"/>
    </row>
    <row r="810" spans="2:4">
      <c r="B810" s="114"/>
      <c r="C810" s="115"/>
      <c r="D810" s="115"/>
    </row>
    <row r="811" spans="2:4">
      <c r="B811" s="114"/>
      <c r="C811" s="115"/>
      <c r="D811" s="115"/>
    </row>
    <row r="812" spans="2:4">
      <c r="B812" s="114"/>
      <c r="C812" s="115"/>
      <c r="D812" s="115"/>
    </row>
    <row r="813" spans="2:4">
      <c r="B813" s="114"/>
      <c r="C813" s="115"/>
      <c r="D813" s="115"/>
    </row>
    <row r="814" spans="2:4">
      <c r="B814" s="114"/>
      <c r="C814" s="115"/>
      <c r="D814" s="115"/>
    </row>
    <row r="815" spans="2:4">
      <c r="B815" s="114"/>
      <c r="C815" s="115"/>
      <c r="D815" s="115"/>
    </row>
    <row r="816" spans="2:4">
      <c r="B816" s="114"/>
      <c r="C816" s="115"/>
      <c r="D816" s="115"/>
    </row>
    <row r="817" spans="2:4">
      <c r="B817" s="114"/>
      <c r="C817" s="115"/>
      <c r="D817" s="115"/>
    </row>
    <row r="818" spans="2:4">
      <c r="B818" s="114"/>
      <c r="C818" s="115"/>
      <c r="D818" s="115"/>
    </row>
    <row r="819" spans="2:4">
      <c r="B819" s="114"/>
      <c r="C819" s="115"/>
      <c r="D819" s="115"/>
    </row>
    <row r="820" spans="2:4">
      <c r="B820" s="114"/>
      <c r="C820" s="115"/>
      <c r="D820" s="115"/>
    </row>
    <row r="821" spans="2:4">
      <c r="B821" s="114"/>
      <c r="C821" s="115"/>
      <c r="D821" s="115"/>
    </row>
    <row r="822" spans="2:4">
      <c r="B822" s="114"/>
      <c r="C822" s="115"/>
      <c r="D822" s="115"/>
    </row>
    <row r="823" spans="2:4">
      <c r="B823" s="114"/>
      <c r="C823" s="115"/>
      <c r="D823" s="115"/>
    </row>
    <row r="824" spans="2:4">
      <c r="B824" s="114"/>
      <c r="C824" s="115"/>
      <c r="D824" s="115"/>
    </row>
    <row r="825" spans="2:4">
      <c r="B825" s="114"/>
      <c r="C825" s="115"/>
      <c r="D825" s="115"/>
    </row>
    <row r="826" spans="2:4">
      <c r="B826" s="114"/>
      <c r="C826" s="115"/>
      <c r="D826" s="115"/>
    </row>
    <row r="827" spans="2:4">
      <c r="B827" s="114"/>
      <c r="C827" s="115"/>
      <c r="D827" s="115"/>
    </row>
    <row r="828" spans="2:4">
      <c r="B828" s="114"/>
      <c r="C828" s="115"/>
      <c r="D828" s="115"/>
    </row>
    <row r="829" spans="2:4">
      <c r="B829" s="114"/>
      <c r="C829" s="115"/>
      <c r="D829" s="115"/>
    </row>
    <row r="830" spans="2:4">
      <c r="B830" s="114"/>
      <c r="C830" s="115"/>
      <c r="D830" s="115"/>
    </row>
    <row r="831" spans="2:4">
      <c r="B831" s="114"/>
      <c r="C831" s="115"/>
      <c r="D831" s="115"/>
    </row>
    <row r="832" spans="2:4">
      <c r="B832" s="114"/>
      <c r="C832" s="115"/>
      <c r="D832" s="115"/>
    </row>
    <row r="833" spans="2:4">
      <c r="B833" s="114"/>
      <c r="C833" s="115"/>
      <c r="D833" s="115"/>
    </row>
    <row r="834" spans="2:4">
      <c r="B834" s="114"/>
      <c r="C834" s="115"/>
      <c r="D834" s="115"/>
    </row>
    <row r="835" spans="2:4">
      <c r="B835" s="114"/>
      <c r="C835" s="115"/>
      <c r="D835" s="115"/>
    </row>
    <row r="836" spans="2:4">
      <c r="B836" s="114"/>
      <c r="C836" s="115"/>
      <c r="D836" s="115"/>
    </row>
    <row r="837" spans="2:4">
      <c r="B837" s="114"/>
      <c r="C837" s="115"/>
      <c r="D837" s="115"/>
    </row>
    <row r="838" spans="2:4">
      <c r="B838" s="114"/>
      <c r="C838" s="115"/>
      <c r="D838" s="115"/>
    </row>
    <row r="839" spans="2:4">
      <c r="B839" s="114"/>
      <c r="C839" s="115"/>
      <c r="D839" s="115"/>
    </row>
    <row r="840" spans="2:4">
      <c r="B840" s="114"/>
      <c r="C840" s="115"/>
      <c r="D840" s="115"/>
    </row>
    <row r="841" spans="2:4">
      <c r="B841" s="114"/>
      <c r="C841" s="115"/>
      <c r="D841" s="115"/>
    </row>
    <row r="842" spans="2:4">
      <c r="B842" s="114"/>
      <c r="C842" s="115"/>
      <c r="D842" s="115"/>
    </row>
    <row r="843" spans="2:4">
      <c r="B843" s="114"/>
      <c r="C843" s="115"/>
      <c r="D843" s="115"/>
    </row>
    <row r="844" spans="2:4">
      <c r="B844" s="114"/>
      <c r="C844" s="115"/>
      <c r="D844" s="115"/>
    </row>
    <row r="845" spans="2:4">
      <c r="B845" s="114"/>
      <c r="C845" s="115"/>
      <c r="D845" s="115"/>
    </row>
    <row r="846" spans="2:4">
      <c r="B846" s="114"/>
      <c r="C846" s="115"/>
      <c r="D846" s="115"/>
    </row>
    <row r="847" spans="2:4">
      <c r="B847" s="114"/>
      <c r="C847" s="115"/>
      <c r="D847" s="115"/>
    </row>
    <row r="848" spans="2:4">
      <c r="B848" s="114"/>
      <c r="C848" s="115"/>
      <c r="D848" s="115"/>
    </row>
    <row r="849" spans="2:4">
      <c r="B849" s="114"/>
      <c r="C849" s="115"/>
      <c r="D849" s="115"/>
    </row>
    <row r="850" spans="2:4">
      <c r="B850" s="114"/>
      <c r="C850" s="115"/>
      <c r="D850" s="115"/>
    </row>
    <row r="851" spans="2:4">
      <c r="B851" s="114"/>
      <c r="C851" s="115"/>
      <c r="D851" s="115"/>
    </row>
    <row r="852" spans="2:4">
      <c r="B852" s="114"/>
      <c r="C852" s="115"/>
      <c r="D852" s="115"/>
    </row>
    <row r="853" spans="2:4">
      <c r="B853" s="114"/>
      <c r="C853" s="115"/>
      <c r="D853" s="115"/>
    </row>
    <row r="854" spans="2:4">
      <c r="B854" s="114"/>
      <c r="C854" s="115"/>
      <c r="D854" s="115"/>
    </row>
    <row r="855" spans="2:4">
      <c r="B855" s="114"/>
      <c r="C855" s="115"/>
      <c r="D855" s="115"/>
    </row>
    <row r="856" spans="2:4">
      <c r="B856" s="114"/>
      <c r="C856" s="115"/>
      <c r="D856" s="115"/>
    </row>
    <row r="857" spans="2:4">
      <c r="B857" s="114"/>
      <c r="C857" s="115"/>
      <c r="D857" s="115"/>
    </row>
    <row r="858" spans="2:4">
      <c r="B858" s="114"/>
      <c r="C858" s="115"/>
      <c r="D858" s="115"/>
    </row>
    <row r="859" spans="2:4">
      <c r="B859" s="114"/>
      <c r="C859" s="115"/>
      <c r="D859" s="115"/>
    </row>
    <row r="860" spans="2:4">
      <c r="B860" s="114"/>
      <c r="C860" s="115"/>
      <c r="D860" s="115"/>
    </row>
    <row r="861" spans="2:4">
      <c r="B861" s="114"/>
      <c r="C861" s="115"/>
      <c r="D861" s="115"/>
    </row>
    <row r="862" spans="2:4">
      <c r="B862" s="114"/>
      <c r="C862" s="115"/>
      <c r="D862" s="115"/>
    </row>
    <row r="863" spans="2:4">
      <c r="B863" s="114"/>
      <c r="C863" s="115"/>
      <c r="D863" s="115"/>
    </row>
    <row r="864" spans="2:4">
      <c r="B864" s="114"/>
      <c r="C864" s="115"/>
      <c r="D864" s="115"/>
    </row>
    <row r="865" spans="2:4">
      <c r="B865" s="114"/>
      <c r="C865" s="115"/>
      <c r="D865" s="115"/>
    </row>
    <row r="866" spans="2:4">
      <c r="B866" s="114"/>
      <c r="C866" s="115"/>
      <c r="D866" s="115"/>
    </row>
    <row r="867" spans="2:4">
      <c r="B867" s="114"/>
      <c r="C867" s="115"/>
      <c r="D867" s="115"/>
    </row>
    <row r="868" spans="2:4">
      <c r="B868" s="114"/>
      <c r="C868" s="115"/>
      <c r="D868" s="115"/>
    </row>
    <row r="869" spans="2:4">
      <c r="B869" s="114"/>
      <c r="C869" s="115"/>
      <c r="D869" s="115"/>
    </row>
    <row r="870" spans="2:4">
      <c r="B870" s="114"/>
      <c r="C870" s="115"/>
      <c r="D870" s="115"/>
    </row>
    <row r="871" spans="2:4">
      <c r="B871" s="114"/>
      <c r="C871" s="115"/>
      <c r="D871" s="115"/>
    </row>
    <row r="872" spans="2:4">
      <c r="B872" s="114"/>
      <c r="C872" s="115"/>
      <c r="D872" s="115"/>
    </row>
    <row r="873" spans="2:4">
      <c r="B873" s="114"/>
      <c r="C873" s="115"/>
      <c r="D873" s="115"/>
    </row>
    <row r="874" spans="2:4">
      <c r="B874" s="114"/>
      <c r="C874" s="115"/>
      <c r="D874" s="115"/>
    </row>
    <row r="875" spans="2:4">
      <c r="B875" s="114"/>
      <c r="C875" s="115"/>
      <c r="D875" s="115"/>
    </row>
    <row r="876" spans="2:4">
      <c r="B876" s="114"/>
      <c r="C876" s="115"/>
      <c r="D876" s="115"/>
    </row>
    <row r="877" spans="2:4">
      <c r="B877" s="114"/>
      <c r="C877" s="115"/>
      <c r="D877" s="115"/>
    </row>
    <row r="878" spans="2:4">
      <c r="B878" s="114"/>
      <c r="C878" s="115"/>
      <c r="D878" s="115"/>
    </row>
    <row r="879" spans="2:4">
      <c r="B879" s="114"/>
      <c r="C879" s="115"/>
      <c r="D879" s="115"/>
    </row>
    <row r="880" spans="2:4">
      <c r="B880" s="114"/>
      <c r="C880" s="115"/>
      <c r="D880" s="115"/>
    </row>
    <row r="881" spans="2:4">
      <c r="B881" s="114"/>
      <c r="C881" s="115"/>
      <c r="D881" s="115"/>
    </row>
    <row r="882" spans="2:4">
      <c r="B882" s="114"/>
      <c r="C882" s="115"/>
      <c r="D882" s="115"/>
    </row>
    <row r="883" spans="2:4">
      <c r="B883" s="114"/>
      <c r="C883" s="115"/>
      <c r="D883" s="115"/>
    </row>
    <row r="884" spans="2:4">
      <c r="B884" s="114"/>
      <c r="C884" s="115"/>
      <c r="D884" s="115"/>
    </row>
    <row r="885" spans="2:4">
      <c r="B885" s="114"/>
      <c r="C885" s="115"/>
      <c r="D885" s="115"/>
    </row>
    <row r="886" spans="2:4">
      <c r="B886" s="114"/>
      <c r="C886" s="115"/>
      <c r="D886" s="115"/>
    </row>
    <row r="887" spans="2:4">
      <c r="B887" s="114"/>
      <c r="C887" s="115"/>
      <c r="D887" s="115"/>
    </row>
    <row r="888" spans="2:4">
      <c r="B888" s="114"/>
      <c r="C888" s="115"/>
      <c r="D888" s="115"/>
    </row>
    <row r="889" spans="2:4">
      <c r="B889" s="114"/>
      <c r="C889" s="115"/>
      <c r="D889" s="115"/>
    </row>
    <row r="890" spans="2:4">
      <c r="B890" s="114"/>
      <c r="C890" s="115"/>
      <c r="D890" s="115"/>
    </row>
    <row r="891" spans="2:4">
      <c r="B891" s="114"/>
      <c r="C891" s="115"/>
      <c r="D891" s="115"/>
    </row>
    <row r="892" spans="2:4">
      <c r="B892" s="114"/>
      <c r="C892" s="115"/>
      <c r="D892" s="115"/>
    </row>
    <row r="893" spans="2:4">
      <c r="B893" s="114"/>
      <c r="C893" s="115"/>
      <c r="D893" s="115"/>
    </row>
    <row r="894" spans="2:4">
      <c r="B894" s="114"/>
      <c r="C894" s="115"/>
      <c r="D894" s="115"/>
    </row>
    <row r="895" spans="2:4">
      <c r="B895" s="114"/>
      <c r="C895" s="115"/>
      <c r="D895" s="115"/>
    </row>
    <row r="896" spans="2:4">
      <c r="B896" s="114"/>
      <c r="C896" s="115"/>
      <c r="D896" s="115"/>
    </row>
    <row r="897" spans="2:4">
      <c r="B897" s="114"/>
      <c r="C897" s="115"/>
      <c r="D897" s="115"/>
    </row>
    <row r="898" spans="2:4">
      <c r="B898" s="114"/>
      <c r="C898" s="115"/>
      <c r="D898" s="115"/>
    </row>
    <row r="899" spans="2:4">
      <c r="B899" s="114"/>
      <c r="C899" s="115"/>
      <c r="D899" s="115"/>
    </row>
    <row r="900" spans="2:4">
      <c r="B900" s="114"/>
      <c r="C900" s="115"/>
      <c r="D900" s="115"/>
    </row>
    <row r="901" spans="2:4">
      <c r="B901" s="114"/>
      <c r="C901" s="115"/>
      <c r="D901" s="115"/>
    </row>
    <row r="902" spans="2:4">
      <c r="B902" s="114"/>
      <c r="C902" s="115"/>
      <c r="D902" s="115"/>
    </row>
    <row r="903" spans="2:4">
      <c r="B903" s="114"/>
      <c r="C903" s="115"/>
      <c r="D903" s="115"/>
    </row>
    <row r="904" spans="2:4">
      <c r="B904" s="114"/>
      <c r="C904" s="115"/>
      <c r="D904" s="115"/>
    </row>
    <row r="905" spans="2:4">
      <c r="B905" s="114"/>
      <c r="C905" s="115"/>
      <c r="D905" s="115"/>
    </row>
    <row r="906" spans="2:4">
      <c r="B906" s="114"/>
      <c r="C906" s="115"/>
      <c r="D906" s="115"/>
    </row>
    <row r="907" spans="2:4">
      <c r="B907" s="114"/>
      <c r="C907" s="115"/>
      <c r="D907" s="115"/>
    </row>
    <row r="908" spans="2:4">
      <c r="B908" s="114"/>
      <c r="C908" s="115"/>
      <c r="D908" s="115"/>
    </row>
    <row r="909" spans="2:4">
      <c r="B909" s="114"/>
      <c r="C909" s="115"/>
      <c r="D909" s="115"/>
    </row>
    <row r="910" spans="2:4">
      <c r="B910" s="114"/>
      <c r="C910" s="115"/>
      <c r="D910" s="115"/>
    </row>
    <row r="911" spans="2:4">
      <c r="B911" s="114"/>
      <c r="C911" s="115"/>
      <c r="D911" s="115"/>
    </row>
    <row r="912" spans="2:4">
      <c r="B912" s="114"/>
      <c r="C912" s="115"/>
      <c r="D912" s="115"/>
    </row>
    <row r="913" spans="2:4">
      <c r="B913" s="114"/>
      <c r="C913" s="115"/>
      <c r="D913" s="115"/>
    </row>
    <row r="914" spans="2:4">
      <c r="B914" s="114"/>
      <c r="C914" s="115"/>
      <c r="D914" s="115"/>
    </row>
    <row r="915" spans="2:4">
      <c r="B915" s="114"/>
      <c r="C915" s="115"/>
      <c r="D915" s="115"/>
    </row>
    <row r="916" spans="2:4">
      <c r="B916" s="114"/>
      <c r="C916" s="115"/>
      <c r="D916" s="115"/>
    </row>
    <row r="917" spans="2:4">
      <c r="B917" s="114"/>
      <c r="C917" s="115"/>
      <c r="D917" s="115"/>
    </row>
    <row r="918" spans="2:4">
      <c r="B918" s="114"/>
      <c r="C918" s="115"/>
      <c r="D918" s="115"/>
    </row>
    <row r="919" spans="2:4">
      <c r="B919" s="114"/>
      <c r="C919" s="115"/>
      <c r="D919" s="115"/>
    </row>
    <row r="920" spans="2:4">
      <c r="B920" s="114"/>
      <c r="C920" s="115"/>
      <c r="D920" s="115"/>
    </row>
    <row r="921" spans="2:4">
      <c r="B921" s="114"/>
      <c r="C921" s="115"/>
      <c r="D921" s="115"/>
    </row>
    <row r="922" spans="2:4">
      <c r="B922" s="114"/>
      <c r="C922" s="115"/>
      <c r="D922" s="115"/>
    </row>
    <row r="923" spans="2:4">
      <c r="B923" s="114"/>
      <c r="C923" s="115"/>
      <c r="D923" s="115"/>
    </row>
    <row r="924" spans="2:4">
      <c r="B924" s="114"/>
      <c r="C924" s="115"/>
      <c r="D924" s="115"/>
    </row>
    <row r="925" spans="2:4">
      <c r="B925" s="114"/>
      <c r="C925" s="115"/>
      <c r="D925" s="115"/>
    </row>
    <row r="926" spans="2:4">
      <c r="B926" s="114"/>
      <c r="C926" s="115"/>
      <c r="D926" s="115"/>
    </row>
    <row r="927" spans="2:4">
      <c r="B927" s="114"/>
      <c r="C927" s="115"/>
      <c r="D927" s="115"/>
    </row>
    <row r="928" spans="2:4">
      <c r="B928" s="114"/>
      <c r="C928" s="115"/>
      <c r="D928" s="115"/>
    </row>
    <row r="929" spans="2:4">
      <c r="B929" s="114"/>
      <c r="C929" s="115"/>
      <c r="D929" s="115"/>
    </row>
    <row r="930" spans="2:4">
      <c r="B930" s="114"/>
      <c r="C930" s="115"/>
      <c r="D930" s="115"/>
    </row>
    <row r="931" spans="2:4">
      <c r="B931" s="114"/>
      <c r="C931" s="115"/>
      <c r="D931" s="115"/>
    </row>
    <row r="932" spans="2:4">
      <c r="B932" s="114"/>
      <c r="C932" s="115"/>
      <c r="D932" s="115"/>
    </row>
    <row r="933" spans="2:4">
      <c r="B933" s="114"/>
      <c r="C933" s="115"/>
      <c r="D933" s="115"/>
    </row>
    <row r="934" spans="2:4">
      <c r="B934" s="114"/>
      <c r="C934" s="115"/>
      <c r="D934" s="115"/>
    </row>
    <row r="935" spans="2:4">
      <c r="B935" s="114"/>
      <c r="C935" s="115"/>
      <c r="D935" s="115"/>
    </row>
    <row r="936" spans="2:4">
      <c r="B936" s="114"/>
      <c r="C936" s="115"/>
      <c r="D936" s="115"/>
    </row>
    <row r="937" spans="2:4">
      <c r="B937" s="114"/>
      <c r="C937" s="115"/>
      <c r="D937" s="115"/>
    </row>
    <row r="938" spans="2:4">
      <c r="B938" s="114"/>
      <c r="C938" s="115"/>
      <c r="D938" s="115"/>
    </row>
    <row r="939" spans="2:4">
      <c r="B939" s="114"/>
      <c r="C939" s="115"/>
      <c r="D939" s="115"/>
    </row>
    <row r="940" spans="2:4">
      <c r="B940" s="114"/>
      <c r="C940" s="115"/>
      <c r="D940" s="115"/>
    </row>
    <row r="941" spans="2:4">
      <c r="B941" s="114"/>
      <c r="C941" s="115"/>
      <c r="D941" s="115"/>
    </row>
    <row r="942" spans="2:4">
      <c r="B942" s="114"/>
      <c r="C942" s="115"/>
      <c r="D942" s="115"/>
    </row>
    <row r="943" spans="2:4">
      <c r="B943" s="114"/>
      <c r="C943" s="115"/>
      <c r="D943" s="115"/>
    </row>
    <row r="944" spans="2:4">
      <c r="B944" s="114"/>
      <c r="C944" s="115"/>
      <c r="D944" s="115"/>
    </row>
    <row r="945" spans="2:4">
      <c r="B945" s="114"/>
      <c r="C945" s="115"/>
      <c r="D945" s="115"/>
    </row>
    <row r="946" spans="2:4">
      <c r="B946" s="114"/>
      <c r="C946" s="115"/>
      <c r="D946" s="115"/>
    </row>
    <row r="947" spans="2:4">
      <c r="B947" s="114"/>
      <c r="C947" s="115"/>
      <c r="D947" s="115"/>
    </row>
    <row r="948" spans="2:4">
      <c r="B948" s="114"/>
      <c r="C948" s="115"/>
      <c r="D948" s="115"/>
    </row>
    <row r="949" spans="2:4">
      <c r="B949" s="114"/>
      <c r="C949" s="115"/>
      <c r="D949" s="115"/>
    </row>
    <row r="950" spans="2:4">
      <c r="B950" s="114"/>
      <c r="C950" s="115"/>
      <c r="D950" s="115"/>
    </row>
    <row r="951" spans="2:4">
      <c r="B951" s="114"/>
      <c r="C951" s="115"/>
      <c r="D951" s="115"/>
    </row>
    <row r="952" spans="2:4">
      <c r="B952" s="114"/>
      <c r="C952" s="115"/>
      <c r="D952" s="115"/>
    </row>
    <row r="953" spans="2:4">
      <c r="B953" s="114"/>
      <c r="C953" s="115"/>
      <c r="D953" s="115"/>
    </row>
    <row r="954" spans="2:4">
      <c r="B954" s="114"/>
      <c r="C954" s="115"/>
      <c r="D954" s="115"/>
    </row>
    <row r="955" spans="2:4">
      <c r="B955" s="114"/>
      <c r="C955" s="115"/>
      <c r="D955" s="115"/>
    </row>
    <row r="956" spans="2:4">
      <c r="B956" s="114"/>
      <c r="C956" s="115"/>
      <c r="D956" s="115"/>
    </row>
    <row r="957" spans="2:4">
      <c r="B957" s="114"/>
      <c r="C957" s="115"/>
      <c r="D957" s="115"/>
    </row>
    <row r="958" spans="2:4">
      <c r="B958" s="114"/>
      <c r="C958" s="115"/>
      <c r="D958" s="115"/>
    </row>
    <row r="959" spans="2:4">
      <c r="B959" s="114"/>
      <c r="C959" s="115"/>
      <c r="D959" s="115"/>
    </row>
    <row r="960" spans="2:4">
      <c r="B960" s="114"/>
      <c r="C960" s="115"/>
      <c r="D960" s="115"/>
    </row>
    <row r="961" spans="2:4">
      <c r="B961" s="114"/>
      <c r="C961" s="115"/>
      <c r="D961" s="115"/>
    </row>
    <row r="962" spans="2:4">
      <c r="B962" s="114"/>
      <c r="C962" s="115"/>
      <c r="D962" s="115"/>
    </row>
    <row r="963" spans="2:4">
      <c r="B963" s="114"/>
      <c r="C963" s="115"/>
      <c r="D963" s="115"/>
    </row>
    <row r="964" spans="2:4">
      <c r="B964" s="114"/>
      <c r="C964" s="115"/>
      <c r="D964" s="115"/>
    </row>
    <row r="965" spans="2:4">
      <c r="B965" s="114"/>
      <c r="C965" s="115"/>
      <c r="D965" s="115"/>
    </row>
    <row r="966" spans="2:4">
      <c r="B966" s="114"/>
      <c r="C966" s="115"/>
      <c r="D966" s="115"/>
    </row>
    <row r="967" spans="2:4">
      <c r="B967" s="114"/>
      <c r="C967" s="115"/>
      <c r="D967" s="115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144</v>
      </c>
      <c r="C1" s="67" t="s" vm="1">
        <v>229</v>
      </c>
    </row>
    <row r="2" spans="2:16">
      <c r="B2" s="46" t="s">
        <v>143</v>
      </c>
      <c r="C2" s="67" t="s">
        <v>230</v>
      </c>
    </row>
    <row r="3" spans="2:16">
      <c r="B3" s="46" t="s">
        <v>145</v>
      </c>
      <c r="C3" s="67" t="s">
        <v>231</v>
      </c>
    </row>
    <row r="4" spans="2:16">
      <c r="B4" s="46" t="s">
        <v>146</v>
      </c>
      <c r="C4" s="67">
        <v>12145</v>
      </c>
    </row>
    <row r="6" spans="2:16" ht="26.25" customHeight="1">
      <c r="B6" s="152" t="s">
        <v>182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4"/>
    </row>
    <row r="7" spans="2:16" s="3" customFormat="1" ht="78.75">
      <c r="B7" s="21" t="s">
        <v>114</v>
      </c>
      <c r="C7" s="29" t="s">
        <v>44</v>
      </c>
      <c r="D7" s="29" t="s">
        <v>64</v>
      </c>
      <c r="E7" s="29" t="s">
        <v>14</v>
      </c>
      <c r="F7" s="29" t="s">
        <v>65</v>
      </c>
      <c r="G7" s="29" t="s">
        <v>102</v>
      </c>
      <c r="H7" s="29" t="s">
        <v>17</v>
      </c>
      <c r="I7" s="29" t="s">
        <v>101</v>
      </c>
      <c r="J7" s="29" t="s">
        <v>16</v>
      </c>
      <c r="K7" s="29" t="s">
        <v>180</v>
      </c>
      <c r="L7" s="29" t="s">
        <v>210</v>
      </c>
      <c r="M7" s="29" t="s">
        <v>181</v>
      </c>
      <c r="N7" s="29" t="s">
        <v>57</v>
      </c>
      <c r="O7" s="29" t="s">
        <v>147</v>
      </c>
      <c r="P7" s="30" t="s">
        <v>149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212</v>
      </c>
      <c r="M8" s="31" t="s">
        <v>208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6" t="s">
        <v>3181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7">
        <v>0</v>
      </c>
      <c r="N10" s="88"/>
      <c r="O10" s="128">
        <v>0</v>
      </c>
      <c r="P10" s="128">
        <v>0</v>
      </c>
    </row>
    <row r="11" spans="2:16" ht="20.25" customHeight="1">
      <c r="B11" s="129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29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29" t="s">
        <v>211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4"/>
      <c r="C110" s="114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</row>
    <row r="111" spans="2:16">
      <c r="B111" s="114"/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</row>
    <row r="112" spans="2:16">
      <c r="B112" s="114"/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</row>
    <row r="113" spans="2:16">
      <c r="B113" s="114"/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</row>
    <row r="114" spans="2:16">
      <c r="B114" s="114"/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</row>
    <row r="115" spans="2:16">
      <c r="B115" s="114"/>
      <c r="C115" s="114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</row>
    <row r="116" spans="2:16">
      <c r="B116" s="114"/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</row>
    <row r="117" spans="2:16">
      <c r="B117" s="114"/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</row>
    <row r="118" spans="2:16">
      <c r="B118" s="114"/>
      <c r="C118" s="114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</row>
    <row r="119" spans="2:16">
      <c r="B119" s="114"/>
      <c r="C119" s="114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</row>
    <row r="120" spans="2:16">
      <c r="B120" s="114"/>
      <c r="C120" s="114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</row>
    <row r="121" spans="2:16">
      <c r="B121" s="114"/>
      <c r="C121" s="114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</row>
    <row r="122" spans="2:16">
      <c r="B122" s="114"/>
      <c r="C122" s="114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</row>
    <row r="123" spans="2:16">
      <c r="B123" s="114"/>
      <c r="C123" s="114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</row>
    <row r="124" spans="2:16">
      <c r="B124" s="114"/>
      <c r="C124" s="114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</row>
    <row r="125" spans="2:16">
      <c r="B125" s="114"/>
      <c r="C125" s="114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</row>
    <row r="126" spans="2:16">
      <c r="B126" s="114"/>
      <c r="C126" s="114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</row>
    <row r="127" spans="2:16">
      <c r="B127" s="114"/>
      <c r="C127" s="114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</row>
    <row r="128" spans="2:16">
      <c r="B128" s="114"/>
      <c r="C128" s="114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</row>
    <row r="129" spans="2:16">
      <c r="B129" s="114"/>
      <c r="C129" s="114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</row>
    <row r="130" spans="2:16">
      <c r="B130" s="114"/>
      <c r="C130" s="114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</row>
    <row r="131" spans="2:16">
      <c r="B131" s="114"/>
      <c r="C131" s="114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</row>
    <row r="132" spans="2:16">
      <c r="B132" s="114"/>
      <c r="C132" s="114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</row>
    <row r="133" spans="2:16">
      <c r="B133" s="114"/>
      <c r="C133" s="114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</row>
    <row r="134" spans="2:16">
      <c r="B134" s="114"/>
      <c r="C134" s="114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</row>
    <row r="135" spans="2:16">
      <c r="B135" s="114"/>
      <c r="C135" s="114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</row>
    <row r="136" spans="2:16">
      <c r="B136" s="114"/>
      <c r="C136" s="114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</row>
    <row r="137" spans="2:16">
      <c r="B137" s="114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</row>
    <row r="138" spans="2:16">
      <c r="B138" s="114"/>
      <c r="C138" s="114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</row>
    <row r="139" spans="2:16">
      <c r="B139" s="114"/>
      <c r="C139" s="114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</row>
    <row r="140" spans="2:16">
      <c r="B140" s="114"/>
      <c r="C140" s="114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</row>
    <row r="141" spans="2:16">
      <c r="B141" s="114"/>
      <c r="C141" s="114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</row>
    <row r="142" spans="2:16">
      <c r="B142" s="114"/>
      <c r="C142" s="114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</row>
    <row r="143" spans="2:16">
      <c r="B143" s="114"/>
      <c r="C143" s="114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</row>
    <row r="144" spans="2:16">
      <c r="B144" s="114"/>
      <c r="C144" s="114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</row>
    <row r="145" spans="2:16">
      <c r="B145" s="114"/>
      <c r="C145" s="114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</row>
    <row r="146" spans="2:16">
      <c r="B146" s="114"/>
      <c r="C146" s="114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</row>
    <row r="147" spans="2:16">
      <c r="B147" s="114"/>
      <c r="C147" s="114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</row>
    <row r="148" spans="2:16">
      <c r="B148" s="114"/>
      <c r="C148" s="114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</row>
    <row r="149" spans="2:16">
      <c r="B149" s="114"/>
      <c r="C149" s="114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</row>
    <row r="150" spans="2:16">
      <c r="B150" s="114"/>
      <c r="C150" s="114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</row>
    <row r="151" spans="2:16">
      <c r="B151" s="114"/>
      <c r="C151" s="114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</row>
    <row r="152" spans="2:16">
      <c r="B152" s="114"/>
      <c r="C152" s="114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</row>
    <row r="153" spans="2:16">
      <c r="B153" s="114"/>
      <c r="C153" s="114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</row>
    <row r="154" spans="2:16">
      <c r="B154" s="114"/>
      <c r="C154" s="114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</row>
    <row r="155" spans="2:16">
      <c r="B155" s="114"/>
      <c r="C155" s="114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</row>
    <row r="156" spans="2:16">
      <c r="B156" s="114"/>
      <c r="C156" s="114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</row>
    <row r="157" spans="2:16">
      <c r="B157" s="114"/>
      <c r="C157" s="114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</row>
    <row r="158" spans="2:16">
      <c r="B158" s="114"/>
      <c r="C158" s="114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</row>
    <row r="159" spans="2:16">
      <c r="B159" s="114"/>
      <c r="C159" s="114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</row>
    <row r="160" spans="2:16">
      <c r="B160" s="114"/>
      <c r="C160" s="114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</row>
    <row r="161" spans="2:16">
      <c r="B161" s="114"/>
      <c r="C161" s="114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</row>
    <row r="162" spans="2:16">
      <c r="B162" s="114"/>
      <c r="C162" s="114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</row>
    <row r="163" spans="2:16">
      <c r="B163" s="114"/>
      <c r="C163" s="114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</row>
    <row r="164" spans="2:16">
      <c r="B164" s="114"/>
      <c r="C164" s="114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</row>
    <row r="165" spans="2:16">
      <c r="B165" s="114"/>
      <c r="C165" s="114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</row>
    <row r="166" spans="2:16">
      <c r="B166" s="114"/>
      <c r="C166" s="114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</row>
    <row r="167" spans="2:16">
      <c r="B167" s="114"/>
      <c r="C167" s="114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</row>
    <row r="168" spans="2:16">
      <c r="B168" s="114"/>
      <c r="C168" s="114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</row>
    <row r="169" spans="2:16">
      <c r="B169" s="114"/>
      <c r="C169" s="114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</row>
    <row r="170" spans="2:16">
      <c r="B170" s="114"/>
      <c r="C170" s="114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</row>
    <row r="171" spans="2:16">
      <c r="B171" s="114"/>
      <c r="C171" s="114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</row>
    <row r="172" spans="2:16">
      <c r="B172" s="114"/>
      <c r="C172" s="114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</row>
    <row r="173" spans="2:16">
      <c r="B173" s="114"/>
      <c r="C173" s="114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</row>
    <row r="174" spans="2:16">
      <c r="B174" s="114"/>
      <c r="C174" s="114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</row>
    <row r="175" spans="2:16">
      <c r="B175" s="114"/>
      <c r="C175" s="114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</row>
    <row r="176" spans="2:16">
      <c r="B176" s="114"/>
      <c r="C176" s="114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</row>
    <row r="177" spans="2:16">
      <c r="B177" s="114"/>
      <c r="C177" s="114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</row>
    <row r="178" spans="2:16">
      <c r="B178" s="114"/>
      <c r="C178" s="114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</row>
    <row r="179" spans="2:16">
      <c r="B179" s="114"/>
      <c r="C179" s="114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</row>
    <row r="180" spans="2:16">
      <c r="B180" s="114"/>
      <c r="C180" s="114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</row>
    <row r="181" spans="2:16">
      <c r="B181" s="114"/>
      <c r="C181" s="114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</row>
    <row r="182" spans="2:16">
      <c r="B182" s="114"/>
      <c r="C182" s="114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</row>
    <row r="183" spans="2:16">
      <c r="B183" s="114"/>
      <c r="C183" s="114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</row>
    <row r="184" spans="2:16">
      <c r="B184" s="114"/>
      <c r="C184" s="114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</row>
    <row r="185" spans="2:16">
      <c r="B185" s="114"/>
      <c r="C185" s="114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</row>
    <row r="186" spans="2:16">
      <c r="B186" s="114"/>
      <c r="C186" s="114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</row>
    <row r="187" spans="2:16">
      <c r="B187" s="114"/>
      <c r="C187" s="114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</row>
    <row r="188" spans="2:16">
      <c r="B188" s="114"/>
      <c r="C188" s="114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</row>
    <row r="189" spans="2:16">
      <c r="B189" s="114"/>
      <c r="C189" s="114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</row>
    <row r="190" spans="2:16">
      <c r="B190" s="114"/>
      <c r="C190" s="114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</row>
    <row r="191" spans="2:16">
      <c r="B191" s="114"/>
      <c r="C191" s="114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</row>
    <row r="192" spans="2:16">
      <c r="B192" s="114"/>
      <c r="C192" s="114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</row>
    <row r="193" spans="2:16">
      <c r="B193" s="114"/>
      <c r="C193" s="114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</row>
    <row r="194" spans="2:16">
      <c r="B194" s="114"/>
      <c r="C194" s="114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</row>
    <row r="195" spans="2:16">
      <c r="B195" s="114"/>
      <c r="C195" s="114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</row>
    <row r="196" spans="2:16">
      <c r="B196" s="114"/>
      <c r="C196" s="114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</row>
    <row r="197" spans="2:16">
      <c r="B197" s="114"/>
      <c r="C197" s="114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</row>
    <row r="198" spans="2:16">
      <c r="B198" s="114"/>
      <c r="C198" s="114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</row>
    <row r="199" spans="2:16">
      <c r="B199" s="114"/>
      <c r="C199" s="114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</row>
    <row r="200" spans="2:16">
      <c r="B200" s="114"/>
      <c r="C200" s="114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</row>
    <row r="201" spans="2:16">
      <c r="B201" s="114"/>
      <c r="C201" s="114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</row>
    <row r="202" spans="2:16">
      <c r="B202" s="114"/>
      <c r="C202" s="114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</row>
    <row r="203" spans="2:16">
      <c r="B203" s="114"/>
      <c r="C203" s="114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</row>
    <row r="204" spans="2:16">
      <c r="B204" s="114"/>
      <c r="C204" s="114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</row>
    <row r="205" spans="2:16">
      <c r="B205" s="114"/>
      <c r="C205" s="114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</row>
    <row r="206" spans="2:16">
      <c r="B206" s="114"/>
      <c r="C206" s="114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</row>
    <row r="207" spans="2:16">
      <c r="B207" s="114"/>
      <c r="C207" s="114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</row>
    <row r="208" spans="2:16">
      <c r="B208" s="114"/>
      <c r="C208" s="114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</row>
    <row r="209" spans="2:16">
      <c r="B209" s="114"/>
      <c r="C209" s="114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</row>
    <row r="210" spans="2:16">
      <c r="B210" s="114"/>
      <c r="C210" s="114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</row>
    <row r="211" spans="2:16">
      <c r="B211" s="114"/>
      <c r="C211" s="114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</row>
    <row r="212" spans="2:16">
      <c r="B212" s="114"/>
      <c r="C212" s="114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</row>
    <row r="213" spans="2:16">
      <c r="B213" s="114"/>
      <c r="C213" s="114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</row>
    <row r="214" spans="2:16">
      <c r="B214" s="114"/>
      <c r="C214" s="114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</row>
    <row r="215" spans="2:16">
      <c r="B215" s="114"/>
      <c r="C215" s="114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</row>
    <row r="216" spans="2:16">
      <c r="B216" s="114"/>
      <c r="C216" s="114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</row>
    <row r="217" spans="2:16">
      <c r="B217" s="114"/>
      <c r="C217" s="114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144</v>
      </c>
      <c r="C1" s="67" t="s" vm="1">
        <v>229</v>
      </c>
    </row>
    <row r="2" spans="2:16">
      <c r="B2" s="46" t="s">
        <v>143</v>
      </c>
      <c r="C2" s="67" t="s">
        <v>230</v>
      </c>
    </row>
    <row r="3" spans="2:16">
      <c r="B3" s="46" t="s">
        <v>145</v>
      </c>
      <c r="C3" s="67" t="s">
        <v>231</v>
      </c>
    </row>
    <row r="4" spans="2:16">
      <c r="B4" s="46" t="s">
        <v>146</v>
      </c>
      <c r="C4" s="67">
        <v>12145</v>
      </c>
    </row>
    <row r="6" spans="2:16" ht="26.25" customHeight="1">
      <c r="B6" s="152" t="s">
        <v>183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4"/>
    </row>
    <row r="7" spans="2:16" s="3" customFormat="1" ht="78.75">
      <c r="B7" s="21" t="s">
        <v>114</v>
      </c>
      <c r="C7" s="29" t="s">
        <v>44</v>
      </c>
      <c r="D7" s="29" t="s">
        <v>64</v>
      </c>
      <c r="E7" s="29" t="s">
        <v>14</v>
      </c>
      <c r="F7" s="29" t="s">
        <v>65</v>
      </c>
      <c r="G7" s="29" t="s">
        <v>102</v>
      </c>
      <c r="H7" s="29" t="s">
        <v>17</v>
      </c>
      <c r="I7" s="29" t="s">
        <v>101</v>
      </c>
      <c r="J7" s="29" t="s">
        <v>16</v>
      </c>
      <c r="K7" s="29" t="s">
        <v>180</v>
      </c>
      <c r="L7" s="29" t="s">
        <v>205</v>
      </c>
      <c r="M7" s="29" t="s">
        <v>181</v>
      </c>
      <c r="N7" s="29" t="s">
        <v>57</v>
      </c>
      <c r="O7" s="29" t="s">
        <v>147</v>
      </c>
      <c r="P7" s="30" t="s">
        <v>149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212</v>
      </c>
      <c r="M8" s="31" t="s">
        <v>208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6" t="s">
        <v>3182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7">
        <v>0</v>
      </c>
      <c r="N10" s="88"/>
      <c r="O10" s="128">
        <v>0</v>
      </c>
      <c r="P10" s="128">
        <v>0</v>
      </c>
    </row>
    <row r="11" spans="2:16" ht="20.25" customHeight="1">
      <c r="B11" s="129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29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29" t="s">
        <v>211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4"/>
      <c r="C110" s="114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</row>
    <row r="111" spans="2:16">
      <c r="B111" s="114"/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</row>
    <row r="112" spans="2:16">
      <c r="B112" s="114"/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</row>
    <row r="113" spans="2:16">
      <c r="B113" s="114"/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</row>
    <row r="114" spans="2:16">
      <c r="B114" s="114"/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</row>
    <row r="115" spans="2:16">
      <c r="B115" s="114"/>
      <c r="C115" s="114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</row>
    <row r="116" spans="2:16">
      <c r="B116" s="114"/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</row>
    <row r="117" spans="2:16">
      <c r="B117" s="114"/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</row>
    <row r="118" spans="2:16">
      <c r="B118" s="114"/>
      <c r="C118" s="114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</row>
    <row r="119" spans="2:16">
      <c r="B119" s="114"/>
      <c r="C119" s="114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</row>
    <row r="120" spans="2:16">
      <c r="B120" s="114"/>
      <c r="C120" s="114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</row>
    <row r="121" spans="2:16">
      <c r="B121" s="114"/>
      <c r="C121" s="114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</row>
    <row r="122" spans="2:16">
      <c r="B122" s="114"/>
      <c r="C122" s="114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</row>
    <row r="123" spans="2:16">
      <c r="B123" s="114"/>
      <c r="C123" s="114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</row>
    <row r="124" spans="2:16">
      <c r="B124" s="114"/>
      <c r="C124" s="114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</row>
    <row r="125" spans="2:16">
      <c r="B125" s="114"/>
      <c r="C125" s="114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</row>
    <row r="126" spans="2:16">
      <c r="B126" s="114"/>
      <c r="C126" s="114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</row>
    <row r="127" spans="2:16">
      <c r="B127" s="114"/>
      <c r="C127" s="114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</row>
    <row r="128" spans="2:16">
      <c r="B128" s="114"/>
      <c r="C128" s="114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</row>
    <row r="129" spans="2:16">
      <c r="B129" s="114"/>
      <c r="C129" s="114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</row>
    <row r="130" spans="2:16">
      <c r="B130" s="114"/>
      <c r="C130" s="114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</row>
    <row r="131" spans="2:16">
      <c r="B131" s="114"/>
      <c r="C131" s="114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</row>
    <row r="132" spans="2:16">
      <c r="B132" s="114"/>
      <c r="C132" s="114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</row>
    <row r="133" spans="2:16">
      <c r="B133" s="114"/>
      <c r="C133" s="114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</row>
    <row r="134" spans="2:16">
      <c r="B134" s="114"/>
      <c r="C134" s="114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</row>
    <row r="135" spans="2:16">
      <c r="B135" s="114"/>
      <c r="C135" s="114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</row>
    <row r="136" spans="2:16">
      <c r="B136" s="114"/>
      <c r="C136" s="114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</row>
    <row r="137" spans="2:16">
      <c r="B137" s="114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</row>
    <row r="138" spans="2:16">
      <c r="B138" s="114"/>
      <c r="C138" s="114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</row>
    <row r="139" spans="2:16">
      <c r="B139" s="114"/>
      <c r="C139" s="114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</row>
    <row r="140" spans="2:16">
      <c r="B140" s="114"/>
      <c r="C140" s="114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</row>
    <row r="141" spans="2:16">
      <c r="B141" s="114"/>
      <c r="C141" s="114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</row>
    <row r="142" spans="2:16">
      <c r="B142" s="114"/>
      <c r="C142" s="114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</row>
    <row r="143" spans="2:16">
      <c r="B143" s="114"/>
      <c r="C143" s="114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</row>
    <row r="144" spans="2:16">
      <c r="B144" s="114"/>
      <c r="C144" s="114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</row>
    <row r="145" spans="2:16">
      <c r="B145" s="114"/>
      <c r="C145" s="114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</row>
    <row r="146" spans="2:16">
      <c r="B146" s="114"/>
      <c r="C146" s="114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</row>
    <row r="147" spans="2:16">
      <c r="B147" s="114"/>
      <c r="C147" s="114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</row>
    <row r="148" spans="2:16">
      <c r="B148" s="114"/>
      <c r="C148" s="114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</row>
    <row r="149" spans="2:16">
      <c r="B149" s="114"/>
      <c r="C149" s="114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</row>
    <row r="150" spans="2:16">
      <c r="B150" s="114"/>
      <c r="C150" s="114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</row>
    <row r="151" spans="2:16">
      <c r="B151" s="114"/>
      <c r="C151" s="114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</row>
    <row r="152" spans="2:16">
      <c r="B152" s="114"/>
      <c r="C152" s="114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</row>
    <row r="153" spans="2:16">
      <c r="B153" s="114"/>
      <c r="C153" s="114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</row>
    <row r="154" spans="2:16">
      <c r="B154" s="114"/>
      <c r="C154" s="114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</row>
    <row r="155" spans="2:16">
      <c r="B155" s="114"/>
      <c r="C155" s="114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</row>
    <row r="156" spans="2:16">
      <c r="B156" s="114"/>
      <c r="C156" s="114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</row>
    <row r="157" spans="2:16">
      <c r="B157" s="114"/>
      <c r="C157" s="114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</row>
    <row r="158" spans="2:16">
      <c r="B158" s="114"/>
      <c r="C158" s="114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</row>
    <row r="159" spans="2:16">
      <c r="B159" s="114"/>
      <c r="C159" s="114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</row>
    <row r="160" spans="2:16">
      <c r="B160" s="114"/>
      <c r="C160" s="114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</row>
    <row r="161" spans="2:16">
      <c r="B161" s="114"/>
      <c r="C161" s="114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</row>
    <row r="162" spans="2:16">
      <c r="B162" s="114"/>
      <c r="C162" s="114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</row>
    <row r="163" spans="2:16">
      <c r="B163" s="114"/>
      <c r="C163" s="114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</row>
    <row r="164" spans="2:16">
      <c r="B164" s="114"/>
      <c r="C164" s="114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</row>
    <row r="165" spans="2:16">
      <c r="B165" s="114"/>
      <c r="C165" s="114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</row>
    <row r="166" spans="2:16">
      <c r="B166" s="114"/>
      <c r="C166" s="114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</row>
    <row r="167" spans="2:16">
      <c r="B167" s="114"/>
      <c r="C167" s="114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</row>
    <row r="168" spans="2:16">
      <c r="B168" s="114"/>
      <c r="C168" s="114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</row>
    <row r="169" spans="2:16">
      <c r="B169" s="114"/>
      <c r="C169" s="114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</row>
    <row r="170" spans="2:16">
      <c r="B170" s="114"/>
      <c r="C170" s="114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</row>
    <row r="171" spans="2:16">
      <c r="B171" s="114"/>
      <c r="C171" s="114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</row>
    <row r="172" spans="2:16">
      <c r="B172" s="114"/>
      <c r="C172" s="114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</row>
    <row r="173" spans="2:16">
      <c r="B173" s="114"/>
      <c r="C173" s="114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</row>
    <row r="174" spans="2:16">
      <c r="B174" s="114"/>
      <c r="C174" s="114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</row>
    <row r="175" spans="2:16">
      <c r="B175" s="114"/>
      <c r="C175" s="114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</row>
    <row r="176" spans="2:16">
      <c r="B176" s="114"/>
      <c r="C176" s="114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</row>
    <row r="177" spans="2:16">
      <c r="B177" s="114"/>
      <c r="C177" s="114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</row>
    <row r="178" spans="2:16">
      <c r="B178" s="114"/>
      <c r="C178" s="114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</row>
    <row r="179" spans="2:16">
      <c r="B179" s="114"/>
      <c r="C179" s="114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</row>
    <row r="180" spans="2:16">
      <c r="B180" s="114"/>
      <c r="C180" s="114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</row>
    <row r="181" spans="2:16">
      <c r="B181" s="114"/>
      <c r="C181" s="114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</row>
    <row r="182" spans="2:16">
      <c r="B182" s="114"/>
      <c r="C182" s="114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</row>
    <row r="183" spans="2:16">
      <c r="B183" s="114"/>
      <c r="C183" s="114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</row>
    <row r="184" spans="2:16">
      <c r="B184" s="114"/>
      <c r="C184" s="114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</row>
    <row r="185" spans="2:16">
      <c r="B185" s="114"/>
      <c r="C185" s="114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</row>
    <row r="186" spans="2:16">
      <c r="B186" s="114"/>
      <c r="C186" s="114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</row>
    <row r="187" spans="2:16">
      <c r="B187" s="114"/>
      <c r="C187" s="114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</row>
    <row r="188" spans="2:16">
      <c r="B188" s="114"/>
      <c r="C188" s="114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</row>
    <row r="189" spans="2:16">
      <c r="B189" s="114"/>
      <c r="C189" s="114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</row>
    <row r="190" spans="2:16">
      <c r="B190" s="114"/>
      <c r="C190" s="114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</row>
    <row r="191" spans="2:16">
      <c r="B191" s="114"/>
      <c r="C191" s="114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</row>
    <row r="192" spans="2:16">
      <c r="B192" s="114"/>
      <c r="C192" s="114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</row>
    <row r="193" spans="2:16">
      <c r="B193" s="114"/>
      <c r="C193" s="114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</row>
    <row r="194" spans="2:16">
      <c r="B194" s="114"/>
      <c r="C194" s="114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</row>
    <row r="195" spans="2:16">
      <c r="B195" s="114"/>
      <c r="C195" s="114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</row>
    <row r="196" spans="2:16">
      <c r="B196" s="114"/>
      <c r="C196" s="114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</row>
    <row r="197" spans="2:16">
      <c r="B197" s="114"/>
      <c r="C197" s="114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</row>
    <row r="198" spans="2:16">
      <c r="B198" s="114"/>
      <c r="C198" s="114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</row>
    <row r="199" spans="2:16">
      <c r="B199" s="114"/>
      <c r="C199" s="114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</row>
    <row r="200" spans="2:16">
      <c r="B200" s="114"/>
      <c r="C200" s="114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</row>
    <row r="201" spans="2:16">
      <c r="B201" s="114"/>
      <c r="C201" s="114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</row>
    <row r="202" spans="2:16">
      <c r="B202" s="114"/>
      <c r="C202" s="114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</row>
    <row r="203" spans="2:16">
      <c r="B203" s="114"/>
      <c r="C203" s="114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</row>
    <row r="204" spans="2:16">
      <c r="B204" s="114"/>
      <c r="C204" s="114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</row>
    <row r="205" spans="2:16">
      <c r="B205" s="114"/>
      <c r="C205" s="114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</row>
    <row r="206" spans="2:16">
      <c r="B206" s="114"/>
      <c r="C206" s="114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</row>
    <row r="207" spans="2:16">
      <c r="B207" s="114"/>
      <c r="C207" s="114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</row>
    <row r="208" spans="2:16">
      <c r="B208" s="114"/>
      <c r="C208" s="114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</row>
    <row r="209" spans="2:16">
      <c r="B209" s="114"/>
      <c r="C209" s="114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</row>
    <row r="210" spans="2:16">
      <c r="B210" s="114"/>
      <c r="C210" s="114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</row>
    <row r="211" spans="2:16">
      <c r="B211" s="114"/>
      <c r="C211" s="114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</row>
    <row r="212" spans="2:16">
      <c r="B212" s="114"/>
      <c r="C212" s="114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</row>
    <row r="213" spans="2:16">
      <c r="B213" s="114"/>
      <c r="C213" s="114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</row>
    <row r="214" spans="2:16">
      <c r="B214" s="114"/>
      <c r="C214" s="114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</row>
    <row r="215" spans="2:16">
      <c r="B215" s="114"/>
      <c r="C215" s="114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</row>
    <row r="216" spans="2:16">
      <c r="B216" s="114"/>
      <c r="C216" s="114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</row>
    <row r="217" spans="2:16">
      <c r="B217" s="114"/>
      <c r="C217" s="114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</row>
    <row r="218" spans="2:16">
      <c r="B218" s="114"/>
      <c r="C218" s="114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</row>
    <row r="219" spans="2:16">
      <c r="B219" s="114"/>
      <c r="C219" s="114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</row>
    <row r="220" spans="2:16">
      <c r="B220" s="114"/>
      <c r="C220" s="114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</row>
    <row r="221" spans="2:16">
      <c r="B221" s="114"/>
      <c r="C221" s="114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</row>
    <row r="222" spans="2:16">
      <c r="B222" s="114"/>
      <c r="C222" s="114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</row>
    <row r="223" spans="2:16">
      <c r="B223" s="114"/>
      <c r="C223" s="114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</row>
    <row r="224" spans="2:16">
      <c r="B224" s="114"/>
      <c r="C224" s="114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</row>
    <row r="225" spans="2:16">
      <c r="B225" s="114"/>
      <c r="C225" s="114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</row>
    <row r="226" spans="2:16">
      <c r="B226" s="114"/>
      <c r="C226" s="114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</row>
    <row r="227" spans="2:16">
      <c r="B227" s="114"/>
      <c r="C227" s="114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</row>
    <row r="228" spans="2:16">
      <c r="B228" s="114"/>
      <c r="C228" s="114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</row>
    <row r="229" spans="2:16">
      <c r="B229" s="114"/>
      <c r="C229" s="114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</row>
    <row r="230" spans="2:16">
      <c r="B230" s="114"/>
      <c r="C230" s="114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</row>
    <row r="231" spans="2:16">
      <c r="B231" s="114"/>
      <c r="C231" s="114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</row>
    <row r="232" spans="2:16">
      <c r="B232" s="114"/>
      <c r="C232" s="114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</row>
    <row r="233" spans="2:16">
      <c r="B233" s="114"/>
      <c r="C233" s="114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</row>
    <row r="234" spans="2:16">
      <c r="B234" s="114"/>
      <c r="C234" s="114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</row>
    <row r="235" spans="2:16">
      <c r="B235" s="114"/>
      <c r="C235" s="114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</row>
    <row r="236" spans="2:16">
      <c r="B236" s="114"/>
      <c r="C236" s="114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</row>
    <row r="237" spans="2:16">
      <c r="B237" s="114"/>
      <c r="C237" s="114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</row>
    <row r="238" spans="2:16">
      <c r="B238" s="114"/>
      <c r="C238" s="114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</row>
    <row r="239" spans="2:16">
      <c r="B239" s="114"/>
      <c r="C239" s="114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</row>
    <row r="240" spans="2:16">
      <c r="B240" s="114"/>
      <c r="C240" s="114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</row>
    <row r="241" spans="2:16">
      <c r="B241" s="114"/>
      <c r="C241" s="114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</row>
    <row r="242" spans="2:16">
      <c r="B242" s="114"/>
      <c r="C242" s="114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</row>
    <row r="243" spans="2:16">
      <c r="B243" s="114"/>
      <c r="C243" s="114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</row>
    <row r="244" spans="2:16">
      <c r="B244" s="114"/>
      <c r="C244" s="114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</row>
    <row r="245" spans="2:16">
      <c r="B245" s="114"/>
      <c r="C245" s="114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</row>
    <row r="246" spans="2:16">
      <c r="B246" s="114"/>
      <c r="C246" s="114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</row>
    <row r="247" spans="2:16">
      <c r="B247" s="114"/>
      <c r="C247" s="114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</row>
    <row r="248" spans="2:16">
      <c r="B248" s="114"/>
      <c r="C248" s="114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</row>
    <row r="249" spans="2:16">
      <c r="B249" s="114"/>
      <c r="C249" s="114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</row>
    <row r="250" spans="2:16">
      <c r="B250" s="114"/>
      <c r="C250" s="114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</row>
    <row r="251" spans="2:16">
      <c r="B251" s="114"/>
      <c r="C251" s="114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</row>
    <row r="252" spans="2:16">
      <c r="B252" s="114"/>
      <c r="C252" s="114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</row>
    <row r="253" spans="2:16">
      <c r="B253" s="114"/>
      <c r="C253" s="114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</row>
    <row r="254" spans="2:16">
      <c r="B254" s="114"/>
      <c r="C254" s="114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</row>
    <row r="255" spans="2:16">
      <c r="B255" s="114"/>
      <c r="C255" s="114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</row>
    <row r="256" spans="2:16">
      <c r="B256" s="114"/>
      <c r="C256" s="114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</row>
    <row r="257" spans="2:16">
      <c r="B257" s="114"/>
      <c r="C257" s="114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</row>
    <row r="258" spans="2:16">
      <c r="B258" s="114"/>
      <c r="C258" s="114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</row>
    <row r="259" spans="2:16">
      <c r="B259" s="114"/>
      <c r="C259" s="114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</row>
    <row r="260" spans="2:16">
      <c r="B260" s="114"/>
      <c r="C260" s="114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</row>
    <row r="261" spans="2:16">
      <c r="B261" s="114"/>
      <c r="C261" s="114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</row>
    <row r="262" spans="2:16">
      <c r="B262" s="114"/>
      <c r="C262" s="114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</row>
    <row r="263" spans="2:16">
      <c r="B263" s="114"/>
      <c r="C263" s="114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</row>
    <row r="264" spans="2:16">
      <c r="B264" s="114"/>
      <c r="C264" s="114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</row>
    <row r="265" spans="2:16">
      <c r="B265" s="114"/>
      <c r="C265" s="114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</row>
    <row r="266" spans="2:16">
      <c r="B266" s="114"/>
      <c r="C266" s="114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</row>
    <row r="267" spans="2:16">
      <c r="B267" s="114"/>
      <c r="C267" s="114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</row>
    <row r="268" spans="2:16">
      <c r="B268" s="114"/>
      <c r="C268" s="114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</row>
    <row r="269" spans="2:16">
      <c r="B269" s="114"/>
      <c r="C269" s="114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</row>
    <row r="270" spans="2:16">
      <c r="B270" s="114"/>
      <c r="C270" s="114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</row>
    <row r="271" spans="2:16">
      <c r="B271" s="114"/>
      <c r="C271" s="114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</row>
    <row r="272" spans="2:16">
      <c r="B272" s="114"/>
      <c r="C272" s="114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</row>
    <row r="273" spans="2:16">
      <c r="B273" s="114"/>
      <c r="C273" s="114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</row>
    <row r="274" spans="2:16">
      <c r="B274" s="114"/>
      <c r="C274" s="114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</row>
    <row r="275" spans="2:16">
      <c r="B275" s="114"/>
      <c r="C275" s="114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</row>
    <row r="276" spans="2:16">
      <c r="B276" s="114"/>
      <c r="C276" s="114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</row>
    <row r="277" spans="2:16">
      <c r="B277" s="114"/>
      <c r="C277" s="114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</row>
    <row r="278" spans="2:16">
      <c r="B278" s="114"/>
      <c r="C278" s="114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</row>
    <row r="279" spans="2:16">
      <c r="B279" s="114"/>
      <c r="C279" s="114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</row>
    <row r="280" spans="2:16">
      <c r="B280" s="114"/>
      <c r="C280" s="114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</row>
    <row r="281" spans="2:16">
      <c r="B281" s="114"/>
      <c r="C281" s="114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</row>
    <row r="282" spans="2:16">
      <c r="B282" s="114"/>
      <c r="C282" s="114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</row>
    <row r="283" spans="2:16">
      <c r="B283" s="114"/>
      <c r="C283" s="114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</row>
    <row r="284" spans="2:16">
      <c r="B284" s="114"/>
      <c r="C284" s="114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</row>
    <row r="285" spans="2:16">
      <c r="B285" s="114"/>
      <c r="C285" s="114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</row>
    <row r="286" spans="2:16">
      <c r="B286" s="114"/>
      <c r="C286" s="114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</row>
    <row r="287" spans="2:16">
      <c r="B287" s="114"/>
      <c r="C287" s="114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</row>
    <row r="288" spans="2:16">
      <c r="B288" s="114"/>
      <c r="C288" s="114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</row>
    <row r="289" spans="2:16">
      <c r="B289" s="114"/>
      <c r="C289" s="114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</row>
    <row r="290" spans="2:16">
      <c r="B290" s="114"/>
      <c r="C290" s="114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</row>
    <row r="291" spans="2:16">
      <c r="B291" s="114"/>
      <c r="C291" s="114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</row>
    <row r="292" spans="2:16">
      <c r="B292" s="114"/>
      <c r="C292" s="114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</row>
    <row r="293" spans="2:16">
      <c r="B293" s="114"/>
      <c r="C293" s="114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</row>
    <row r="294" spans="2:16">
      <c r="B294" s="114"/>
      <c r="C294" s="114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</row>
    <row r="295" spans="2:16">
      <c r="B295" s="114"/>
      <c r="C295" s="114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</row>
    <row r="296" spans="2:16">
      <c r="B296" s="114"/>
      <c r="C296" s="114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</row>
    <row r="297" spans="2:16">
      <c r="B297" s="114"/>
      <c r="C297" s="114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</row>
    <row r="298" spans="2:16">
      <c r="B298" s="114"/>
      <c r="C298" s="114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</row>
    <row r="299" spans="2:16">
      <c r="B299" s="114"/>
      <c r="C299" s="114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</row>
    <row r="300" spans="2:16">
      <c r="B300" s="114"/>
      <c r="C300" s="114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</row>
    <row r="301" spans="2:16">
      <c r="B301" s="114"/>
      <c r="C301" s="114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</row>
    <row r="302" spans="2:16">
      <c r="B302" s="114"/>
      <c r="C302" s="114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</row>
    <row r="303" spans="2:16">
      <c r="B303" s="114"/>
      <c r="C303" s="114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</row>
    <row r="304" spans="2:16">
      <c r="B304" s="114"/>
      <c r="C304" s="114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</row>
    <row r="305" spans="2:16">
      <c r="B305" s="114"/>
      <c r="C305" s="114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</row>
    <row r="306" spans="2:16">
      <c r="B306" s="114"/>
      <c r="C306" s="114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</row>
    <row r="307" spans="2:16">
      <c r="B307" s="114"/>
      <c r="C307" s="114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</row>
    <row r="308" spans="2:16">
      <c r="B308" s="114"/>
      <c r="C308" s="114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</row>
    <row r="309" spans="2:16">
      <c r="B309" s="114"/>
      <c r="C309" s="114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</row>
    <row r="310" spans="2:16">
      <c r="B310" s="114"/>
      <c r="C310" s="114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</row>
    <row r="311" spans="2:16">
      <c r="B311" s="114"/>
      <c r="C311" s="114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</row>
    <row r="312" spans="2:16">
      <c r="B312" s="114"/>
      <c r="C312" s="114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</row>
    <row r="313" spans="2:16">
      <c r="B313" s="114"/>
      <c r="C313" s="114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</row>
    <row r="314" spans="2:16">
      <c r="B314" s="114"/>
      <c r="C314" s="114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</row>
    <row r="315" spans="2:16">
      <c r="B315" s="114"/>
      <c r="C315" s="114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</row>
    <row r="316" spans="2:16">
      <c r="B316" s="114"/>
      <c r="C316" s="114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</row>
    <row r="317" spans="2:16">
      <c r="B317" s="114"/>
      <c r="C317" s="114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</row>
    <row r="318" spans="2:16">
      <c r="B318" s="114"/>
      <c r="C318" s="114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</row>
    <row r="319" spans="2:16">
      <c r="B319" s="114"/>
      <c r="C319" s="114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</row>
    <row r="320" spans="2:16">
      <c r="B320" s="114"/>
      <c r="C320" s="114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</row>
    <row r="321" spans="2:16">
      <c r="B321" s="114"/>
      <c r="C321" s="114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</row>
    <row r="322" spans="2:16">
      <c r="B322" s="114"/>
      <c r="C322" s="114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</row>
    <row r="323" spans="2:16">
      <c r="B323" s="114"/>
      <c r="C323" s="114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</row>
    <row r="324" spans="2:16">
      <c r="B324" s="114"/>
      <c r="C324" s="114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</row>
    <row r="325" spans="2:16">
      <c r="B325" s="114"/>
      <c r="C325" s="114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</row>
    <row r="326" spans="2:16">
      <c r="B326" s="114"/>
      <c r="C326" s="114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</row>
    <row r="327" spans="2:16">
      <c r="B327" s="114"/>
      <c r="C327" s="114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</row>
    <row r="328" spans="2:16">
      <c r="B328" s="114"/>
      <c r="C328" s="114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</row>
    <row r="329" spans="2:16">
      <c r="B329" s="114"/>
      <c r="C329" s="114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</row>
    <row r="330" spans="2:16">
      <c r="B330" s="114"/>
      <c r="C330" s="114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</row>
    <row r="331" spans="2:16">
      <c r="B331" s="114"/>
      <c r="C331" s="114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</row>
    <row r="332" spans="2:16">
      <c r="B332" s="114"/>
      <c r="C332" s="114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</row>
    <row r="333" spans="2:16">
      <c r="B333" s="114"/>
      <c r="C333" s="114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</row>
    <row r="334" spans="2:16">
      <c r="B334" s="114"/>
      <c r="C334" s="114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</row>
    <row r="335" spans="2:16">
      <c r="B335" s="114"/>
      <c r="C335" s="114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</row>
    <row r="336" spans="2:16">
      <c r="B336" s="114"/>
      <c r="C336" s="114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</row>
    <row r="337" spans="2:16">
      <c r="B337" s="114"/>
      <c r="C337" s="114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</row>
    <row r="338" spans="2:16">
      <c r="B338" s="114"/>
      <c r="C338" s="114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</row>
    <row r="339" spans="2:16">
      <c r="B339" s="114"/>
      <c r="C339" s="114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</row>
    <row r="340" spans="2:16">
      <c r="B340" s="114"/>
      <c r="C340" s="114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</row>
    <row r="341" spans="2:16">
      <c r="B341" s="114"/>
      <c r="C341" s="114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</row>
    <row r="342" spans="2:16">
      <c r="B342" s="114"/>
      <c r="C342" s="114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</row>
    <row r="343" spans="2:16">
      <c r="B343" s="114"/>
      <c r="C343" s="114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</row>
    <row r="344" spans="2:16">
      <c r="B344" s="114"/>
      <c r="C344" s="114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</row>
    <row r="345" spans="2:16">
      <c r="B345" s="114"/>
      <c r="C345" s="114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</row>
    <row r="346" spans="2:16">
      <c r="B346" s="114"/>
      <c r="C346" s="114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</row>
    <row r="347" spans="2:16">
      <c r="B347" s="114"/>
      <c r="C347" s="114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</row>
    <row r="348" spans="2:16">
      <c r="B348" s="114"/>
      <c r="C348" s="114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</row>
    <row r="349" spans="2:16">
      <c r="B349" s="114"/>
      <c r="C349" s="114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</row>
    <row r="350" spans="2:16">
      <c r="B350" s="114"/>
      <c r="C350" s="114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</row>
    <row r="351" spans="2:16">
      <c r="B351" s="114"/>
      <c r="C351" s="114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</row>
    <row r="352" spans="2:16">
      <c r="B352" s="114"/>
      <c r="C352" s="114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</row>
    <row r="353" spans="2:16">
      <c r="B353" s="114"/>
      <c r="C353" s="114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</row>
    <row r="354" spans="2:16">
      <c r="B354" s="114"/>
      <c r="C354" s="114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</row>
    <row r="355" spans="2:16">
      <c r="B355" s="114"/>
      <c r="C355" s="114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</row>
    <row r="356" spans="2:16">
      <c r="B356" s="114"/>
      <c r="C356" s="114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</row>
    <row r="357" spans="2:16">
      <c r="B357" s="114"/>
      <c r="C357" s="114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</row>
    <row r="358" spans="2:16">
      <c r="B358" s="114"/>
      <c r="C358" s="114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</row>
    <row r="359" spans="2:16">
      <c r="B359" s="114"/>
      <c r="C359" s="114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</row>
    <row r="360" spans="2:16">
      <c r="B360" s="114"/>
      <c r="C360" s="114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</row>
    <row r="361" spans="2:16">
      <c r="B361" s="114"/>
      <c r="C361" s="114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</row>
    <row r="362" spans="2:16">
      <c r="B362" s="114"/>
      <c r="C362" s="114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</row>
    <row r="363" spans="2:16">
      <c r="B363" s="114"/>
      <c r="C363" s="114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</row>
    <row r="364" spans="2:16">
      <c r="B364" s="114"/>
      <c r="C364" s="114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</row>
    <row r="365" spans="2:16">
      <c r="B365" s="114"/>
      <c r="C365" s="114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</row>
    <row r="366" spans="2:16">
      <c r="B366" s="114"/>
      <c r="C366" s="114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</row>
    <row r="367" spans="2:16">
      <c r="B367" s="114"/>
      <c r="C367" s="114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</row>
    <row r="368" spans="2:16">
      <c r="B368" s="114"/>
      <c r="C368" s="114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</row>
    <row r="369" spans="2:16">
      <c r="B369" s="114"/>
      <c r="C369" s="114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</row>
    <row r="370" spans="2:16">
      <c r="B370" s="114"/>
      <c r="C370" s="114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</row>
    <row r="371" spans="2:16">
      <c r="B371" s="114"/>
      <c r="C371" s="114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</row>
    <row r="372" spans="2:16">
      <c r="B372" s="114"/>
      <c r="C372" s="114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</row>
    <row r="373" spans="2:16">
      <c r="B373" s="114"/>
      <c r="C373" s="114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</row>
    <row r="374" spans="2:16">
      <c r="B374" s="114"/>
      <c r="C374" s="114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</row>
    <row r="375" spans="2:16">
      <c r="B375" s="114"/>
      <c r="C375" s="114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</row>
    <row r="376" spans="2:16">
      <c r="B376" s="114"/>
      <c r="C376" s="114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</row>
    <row r="377" spans="2:16">
      <c r="B377" s="114"/>
      <c r="C377" s="114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</row>
    <row r="378" spans="2:16">
      <c r="B378" s="114"/>
      <c r="C378" s="114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</row>
    <row r="379" spans="2:16">
      <c r="B379" s="114"/>
      <c r="C379" s="114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</row>
    <row r="380" spans="2:16">
      <c r="B380" s="114"/>
      <c r="C380" s="114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</row>
    <row r="381" spans="2:16">
      <c r="B381" s="114"/>
      <c r="C381" s="114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</row>
    <row r="382" spans="2:16">
      <c r="B382" s="114"/>
      <c r="C382" s="114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</row>
    <row r="383" spans="2:16">
      <c r="B383" s="114"/>
      <c r="C383" s="114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</row>
    <row r="384" spans="2:16">
      <c r="B384" s="114"/>
      <c r="C384" s="114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</row>
    <row r="385" spans="2:16">
      <c r="B385" s="114"/>
      <c r="C385" s="114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</row>
    <row r="386" spans="2:16">
      <c r="B386" s="114"/>
      <c r="C386" s="114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</row>
    <row r="387" spans="2:16">
      <c r="B387" s="114"/>
      <c r="C387" s="114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</row>
    <row r="388" spans="2:16">
      <c r="B388" s="114"/>
      <c r="C388" s="114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</row>
    <row r="389" spans="2:16">
      <c r="B389" s="114"/>
      <c r="C389" s="114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</row>
    <row r="390" spans="2:16">
      <c r="B390" s="114"/>
      <c r="C390" s="114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</row>
    <row r="391" spans="2:16">
      <c r="B391" s="114"/>
      <c r="C391" s="114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</row>
    <row r="392" spans="2:16">
      <c r="B392" s="114"/>
      <c r="C392" s="114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</row>
    <row r="393" spans="2:16">
      <c r="B393" s="114"/>
      <c r="C393" s="114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</row>
    <row r="394" spans="2:16">
      <c r="B394" s="114"/>
      <c r="C394" s="114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</row>
    <row r="395" spans="2:16">
      <c r="B395" s="114"/>
      <c r="C395" s="114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</row>
    <row r="396" spans="2:16">
      <c r="B396" s="114"/>
      <c r="C396" s="114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</row>
    <row r="397" spans="2:16">
      <c r="B397" s="130"/>
      <c r="C397" s="114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</row>
    <row r="398" spans="2:16">
      <c r="B398" s="130"/>
      <c r="C398" s="114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</row>
    <row r="399" spans="2:16">
      <c r="B399" s="131"/>
      <c r="C399" s="114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</row>
    <row r="400" spans="2:16">
      <c r="B400" s="114"/>
      <c r="C400" s="114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</row>
    <row r="401" spans="2:16">
      <c r="B401" s="114"/>
      <c r="C401" s="114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</row>
    <row r="402" spans="2:16">
      <c r="B402" s="114"/>
      <c r="C402" s="114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</row>
    <row r="403" spans="2:16">
      <c r="B403" s="114"/>
      <c r="C403" s="114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</row>
    <row r="404" spans="2:16">
      <c r="B404" s="114"/>
      <c r="C404" s="114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</row>
    <row r="405" spans="2:16">
      <c r="B405" s="114"/>
      <c r="C405" s="114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</row>
    <row r="406" spans="2:16">
      <c r="B406" s="114"/>
      <c r="C406" s="114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</row>
    <row r="407" spans="2:16">
      <c r="B407" s="114"/>
      <c r="C407" s="114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</row>
    <row r="408" spans="2:16">
      <c r="B408" s="114"/>
      <c r="C408" s="114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</row>
    <row r="409" spans="2:16">
      <c r="B409" s="114"/>
      <c r="C409" s="114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</row>
    <row r="410" spans="2:16">
      <c r="B410" s="114"/>
      <c r="C410" s="114"/>
      <c r="D410" s="114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</row>
    <row r="411" spans="2:16">
      <c r="B411" s="114"/>
      <c r="C411" s="114"/>
      <c r="D411" s="114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41.42578125" style="2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85546875" style="1" bestFit="1" customWidth="1"/>
    <col min="9" max="9" width="12" style="1" bestFit="1" customWidth="1"/>
    <col min="10" max="10" width="7.42578125" style="1" bestFit="1" customWidth="1"/>
    <col min="11" max="11" width="7.5703125" style="1" bestFit="1" customWidth="1"/>
    <col min="12" max="12" width="15.7109375" style="1" bestFit="1" customWidth="1"/>
    <col min="13" max="13" width="8.140625" style="1" bestFit="1" customWidth="1"/>
    <col min="14" max="14" width="8.28515625" style="1" bestFit="1" customWidth="1"/>
    <col min="15" max="15" width="12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144</v>
      </c>
      <c r="C1" s="67" t="s" vm="1">
        <v>229</v>
      </c>
    </row>
    <row r="2" spans="2:18">
      <c r="B2" s="46" t="s">
        <v>143</v>
      </c>
      <c r="C2" s="67" t="s">
        <v>230</v>
      </c>
    </row>
    <row r="3" spans="2:18">
      <c r="B3" s="46" t="s">
        <v>145</v>
      </c>
      <c r="C3" s="67" t="s">
        <v>231</v>
      </c>
    </row>
    <row r="4" spans="2:18">
      <c r="B4" s="46" t="s">
        <v>146</v>
      </c>
      <c r="C4" s="67">
        <v>12145</v>
      </c>
    </row>
    <row r="6" spans="2:18" ht="21.75" customHeight="1">
      <c r="B6" s="155" t="s">
        <v>172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7"/>
    </row>
    <row r="7" spans="2:18" ht="27.75" customHeight="1">
      <c r="B7" s="158" t="s">
        <v>87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60"/>
    </row>
    <row r="8" spans="2:18" s="3" customFormat="1" ht="66" customHeight="1">
      <c r="B8" s="21" t="s">
        <v>113</v>
      </c>
      <c r="C8" s="29" t="s">
        <v>44</v>
      </c>
      <c r="D8" s="29" t="s">
        <v>117</v>
      </c>
      <c r="E8" s="29" t="s">
        <v>14</v>
      </c>
      <c r="F8" s="29" t="s">
        <v>65</v>
      </c>
      <c r="G8" s="29" t="s">
        <v>102</v>
      </c>
      <c r="H8" s="29" t="s">
        <v>17</v>
      </c>
      <c r="I8" s="29" t="s">
        <v>101</v>
      </c>
      <c r="J8" s="29" t="s">
        <v>16</v>
      </c>
      <c r="K8" s="29" t="s">
        <v>18</v>
      </c>
      <c r="L8" s="29" t="s">
        <v>205</v>
      </c>
      <c r="M8" s="29" t="s">
        <v>204</v>
      </c>
      <c r="N8" s="29" t="s">
        <v>219</v>
      </c>
      <c r="O8" s="29" t="s">
        <v>60</v>
      </c>
      <c r="P8" s="29" t="s">
        <v>207</v>
      </c>
      <c r="Q8" s="29" t="s">
        <v>147</v>
      </c>
      <c r="R8" s="59" t="s">
        <v>149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212</v>
      </c>
      <c r="M9" s="31"/>
      <c r="N9" s="15" t="s">
        <v>208</v>
      </c>
      <c r="O9" s="31" t="s">
        <v>213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9" t="s">
        <v>112</v>
      </c>
    </row>
    <row r="11" spans="2:18" s="4" customFormat="1" ht="18" customHeight="1">
      <c r="B11" s="68" t="s">
        <v>25</v>
      </c>
      <c r="C11" s="69"/>
      <c r="D11" s="69"/>
      <c r="E11" s="69"/>
      <c r="F11" s="69"/>
      <c r="G11" s="69"/>
      <c r="H11" s="77">
        <v>6.4914142644469486</v>
      </c>
      <c r="I11" s="69"/>
      <c r="J11" s="69"/>
      <c r="K11" s="78">
        <v>4.070056720084219E-2</v>
      </c>
      <c r="L11" s="77"/>
      <c r="M11" s="79"/>
      <c r="N11" s="69"/>
      <c r="O11" s="77">
        <v>181756.42312003204</v>
      </c>
      <c r="P11" s="69"/>
      <c r="Q11" s="78">
        <f>IFERROR(O11/$O$11,0)</f>
        <v>1</v>
      </c>
      <c r="R11" s="78">
        <f>O11/'סכום נכסי הקרן'!$C$42</f>
        <v>2.5508737703788507E-2</v>
      </c>
    </row>
    <row r="12" spans="2:18" ht="22.5" customHeight="1">
      <c r="B12" s="70" t="s">
        <v>197</v>
      </c>
      <c r="C12" s="71"/>
      <c r="D12" s="71"/>
      <c r="E12" s="71"/>
      <c r="F12" s="71"/>
      <c r="G12" s="71"/>
      <c r="H12" s="80">
        <v>6.4481848124781171</v>
      </c>
      <c r="I12" s="71"/>
      <c r="J12" s="71"/>
      <c r="K12" s="81">
        <v>4.0646158330273463E-2</v>
      </c>
      <c r="L12" s="80"/>
      <c r="M12" s="82"/>
      <c r="N12" s="71"/>
      <c r="O12" s="80">
        <v>181090.65853734303</v>
      </c>
      <c r="P12" s="71"/>
      <c r="Q12" s="81">
        <f t="shared" ref="Q12:Q48" si="0">IFERROR(O12/$O$11,0)</f>
        <v>0.99633705059078248</v>
      </c>
      <c r="R12" s="81">
        <f>O12/'סכום נכסי הקרן'!$C$42</f>
        <v>2.5415300488086531E-2</v>
      </c>
    </row>
    <row r="13" spans="2:18">
      <c r="B13" s="72" t="s">
        <v>45</v>
      </c>
      <c r="C13" s="73"/>
      <c r="D13" s="73"/>
      <c r="E13" s="73"/>
      <c r="F13" s="73"/>
      <c r="G13" s="73"/>
      <c r="H13" s="83">
        <v>6.4481848124781171</v>
      </c>
      <c r="I13" s="73"/>
      <c r="J13" s="73"/>
      <c r="K13" s="84">
        <v>4.0646158330273463E-2</v>
      </c>
      <c r="L13" s="83"/>
      <c r="M13" s="85"/>
      <c r="N13" s="73"/>
      <c r="O13" s="83">
        <v>181090.65853734303</v>
      </c>
      <c r="P13" s="73"/>
      <c r="Q13" s="84">
        <f t="shared" si="0"/>
        <v>0.99633705059078248</v>
      </c>
      <c r="R13" s="84">
        <f>O13/'סכום נכסי הקרן'!$C$42</f>
        <v>2.5415300488086531E-2</v>
      </c>
    </row>
    <row r="14" spans="2:18">
      <c r="B14" s="74" t="s">
        <v>22</v>
      </c>
      <c r="C14" s="71"/>
      <c r="D14" s="71"/>
      <c r="E14" s="71"/>
      <c r="F14" s="71"/>
      <c r="G14" s="71"/>
      <c r="H14" s="80">
        <v>0.66582881845325148</v>
      </c>
      <c r="I14" s="71"/>
      <c r="J14" s="71"/>
      <c r="K14" s="81">
        <v>4.8124623949258601E-2</v>
      </c>
      <c r="L14" s="80"/>
      <c r="M14" s="82"/>
      <c r="N14" s="71"/>
      <c r="O14" s="80">
        <v>43574.245725082008</v>
      </c>
      <c r="P14" s="71"/>
      <c r="Q14" s="81">
        <f t="shared" si="0"/>
        <v>0.23973978458139855</v>
      </c>
      <c r="R14" s="81">
        <f>O14/'סכום נכסי הקרן'!$C$42</f>
        <v>6.1154592820496564E-3</v>
      </c>
    </row>
    <row r="15" spans="2:18">
      <c r="B15" s="75" t="s">
        <v>232</v>
      </c>
      <c r="C15" s="73" t="s">
        <v>233</v>
      </c>
      <c r="D15" s="86" t="s">
        <v>118</v>
      </c>
      <c r="E15" s="73" t="s">
        <v>234</v>
      </c>
      <c r="F15" s="73"/>
      <c r="G15" s="73"/>
      <c r="H15" s="83">
        <v>0.3599999999984787</v>
      </c>
      <c r="I15" s="86" t="s">
        <v>131</v>
      </c>
      <c r="J15" s="87">
        <v>0</v>
      </c>
      <c r="K15" s="84">
        <v>4.8000000000019021E-2</v>
      </c>
      <c r="L15" s="83">
        <v>106958.82000000002</v>
      </c>
      <c r="M15" s="85">
        <v>98.33</v>
      </c>
      <c r="N15" s="73"/>
      <c r="O15" s="83">
        <v>105.17260770600001</v>
      </c>
      <c r="P15" s="84">
        <v>4.8617645454545461E-6</v>
      </c>
      <c r="Q15" s="84">
        <f t="shared" si="0"/>
        <v>5.7864589267661787E-4</v>
      </c>
      <c r="R15" s="84">
        <f>O15/'סכום נכסי הקרן'!$C$42</f>
        <v>1.4760526299662401E-5</v>
      </c>
    </row>
    <row r="16" spans="2:18">
      <c r="B16" s="75" t="s">
        <v>235</v>
      </c>
      <c r="C16" s="73" t="s">
        <v>236</v>
      </c>
      <c r="D16" s="86" t="s">
        <v>118</v>
      </c>
      <c r="E16" s="73" t="s">
        <v>234</v>
      </c>
      <c r="F16" s="73"/>
      <c r="G16" s="73"/>
      <c r="H16" s="83">
        <v>9.0000000003911992E-2</v>
      </c>
      <c r="I16" s="86" t="s">
        <v>131</v>
      </c>
      <c r="J16" s="87">
        <v>0</v>
      </c>
      <c r="K16" s="84">
        <v>4.7699999998943754E-2</v>
      </c>
      <c r="L16" s="83">
        <v>12835.058400000002</v>
      </c>
      <c r="M16" s="85">
        <v>99.58</v>
      </c>
      <c r="N16" s="73"/>
      <c r="O16" s="83">
        <v>12.781151155000002</v>
      </c>
      <c r="P16" s="84">
        <v>6.4175292000000004E-7</v>
      </c>
      <c r="Q16" s="84">
        <f t="shared" si="0"/>
        <v>7.0320217220380278E-5</v>
      </c>
      <c r="R16" s="84">
        <f>O16/'סכום נכסי הקרן'!$C$42</f>
        <v>1.7937799763481124E-6</v>
      </c>
    </row>
    <row r="17" spans="2:18">
      <c r="B17" s="75" t="s">
        <v>237</v>
      </c>
      <c r="C17" s="73" t="s">
        <v>238</v>
      </c>
      <c r="D17" s="86" t="s">
        <v>118</v>
      </c>
      <c r="E17" s="73" t="s">
        <v>234</v>
      </c>
      <c r="F17" s="73"/>
      <c r="G17" s="73"/>
      <c r="H17" s="83">
        <v>0.27999999999886355</v>
      </c>
      <c r="I17" s="86" t="s">
        <v>131</v>
      </c>
      <c r="J17" s="87">
        <v>0</v>
      </c>
      <c r="K17" s="84">
        <v>4.6699999999982957E-2</v>
      </c>
      <c r="L17" s="83">
        <v>213917.64000000004</v>
      </c>
      <c r="M17" s="85">
        <v>98.72</v>
      </c>
      <c r="N17" s="73"/>
      <c r="O17" s="83">
        <v>211.17949420800002</v>
      </c>
      <c r="P17" s="84">
        <v>1.4261176000000003E-5</v>
      </c>
      <c r="Q17" s="84">
        <f t="shared" si="0"/>
        <v>1.1618818778609929E-3</v>
      </c>
      <c r="R17" s="84">
        <f>O17/'סכום נכסי הקרן'!$C$42</f>
        <v>2.9638140065141305E-5</v>
      </c>
    </row>
    <row r="18" spans="2:18">
      <c r="B18" s="75" t="s">
        <v>239</v>
      </c>
      <c r="C18" s="73" t="s">
        <v>240</v>
      </c>
      <c r="D18" s="86" t="s">
        <v>118</v>
      </c>
      <c r="E18" s="73" t="s">
        <v>234</v>
      </c>
      <c r="F18" s="73"/>
      <c r="G18" s="73"/>
      <c r="H18" s="83">
        <v>0.75999999999995693</v>
      </c>
      <c r="I18" s="86" t="s">
        <v>131</v>
      </c>
      <c r="J18" s="87">
        <v>0</v>
      </c>
      <c r="K18" s="84">
        <v>4.8199999999999132E-2</v>
      </c>
      <c r="L18" s="83">
        <v>4813146.9000000013</v>
      </c>
      <c r="M18" s="85">
        <v>96.48</v>
      </c>
      <c r="N18" s="73"/>
      <c r="O18" s="83">
        <v>4643.7241291200007</v>
      </c>
      <c r="P18" s="84">
        <v>2.4065734500000005E-4</v>
      </c>
      <c r="Q18" s="84">
        <f t="shared" si="0"/>
        <v>2.5549161066254496E-2</v>
      </c>
      <c r="R18" s="84">
        <f>O18/'סכום נכסי הקרן'!$C$42</f>
        <v>6.5172684819093138E-4</v>
      </c>
    </row>
    <row r="19" spans="2:18">
      <c r="B19" s="75" t="s">
        <v>241</v>
      </c>
      <c r="C19" s="73" t="s">
        <v>242</v>
      </c>
      <c r="D19" s="86" t="s">
        <v>118</v>
      </c>
      <c r="E19" s="73" t="s">
        <v>234</v>
      </c>
      <c r="F19" s="73"/>
      <c r="G19" s="73"/>
      <c r="H19" s="83">
        <v>0.18999999979624133</v>
      </c>
      <c r="I19" s="86" t="s">
        <v>131</v>
      </c>
      <c r="J19" s="87">
        <v>0</v>
      </c>
      <c r="K19" s="84">
        <v>4.6300000046864492E-2</v>
      </c>
      <c r="L19" s="83">
        <v>296.96046800000005</v>
      </c>
      <c r="M19" s="85">
        <v>99.16</v>
      </c>
      <c r="N19" s="73"/>
      <c r="O19" s="83">
        <v>0.29446597400000007</v>
      </c>
      <c r="P19" s="84">
        <v>1.2911324695652176E-8</v>
      </c>
      <c r="Q19" s="84">
        <f t="shared" si="0"/>
        <v>1.6201131654397413E-6</v>
      </c>
      <c r="R19" s="84">
        <f>O19/'סכום נכסי הקרן'!$C$42</f>
        <v>4.1327041787656877E-8</v>
      </c>
    </row>
    <row r="20" spans="2:18">
      <c r="B20" s="75" t="s">
        <v>243</v>
      </c>
      <c r="C20" s="73" t="s">
        <v>244</v>
      </c>
      <c r="D20" s="86" t="s">
        <v>118</v>
      </c>
      <c r="E20" s="73" t="s">
        <v>234</v>
      </c>
      <c r="F20" s="73"/>
      <c r="G20" s="73"/>
      <c r="H20" s="83">
        <v>0.51000000000000678</v>
      </c>
      <c r="I20" s="86" t="s">
        <v>131</v>
      </c>
      <c r="J20" s="87">
        <v>0</v>
      </c>
      <c r="K20" s="84">
        <v>4.7900000000000276E-2</v>
      </c>
      <c r="L20" s="83">
        <v>5989693.9200000009</v>
      </c>
      <c r="M20" s="85">
        <v>97.63</v>
      </c>
      <c r="N20" s="73"/>
      <c r="O20" s="83">
        <v>5847.7381740960009</v>
      </c>
      <c r="P20" s="84">
        <v>1.7616746823529415E-4</v>
      </c>
      <c r="Q20" s="84">
        <f t="shared" si="0"/>
        <v>3.2173488417705884E-2</v>
      </c>
      <c r="R20" s="84">
        <f>O20/'סכום נכסי הקרן'!$C$42</f>
        <v>8.2070507706313704E-4</v>
      </c>
    </row>
    <row r="21" spans="2:18">
      <c r="B21" s="75" t="s">
        <v>245</v>
      </c>
      <c r="C21" s="73" t="s">
        <v>246</v>
      </c>
      <c r="D21" s="86" t="s">
        <v>118</v>
      </c>
      <c r="E21" s="73" t="s">
        <v>234</v>
      </c>
      <c r="F21" s="73"/>
      <c r="G21" s="73"/>
      <c r="H21" s="83">
        <v>0.44000000000006168</v>
      </c>
      <c r="I21" s="86" t="s">
        <v>131</v>
      </c>
      <c r="J21" s="87">
        <v>0</v>
      </c>
      <c r="K21" s="84">
        <v>4.7699999999999326E-2</v>
      </c>
      <c r="L21" s="83">
        <v>7273199.7600000016</v>
      </c>
      <c r="M21" s="85">
        <v>97.99</v>
      </c>
      <c r="N21" s="73"/>
      <c r="O21" s="83">
        <v>7127.0084448240004</v>
      </c>
      <c r="P21" s="84">
        <v>2.1391764000000004E-4</v>
      </c>
      <c r="Q21" s="84">
        <f t="shared" si="0"/>
        <v>3.9211865652292906E-2</v>
      </c>
      <c r="R21" s="84">
        <f>O21/'סכום נכסי הקרן'!$C$42</f>
        <v>1.0002451958005336E-3</v>
      </c>
    </row>
    <row r="22" spans="2:18">
      <c r="B22" s="75" t="s">
        <v>247</v>
      </c>
      <c r="C22" s="73" t="s">
        <v>248</v>
      </c>
      <c r="D22" s="86" t="s">
        <v>118</v>
      </c>
      <c r="E22" s="73" t="s">
        <v>234</v>
      </c>
      <c r="F22" s="73"/>
      <c r="G22" s="73"/>
      <c r="H22" s="83">
        <v>0.61000000000005627</v>
      </c>
      <c r="I22" s="86" t="s">
        <v>131</v>
      </c>
      <c r="J22" s="87">
        <v>0</v>
      </c>
      <c r="K22" s="84">
        <v>4.800000000000243E-2</v>
      </c>
      <c r="L22" s="83">
        <v>6766719.7988299998</v>
      </c>
      <c r="M22" s="85">
        <v>97.19</v>
      </c>
      <c r="N22" s="73"/>
      <c r="O22" s="83">
        <v>6576.5749724830011</v>
      </c>
      <c r="P22" s="84">
        <v>2.1145999371343749E-4</v>
      </c>
      <c r="Q22" s="84">
        <f t="shared" si="0"/>
        <v>3.6183452884852536E-2</v>
      </c>
      <c r="R22" s="84">
        <f>O22/'סכום נכסי הקרן'!$C$42</f>
        <v>9.2299420885709298E-4</v>
      </c>
    </row>
    <row r="23" spans="2:18">
      <c r="B23" s="75" t="s">
        <v>249</v>
      </c>
      <c r="C23" s="73" t="s">
        <v>250</v>
      </c>
      <c r="D23" s="86" t="s">
        <v>118</v>
      </c>
      <c r="E23" s="73" t="s">
        <v>234</v>
      </c>
      <c r="F23" s="73"/>
      <c r="G23" s="73"/>
      <c r="H23" s="83">
        <v>0.68000000000000937</v>
      </c>
      <c r="I23" s="86" t="s">
        <v>131</v>
      </c>
      <c r="J23" s="87">
        <v>0</v>
      </c>
      <c r="K23" s="84">
        <v>4.8499999999999523E-2</v>
      </c>
      <c r="L23" s="83">
        <v>8770623.2400000021</v>
      </c>
      <c r="M23" s="85">
        <v>96.81</v>
      </c>
      <c r="N23" s="73"/>
      <c r="O23" s="83">
        <v>8490.8403586440018</v>
      </c>
      <c r="P23" s="84">
        <v>2.8292333032258073E-4</v>
      </c>
      <c r="Q23" s="84">
        <f t="shared" si="0"/>
        <v>4.6715489955679014E-2</v>
      </c>
      <c r="R23" s="84">
        <f>O23/'סכום נכסי הקרן'!$C$42</f>
        <v>1.1916531799833826E-3</v>
      </c>
    </row>
    <row r="24" spans="2:18">
      <c r="B24" s="75" t="s">
        <v>251</v>
      </c>
      <c r="C24" s="73" t="s">
        <v>252</v>
      </c>
      <c r="D24" s="86" t="s">
        <v>118</v>
      </c>
      <c r="E24" s="73" t="s">
        <v>234</v>
      </c>
      <c r="F24" s="73"/>
      <c r="G24" s="73"/>
      <c r="H24" s="83">
        <v>0.86000000000004972</v>
      </c>
      <c r="I24" s="86" t="s">
        <v>131</v>
      </c>
      <c r="J24" s="87">
        <v>0</v>
      </c>
      <c r="K24" s="84">
        <v>4.8199999999999757E-2</v>
      </c>
      <c r="L24" s="83">
        <v>5027064.540000001</v>
      </c>
      <c r="M24" s="85">
        <v>96.04</v>
      </c>
      <c r="N24" s="73"/>
      <c r="O24" s="83">
        <v>4827.9927842160005</v>
      </c>
      <c r="P24" s="84">
        <v>2.792813633333334E-4</v>
      </c>
      <c r="Q24" s="84">
        <f t="shared" si="0"/>
        <v>2.6562983037070397E-2</v>
      </c>
      <c r="R24" s="84">
        <f>O24/'סכום נכסי הקרן'!$C$42</f>
        <v>6.7758816692281218E-4</v>
      </c>
    </row>
    <row r="25" spans="2:18">
      <c r="B25" s="75" t="s">
        <v>253</v>
      </c>
      <c r="C25" s="73" t="s">
        <v>254</v>
      </c>
      <c r="D25" s="86" t="s">
        <v>118</v>
      </c>
      <c r="E25" s="73" t="s">
        <v>234</v>
      </c>
      <c r="F25" s="73"/>
      <c r="G25" s="73"/>
      <c r="H25" s="83">
        <v>0.92999999999998595</v>
      </c>
      <c r="I25" s="86" t="s">
        <v>131</v>
      </c>
      <c r="J25" s="87">
        <v>0</v>
      </c>
      <c r="K25" s="84">
        <v>4.8399999999999929E-2</v>
      </c>
      <c r="L25" s="83">
        <v>5989693.9200000009</v>
      </c>
      <c r="M25" s="85">
        <v>95.68</v>
      </c>
      <c r="N25" s="73"/>
      <c r="O25" s="83">
        <v>5730.9391426560014</v>
      </c>
      <c r="P25" s="84">
        <v>3.3276077333333338E-4</v>
      </c>
      <c r="Q25" s="84">
        <f t="shared" si="0"/>
        <v>3.1530875466619888E-2</v>
      </c>
      <c r="R25" s="84">
        <f>O25/'סכום נכסי הקרן'!$C$42</f>
        <v>8.0431283184882675E-4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74" t="s">
        <v>23</v>
      </c>
      <c r="C27" s="71"/>
      <c r="D27" s="71"/>
      <c r="E27" s="71"/>
      <c r="F27" s="71"/>
      <c r="G27" s="71"/>
      <c r="H27" s="80">
        <v>8.2804155680717884</v>
      </c>
      <c r="I27" s="71"/>
      <c r="J27" s="71"/>
      <c r="K27" s="81">
        <v>3.827648847149729E-2</v>
      </c>
      <c r="L27" s="80"/>
      <c r="M27" s="82"/>
      <c r="N27" s="71"/>
      <c r="O27" s="80">
        <v>137516.41281226103</v>
      </c>
      <c r="P27" s="71"/>
      <c r="Q27" s="81">
        <f t="shared" si="0"/>
        <v>0.75659726600938404</v>
      </c>
      <c r="R27" s="81">
        <f>O27/'סכום נכסי הקרן'!$C$42</f>
        <v>1.9299841206036877E-2</v>
      </c>
    </row>
    <row r="28" spans="2:18">
      <c r="B28" s="75" t="s">
        <v>255</v>
      </c>
      <c r="C28" s="73" t="s">
        <v>256</v>
      </c>
      <c r="D28" s="86" t="s">
        <v>118</v>
      </c>
      <c r="E28" s="73" t="s">
        <v>234</v>
      </c>
      <c r="F28" s="73"/>
      <c r="G28" s="73"/>
      <c r="H28" s="83">
        <v>12.460000000000143</v>
      </c>
      <c r="I28" s="86" t="s">
        <v>131</v>
      </c>
      <c r="J28" s="87">
        <v>5.5E-2</v>
      </c>
      <c r="K28" s="84">
        <v>3.9900000000004252E-2</v>
      </c>
      <c r="L28" s="83">
        <v>791495.27099500014</v>
      </c>
      <c r="M28" s="85">
        <v>121.8</v>
      </c>
      <c r="N28" s="73"/>
      <c r="O28" s="83">
        <v>964.04125974100009</v>
      </c>
      <c r="P28" s="84">
        <v>4.1730029653119738E-5</v>
      </c>
      <c r="Q28" s="84">
        <f t="shared" si="0"/>
        <v>5.3040285630200079E-3</v>
      </c>
      <c r="R28" s="84">
        <f>O28/'סכום נכסי הקרן'!$C$42</f>
        <v>1.3529907338747965E-4</v>
      </c>
    </row>
    <row r="29" spans="2:18">
      <c r="B29" s="75" t="s">
        <v>257</v>
      </c>
      <c r="C29" s="73" t="s">
        <v>258</v>
      </c>
      <c r="D29" s="86" t="s">
        <v>118</v>
      </c>
      <c r="E29" s="73" t="s">
        <v>234</v>
      </c>
      <c r="F29" s="73"/>
      <c r="G29" s="73"/>
      <c r="H29" s="83">
        <v>2.6500000020187504</v>
      </c>
      <c r="I29" s="86" t="s">
        <v>131</v>
      </c>
      <c r="J29" s="87">
        <v>5.0000000000000001E-3</v>
      </c>
      <c r="K29" s="84">
        <v>4.0800000028711113E-2</v>
      </c>
      <c r="L29" s="83">
        <v>732.45399900000007</v>
      </c>
      <c r="M29" s="85">
        <v>91.3</v>
      </c>
      <c r="N29" s="73"/>
      <c r="O29" s="83">
        <v>0.66873050100000009</v>
      </c>
      <c r="P29" s="84">
        <v>4.0765804030341018E-8</v>
      </c>
      <c r="Q29" s="84">
        <f t="shared" si="0"/>
        <v>3.6792675027411281E-6</v>
      </c>
      <c r="R29" s="84">
        <f>O29/'סכום נכסי הקרן'!$C$42</f>
        <v>9.3853469669496397E-8</v>
      </c>
    </row>
    <row r="30" spans="2:18">
      <c r="B30" s="75" t="s">
        <v>259</v>
      </c>
      <c r="C30" s="73" t="s">
        <v>260</v>
      </c>
      <c r="D30" s="86" t="s">
        <v>118</v>
      </c>
      <c r="E30" s="73" t="s">
        <v>234</v>
      </c>
      <c r="F30" s="73"/>
      <c r="G30" s="73"/>
      <c r="H30" s="83">
        <v>0.75000000029906622</v>
      </c>
      <c r="I30" s="86" t="s">
        <v>131</v>
      </c>
      <c r="J30" s="87">
        <v>3.7499999999999999E-2</v>
      </c>
      <c r="K30" s="84">
        <v>4.49000000139963E-2</v>
      </c>
      <c r="L30" s="83">
        <v>1665.5413530000003</v>
      </c>
      <c r="M30" s="85">
        <v>100.38</v>
      </c>
      <c r="N30" s="73"/>
      <c r="O30" s="83">
        <v>1.6718705340000002</v>
      </c>
      <c r="P30" s="84">
        <v>7.7127052863482039E-8</v>
      </c>
      <c r="Q30" s="84">
        <f t="shared" si="0"/>
        <v>9.1984123878576548E-6</v>
      </c>
      <c r="R30" s="84">
        <f>O30/'סכום נכסי הקרן'!$C$42</f>
        <v>2.3463988889313984E-7</v>
      </c>
    </row>
    <row r="31" spans="2:18">
      <c r="B31" s="75" t="s">
        <v>261</v>
      </c>
      <c r="C31" s="73" t="s">
        <v>262</v>
      </c>
      <c r="D31" s="86" t="s">
        <v>118</v>
      </c>
      <c r="E31" s="73" t="s">
        <v>234</v>
      </c>
      <c r="F31" s="73"/>
      <c r="G31" s="73"/>
      <c r="H31" s="83">
        <v>3.6300000000000572</v>
      </c>
      <c r="I31" s="86" t="s">
        <v>131</v>
      </c>
      <c r="J31" s="87">
        <v>0.02</v>
      </c>
      <c r="K31" s="84">
        <v>3.8800000000000223E-2</v>
      </c>
      <c r="L31" s="83">
        <v>7629922.6556360014</v>
      </c>
      <c r="M31" s="85">
        <v>94.05</v>
      </c>
      <c r="N31" s="73"/>
      <c r="O31" s="83">
        <v>7175.9422681930009</v>
      </c>
      <c r="P31" s="84">
        <v>3.5126011616191282E-4</v>
      </c>
      <c r="Q31" s="84">
        <f t="shared" si="0"/>
        <v>3.9481093130084348E-2</v>
      </c>
      <c r="R31" s="84">
        <f>O31/'סכום נכסי הקרן'!$C$42</f>
        <v>1.007112848914168E-3</v>
      </c>
    </row>
    <row r="32" spans="2:18">
      <c r="B32" s="75" t="s">
        <v>263</v>
      </c>
      <c r="C32" s="73" t="s">
        <v>264</v>
      </c>
      <c r="D32" s="86" t="s">
        <v>118</v>
      </c>
      <c r="E32" s="73" t="s">
        <v>234</v>
      </c>
      <c r="F32" s="73"/>
      <c r="G32" s="73"/>
      <c r="H32" s="83">
        <v>6.5299999999999274</v>
      </c>
      <c r="I32" s="86" t="s">
        <v>131</v>
      </c>
      <c r="J32" s="87">
        <v>0.01</v>
      </c>
      <c r="K32" s="84">
        <v>3.7499999999999624E-2</v>
      </c>
      <c r="L32" s="83">
        <v>31877187.130146004</v>
      </c>
      <c r="M32" s="85">
        <v>84.11</v>
      </c>
      <c r="N32" s="73"/>
      <c r="O32" s="83">
        <v>26811.903679532003</v>
      </c>
      <c r="P32" s="84">
        <v>1.3498976813311175E-3</v>
      </c>
      <c r="Q32" s="84">
        <f t="shared" si="0"/>
        <v>0.14751557727247641</v>
      </c>
      <c r="R32" s="84">
        <f>O32/'סכום נכסי הקרן'!$C$42</f>
        <v>3.7629361678665459E-3</v>
      </c>
    </row>
    <row r="33" spans="2:18">
      <c r="B33" s="75" t="s">
        <v>265</v>
      </c>
      <c r="C33" s="73" t="s">
        <v>266</v>
      </c>
      <c r="D33" s="86" t="s">
        <v>118</v>
      </c>
      <c r="E33" s="73" t="s">
        <v>234</v>
      </c>
      <c r="F33" s="73"/>
      <c r="G33" s="73"/>
      <c r="H33" s="83">
        <v>15.780000000002486</v>
      </c>
      <c r="I33" s="86" t="s">
        <v>131</v>
      </c>
      <c r="J33" s="87">
        <v>3.7499999999999999E-2</v>
      </c>
      <c r="K33" s="84">
        <v>4.0600000000007616E-2</v>
      </c>
      <c r="L33" s="83">
        <v>3080561.9400480003</v>
      </c>
      <c r="M33" s="85">
        <v>96.3</v>
      </c>
      <c r="N33" s="73"/>
      <c r="O33" s="83">
        <v>2966.5811945790006</v>
      </c>
      <c r="P33" s="84">
        <v>1.2214421577649178E-4</v>
      </c>
      <c r="Q33" s="84">
        <f t="shared" si="0"/>
        <v>1.6321740622172506E-2</v>
      </c>
      <c r="R33" s="84">
        <f>O33/'סכום נכסי הקרן'!$C$42</f>
        <v>4.1634700040026827E-4</v>
      </c>
    </row>
    <row r="34" spans="2:18">
      <c r="B34" s="75" t="s">
        <v>267</v>
      </c>
      <c r="C34" s="73" t="s">
        <v>268</v>
      </c>
      <c r="D34" s="86" t="s">
        <v>118</v>
      </c>
      <c r="E34" s="73" t="s">
        <v>234</v>
      </c>
      <c r="F34" s="73"/>
      <c r="G34" s="73"/>
      <c r="H34" s="83">
        <v>1.8299999999684571</v>
      </c>
      <c r="I34" s="86" t="s">
        <v>131</v>
      </c>
      <c r="J34" s="87">
        <v>5.0000000000000001E-3</v>
      </c>
      <c r="K34" s="84">
        <v>4.3099999999594456E-2</v>
      </c>
      <c r="L34" s="83">
        <v>23734.889478000008</v>
      </c>
      <c r="M34" s="85">
        <v>93.5</v>
      </c>
      <c r="N34" s="73"/>
      <c r="O34" s="83">
        <v>22.192122090000005</v>
      </c>
      <c r="P34" s="84">
        <v>1.0112961249900514E-6</v>
      </c>
      <c r="Q34" s="84">
        <f t="shared" si="0"/>
        <v>1.2209814491862176E-4</v>
      </c>
      <c r="R34" s="84">
        <f>O34/'סכום נכסי הקרן'!$C$42</f>
        <v>3.1145695528482801E-6</v>
      </c>
    </row>
    <row r="35" spans="2:18">
      <c r="B35" s="75" t="s">
        <v>269</v>
      </c>
      <c r="C35" s="73" t="s">
        <v>270</v>
      </c>
      <c r="D35" s="86" t="s">
        <v>118</v>
      </c>
      <c r="E35" s="73" t="s">
        <v>234</v>
      </c>
      <c r="F35" s="73"/>
      <c r="G35" s="73"/>
      <c r="H35" s="83">
        <v>8.329999999999993</v>
      </c>
      <c r="I35" s="86" t="s">
        <v>131</v>
      </c>
      <c r="J35" s="87">
        <v>1.3000000000000001E-2</v>
      </c>
      <c r="K35" s="84">
        <v>3.7700000000000039E-2</v>
      </c>
      <c r="L35" s="83">
        <v>56383913.080315009</v>
      </c>
      <c r="M35" s="85">
        <v>81.93</v>
      </c>
      <c r="N35" s="73"/>
      <c r="O35" s="83">
        <v>46195.341068240014</v>
      </c>
      <c r="P35" s="84">
        <v>3.9857037173767389E-3</v>
      </c>
      <c r="Q35" s="84">
        <f t="shared" si="0"/>
        <v>0.2541607073645622</v>
      </c>
      <c r="R35" s="84">
        <f>O35/'סכום נכסי הקרן'!$C$42</f>
        <v>6.4833188187719661E-3</v>
      </c>
    </row>
    <row r="36" spans="2:18">
      <c r="B36" s="75" t="s">
        <v>271</v>
      </c>
      <c r="C36" s="73" t="s">
        <v>272</v>
      </c>
      <c r="D36" s="86" t="s">
        <v>118</v>
      </c>
      <c r="E36" s="73" t="s">
        <v>234</v>
      </c>
      <c r="F36" s="73"/>
      <c r="G36" s="73"/>
      <c r="H36" s="83">
        <v>12.399999999999579</v>
      </c>
      <c r="I36" s="86" t="s">
        <v>131</v>
      </c>
      <c r="J36" s="87">
        <v>1.4999999999999999E-2</v>
      </c>
      <c r="K36" s="84">
        <v>3.9099999999998747E-2</v>
      </c>
      <c r="L36" s="83">
        <v>20445278.406713005</v>
      </c>
      <c r="M36" s="85">
        <v>74.599999999999994</v>
      </c>
      <c r="N36" s="73"/>
      <c r="O36" s="83">
        <v>15252.177131201002</v>
      </c>
      <c r="P36" s="84">
        <v>1.0356546763876737E-3</v>
      </c>
      <c r="Q36" s="84">
        <f t="shared" si="0"/>
        <v>8.3915478030333251E-2</v>
      </c>
      <c r="R36" s="84">
        <f>O36/'סכום נכסי הקרן'!$C$42</f>
        <v>2.140577918363798E-3</v>
      </c>
    </row>
    <row r="37" spans="2:18">
      <c r="B37" s="75" t="s">
        <v>273</v>
      </c>
      <c r="C37" s="73" t="s">
        <v>274</v>
      </c>
      <c r="D37" s="86" t="s">
        <v>118</v>
      </c>
      <c r="E37" s="73" t="s">
        <v>234</v>
      </c>
      <c r="F37" s="73"/>
      <c r="G37" s="73"/>
      <c r="H37" s="83">
        <v>8.0000000000344865E-2</v>
      </c>
      <c r="I37" s="86" t="s">
        <v>131</v>
      </c>
      <c r="J37" s="87">
        <v>1.5E-3</v>
      </c>
      <c r="K37" s="84">
        <v>4.6999999999991375E-2</v>
      </c>
      <c r="L37" s="83">
        <v>581362.94342300016</v>
      </c>
      <c r="M37" s="85">
        <v>99.76</v>
      </c>
      <c r="N37" s="73"/>
      <c r="O37" s="83">
        <v>579.96767973500005</v>
      </c>
      <c r="P37" s="84">
        <v>3.7212582132424359E-5</v>
      </c>
      <c r="Q37" s="84">
        <f t="shared" si="0"/>
        <v>3.1909061026800089E-3</v>
      </c>
      <c r="R37" s="84">
        <f>O37/'סכום נכסי הקרן'!$C$42</f>
        <v>8.1395986810682379E-5</v>
      </c>
    </row>
    <row r="38" spans="2:18">
      <c r="B38" s="75" t="s">
        <v>275</v>
      </c>
      <c r="C38" s="73" t="s">
        <v>276</v>
      </c>
      <c r="D38" s="86" t="s">
        <v>118</v>
      </c>
      <c r="E38" s="73" t="s">
        <v>234</v>
      </c>
      <c r="F38" s="73"/>
      <c r="G38" s="73"/>
      <c r="H38" s="83">
        <v>2.1200000000554429</v>
      </c>
      <c r="I38" s="86" t="s">
        <v>131</v>
      </c>
      <c r="J38" s="87">
        <v>1.7500000000000002E-2</v>
      </c>
      <c r="K38" s="84">
        <v>4.2000000001386074E-2</v>
      </c>
      <c r="L38" s="83">
        <v>7480.136840000001</v>
      </c>
      <c r="M38" s="85">
        <v>96.45</v>
      </c>
      <c r="N38" s="73"/>
      <c r="O38" s="83">
        <v>7.2145925300000018</v>
      </c>
      <c r="P38" s="84">
        <v>3.1460922182336284E-7</v>
      </c>
      <c r="Q38" s="84">
        <f t="shared" si="0"/>
        <v>3.9693741801000787E-5</v>
      </c>
      <c r="R38" s="84">
        <f>O38/'סכום נכסי הקרן'!$C$42</f>
        <v>1.0125372480836348E-6</v>
      </c>
    </row>
    <row r="39" spans="2:18">
      <c r="B39" s="75" t="s">
        <v>277</v>
      </c>
      <c r="C39" s="73" t="s">
        <v>278</v>
      </c>
      <c r="D39" s="86" t="s">
        <v>118</v>
      </c>
      <c r="E39" s="73" t="s">
        <v>234</v>
      </c>
      <c r="F39" s="73"/>
      <c r="G39" s="73"/>
      <c r="H39" s="83">
        <v>4.9200000000001314</v>
      </c>
      <c r="I39" s="86" t="s">
        <v>131</v>
      </c>
      <c r="J39" s="87">
        <v>2.2499999999999999E-2</v>
      </c>
      <c r="K39" s="84">
        <v>3.7800000000000958E-2</v>
      </c>
      <c r="L39" s="83">
        <v>21862130.791628003</v>
      </c>
      <c r="M39" s="85">
        <v>94.52</v>
      </c>
      <c r="N39" s="73"/>
      <c r="O39" s="83">
        <v>20664.085305509005</v>
      </c>
      <c r="P39" s="84">
        <v>9.0679825854248159E-4</v>
      </c>
      <c r="Q39" s="84">
        <f t="shared" si="0"/>
        <v>0.11369108695466808</v>
      </c>
      <c r="R39" s="84">
        <f>O39/'סכום נכסי הקרן'!$C$42</f>
        <v>2.9001161163852394E-3</v>
      </c>
    </row>
    <row r="40" spans="2:18">
      <c r="B40" s="75" t="s">
        <v>279</v>
      </c>
      <c r="C40" s="73" t="s">
        <v>280</v>
      </c>
      <c r="D40" s="86" t="s">
        <v>118</v>
      </c>
      <c r="E40" s="73" t="s">
        <v>234</v>
      </c>
      <c r="F40" s="73"/>
      <c r="G40" s="73"/>
      <c r="H40" s="83">
        <v>1.3400000000009207</v>
      </c>
      <c r="I40" s="86" t="s">
        <v>131</v>
      </c>
      <c r="J40" s="87">
        <v>4.0000000000000001E-3</v>
      </c>
      <c r="K40" s="84">
        <v>4.3900000000012492E-2</v>
      </c>
      <c r="L40" s="83">
        <v>319439.76773800008</v>
      </c>
      <c r="M40" s="85">
        <v>95.18</v>
      </c>
      <c r="N40" s="73"/>
      <c r="O40" s="83">
        <v>304.04276215800007</v>
      </c>
      <c r="P40" s="84">
        <v>1.8754345589930984E-5</v>
      </c>
      <c r="Q40" s="84">
        <f t="shared" si="0"/>
        <v>1.6728033977495809E-3</v>
      </c>
      <c r="R40" s="84">
        <f>O40/'סכום נכסי הקרן'!$C$42</f>
        <v>4.2671103103200258E-5</v>
      </c>
    </row>
    <row r="41" spans="2:18">
      <c r="B41" s="75" t="s">
        <v>281</v>
      </c>
      <c r="C41" s="73" t="s">
        <v>282</v>
      </c>
      <c r="D41" s="86" t="s">
        <v>118</v>
      </c>
      <c r="E41" s="73" t="s">
        <v>234</v>
      </c>
      <c r="F41" s="73"/>
      <c r="G41" s="73"/>
      <c r="H41" s="83">
        <v>3.009999999997202</v>
      </c>
      <c r="I41" s="86" t="s">
        <v>131</v>
      </c>
      <c r="J41" s="87">
        <v>6.25E-2</v>
      </c>
      <c r="K41" s="84">
        <v>3.9499758207511677E-2</v>
      </c>
      <c r="L41" s="83">
        <v>3.3371000000000005E-2</v>
      </c>
      <c r="M41" s="85">
        <v>111.17</v>
      </c>
      <c r="N41" s="73"/>
      <c r="O41" s="83">
        <v>3.7222000000000004E-5</v>
      </c>
      <c r="P41" s="84">
        <v>2.2402373764036284E-12</v>
      </c>
      <c r="Q41" s="84">
        <f t="shared" si="0"/>
        <v>2.0479056179169292E-10</v>
      </c>
      <c r="R41" s="84">
        <f>O41/'סכום נכסי הקרן'!$C$42</f>
        <v>5.2239487249557877E-12</v>
      </c>
    </row>
    <row r="42" spans="2:18">
      <c r="B42" s="75" t="s">
        <v>283</v>
      </c>
      <c r="C42" s="73" t="s">
        <v>284</v>
      </c>
      <c r="D42" s="86" t="s">
        <v>118</v>
      </c>
      <c r="E42" s="73" t="s">
        <v>234</v>
      </c>
      <c r="F42" s="73"/>
      <c r="G42" s="73"/>
      <c r="H42" s="83">
        <v>0.41999999999943238</v>
      </c>
      <c r="I42" s="86" t="s">
        <v>131</v>
      </c>
      <c r="J42" s="87">
        <v>1.4999999999999999E-2</v>
      </c>
      <c r="K42" s="84">
        <v>4.6099999999994007E-2</v>
      </c>
      <c r="L42" s="83">
        <v>318389.32516700006</v>
      </c>
      <c r="M42" s="85">
        <v>99.6</v>
      </c>
      <c r="N42" s="73"/>
      <c r="O42" s="83">
        <v>317.11577697900009</v>
      </c>
      <c r="P42" s="84">
        <v>2.3156873964997042E-5</v>
      </c>
      <c r="Q42" s="84">
        <f t="shared" si="0"/>
        <v>1.7447294105781158E-3</v>
      </c>
      <c r="R42" s="84">
        <f>O42/'סכום נכסי הקרן'!$C$42</f>
        <v>4.4505844898522681E-5</v>
      </c>
    </row>
    <row r="43" spans="2:18">
      <c r="B43" s="75" t="s">
        <v>285</v>
      </c>
      <c r="C43" s="73" t="s">
        <v>286</v>
      </c>
      <c r="D43" s="86" t="s">
        <v>118</v>
      </c>
      <c r="E43" s="73" t="s">
        <v>234</v>
      </c>
      <c r="F43" s="73"/>
      <c r="G43" s="73"/>
      <c r="H43" s="83">
        <v>18.650000000000354</v>
      </c>
      <c r="I43" s="86" t="s">
        <v>131</v>
      </c>
      <c r="J43" s="87">
        <v>2.7999999999999997E-2</v>
      </c>
      <c r="K43" s="84">
        <v>4.1400000000000416E-2</v>
      </c>
      <c r="L43" s="83">
        <v>11118249.373987002</v>
      </c>
      <c r="M43" s="85">
        <v>78.989999999999995</v>
      </c>
      <c r="N43" s="73"/>
      <c r="O43" s="83">
        <v>8782.305469926001</v>
      </c>
      <c r="P43" s="84">
        <v>1.5606880200140629E-3</v>
      </c>
      <c r="Q43" s="84">
        <f t="shared" si="0"/>
        <v>4.8319092768051242E-2</v>
      </c>
      <c r="R43" s="84">
        <f>O43/'סכום נכסי הקרן'!$C$42</f>
        <v>1.2325590635052432E-3</v>
      </c>
    </row>
    <row r="44" spans="2:18">
      <c r="B44" s="75" t="s">
        <v>287</v>
      </c>
      <c r="C44" s="73" t="s">
        <v>288</v>
      </c>
      <c r="D44" s="86" t="s">
        <v>118</v>
      </c>
      <c r="E44" s="73" t="s">
        <v>234</v>
      </c>
      <c r="F44" s="73"/>
      <c r="G44" s="73"/>
      <c r="H44" s="83">
        <v>5.1799999999999482</v>
      </c>
      <c r="I44" s="86" t="s">
        <v>131</v>
      </c>
      <c r="J44" s="87">
        <v>3.7499999999999999E-2</v>
      </c>
      <c r="K44" s="84">
        <v>3.76999999999999E-2</v>
      </c>
      <c r="L44" s="83">
        <v>7422912.9296340011</v>
      </c>
      <c r="M44" s="85">
        <v>100.65</v>
      </c>
      <c r="N44" s="73"/>
      <c r="O44" s="83">
        <v>7471.1618635910017</v>
      </c>
      <c r="P44" s="84">
        <v>1.6858662496278699E-3</v>
      </c>
      <c r="Q44" s="84">
        <f t="shared" si="0"/>
        <v>4.1105352621607451E-2</v>
      </c>
      <c r="R44" s="84">
        <f>O44/'סכום נכסי הקרן'!$C$42</f>
        <v>1.0485456582463198E-3</v>
      </c>
    </row>
    <row r="45" spans="2:18">
      <c r="B45" s="76"/>
      <c r="C45" s="73"/>
      <c r="D45" s="73"/>
      <c r="E45" s="73"/>
      <c r="F45" s="73"/>
      <c r="G45" s="73"/>
      <c r="H45" s="73"/>
      <c r="I45" s="73"/>
      <c r="J45" s="73"/>
      <c r="K45" s="84"/>
      <c r="L45" s="83"/>
      <c r="M45" s="85"/>
      <c r="N45" s="73"/>
      <c r="O45" s="73"/>
      <c r="P45" s="73"/>
      <c r="Q45" s="84"/>
      <c r="R45" s="73"/>
    </row>
    <row r="46" spans="2:18">
      <c r="B46" s="70" t="s">
        <v>196</v>
      </c>
      <c r="C46" s="71"/>
      <c r="D46" s="71"/>
      <c r="E46" s="71"/>
      <c r="F46" s="71"/>
      <c r="G46" s="71"/>
      <c r="H46" s="80">
        <v>18.25000000000113</v>
      </c>
      <c r="I46" s="71"/>
      <c r="J46" s="71"/>
      <c r="K46" s="81">
        <v>5.550000000000075E-2</v>
      </c>
      <c r="L46" s="80"/>
      <c r="M46" s="82"/>
      <c r="N46" s="71"/>
      <c r="O46" s="80">
        <v>665.76458268900001</v>
      </c>
      <c r="P46" s="71"/>
      <c r="Q46" s="81">
        <f t="shared" si="0"/>
        <v>3.6629494092174598E-3</v>
      </c>
      <c r="R46" s="81">
        <f>O46/'סכום נכסי הקרן'!$C$42</f>
        <v>9.3437215701975263E-5</v>
      </c>
    </row>
    <row r="47" spans="2:18">
      <c r="B47" s="74" t="s">
        <v>61</v>
      </c>
      <c r="C47" s="71"/>
      <c r="D47" s="71"/>
      <c r="E47" s="71"/>
      <c r="F47" s="71"/>
      <c r="G47" s="71"/>
      <c r="H47" s="80">
        <v>18.25000000000113</v>
      </c>
      <c r="I47" s="71"/>
      <c r="J47" s="71"/>
      <c r="K47" s="81">
        <v>5.550000000000075E-2</v>
      </c>
      <c r="L47" s="80"/>
      <c r="M47" s="82"/>
      <c r="N47" s="71"/>
      <c r="O47" s="80">
        <v>665.76458268900001</v>
      </c>
      <c r="P47" s="71"/>
      <c r="Q47" s="81">
        <f t="shared" si="0"/>
        <v>3.6629494092174598E-3</v>
      </c>
      <c r="R47" s="81">
        <f>O47/'סכום נכסי הקרן'!$C$42</f>
        <v>9.3437215701975263E-5</v>
      </c>
    </row>
    <row r="48" spans="2:18">
      <c r="B48" s="75" t="s">
        <v>289</v>
      </c>
      <c r="C48" s="73" t="s">
        <v>290</v>
      </c>
      <c r="D48" s="86" t="s">
        <v>26</v>
      </c>
      <c r="E48" s="73" t="s">
        <v>291</v>
      </c>
      <c r="F48" s="73" t="s">
        <v>292</v>
      </c>
      <c r="G48" s="73"/>
      <c r="H48" s="83">
        <v>18.25000000000113</v>
      </c>
      <c r="I48" s="86" t="s">
        <v>130</v>
      </c>
      <c r="J48" s="87">
        <v>4.4999999999999998E-2</v>
      </c>
      <c r="K48" s="84">
        <v>5.550000000000075E-2</v>
      </c>
      <c r="L48" s="83">
        <v>220247.09886600001</v>
      </c>
      <c r="M48" s="85">
        <v>81.697500000000005</v>
      </c>
      <c r="N48" s="73"/>
      <c r="O48" s="83">
        <v>665.76458268900001</v>
      </c>
      <c r="P48" s="84">
        <v>2.2024709886600002E-4</v>
      </c>
      <c r="Q48" s="84">
        <f t="shared" si="0"/>
        <v>3.6629494092174598E-3</v>
      </c>
      <c r="R48" s="84">
        <f>O48/'סכום נכסי הקרן'!$C$42</f>
        <v>9.3437215701975263E-5</v>
      </c>
    </row>
    <row r="49" spans="2:18">
      <c r="B49" s="114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</row>
    <row r="50" spans="2:18">
      <c r="B50" s="114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</row>
    <row r="51" spans="2:18">
      <c r="B51" s="114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</row>
    <row r="52" spans="2:18">
      <c r="B52" s="123" t="s">
        <v>110</v>
      </c>
      <c r="C52" s="125"/>
      <c r="D52" s="12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</row>
    <row r="53" spans="2:18">
      <c r="B53" s="123" t="s">
        <v>203</v>
      </c>
      <c r="C53" s="125"/>
      <c r="D53" s="12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</row>
    <row r="54" spans="2:18">
      <c r="B54" s="161" t="s">
        <v>211</v>
      </c>
      <c r="C54" s="161"/>
      <c r="D54" s="161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</row>
    <row r="55" spans="2:18">
      <c r="B55" s="114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</row>
    <row r="56" spans="2:18">
      <c r="B56" s="114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</row>
    <row r="57" spans="2:18">
      <c r="B57" s="114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</row>
    <row r="58" spans="2:18">
      <c r="B58" s="114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</row>
    <row r="59" spans="2:18">
      <c r="B59" s="114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</row>
    <row r="60" spans="2:18">
      <c r="B60" s="114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</row>
    <row r="61" spans="2:18">
      <c r="B61" s="114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</row>
    <row r="62" spans="2:18">
      <c r="B62" s="114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</row>
    <row r="63" spans="2:18">
      <c r="B63" s="114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</row>
    <row r="64" spans="2:18">
      <c r="B64" s="114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</row>
    <row r="65" spans="2:18">
      <c r="B65" s="114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</row>
    <row r="66" spans="2:18">
      <c r="B66" s="114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</row>
    <row r="67" spans="2:18">
      <c r="B67" s="114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</row>
    <row r="68" spans="2:18">
      <c r="B68" s="114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</row>
    <row r="69" spans="2:18">
      <c r="B69" s="114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</row>
    <row r="70" spans="2:18">
      <c r="B70" s="114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</row>
    <row r="71" spans="2:18">
      <c r="B71" s="114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</row>
    <row r="72" spans="2:18">
      <c r="B72" s="114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</row>
    <row r="73" spans="2:18">
      <c r="B73" s="114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</row>
    <row r="74" spans="2:18">
      <c r="B74" s="114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</row>
    <row r="75" spans="2:18">
      <c r="B75" s="11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</row>
    <row r="76" spans="2:18">
      <c r="B76" s="114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</row>
    <row r="77" spans="2:18">
      <c r="B77" s="114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</row>
    <row r="78" spans="2:18">
      <c r="B78" s="114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</row>
    <row r="79" spans="2:18">
      <c r="B79" s="114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</row>
    <row r="80" spans="2:18">
      <c r="B80" s="114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</row>
    <row r="81" spans="2:18">
      <c r="B81" s="114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</row>
    <row r="82" spans="2:18">
      <c r="B82" s="114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</row>
    <row r="83" spans="2:18">
      <c r="B83" s="114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</row>
    <row r="84" spans="2:18">
      <c r="B84" s="114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2:18">
      <c r="B85" s="114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2:18">
      <c r="B86" s="114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</row>
    <row r="87" spans="2:18">
      <c r="B87" s="114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</row>
    <row r="88" spans="2:18">
      <c r="B88" s="114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</row>
    <row r="89" spans="2:18">
      <c r="B89" s="114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</row>
    <row r="90" spans="2:18">
      <c r="B90" s="114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</row>
    <row r="91" spans="2:18">
      <c r="B91" s="114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</row>
    <row r="92" spans="2:18">
      <c r="B92" s="114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</row>
    <row r="93" spans="2:18">
      <c r="B93" s="114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</row>
    <row r="94" spans="2:18">
      <c r="B94" s="114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</row>
    <row r="95" spans="2:18">
      <c r="B95" s="114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</row>
    <row r="96" spans="2:18">
      <c r="B96" s="114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</row>
    <row r="97" spans="2:18">
      <c r="B97" s="114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</row>
    <row r="98" spans="2:18">
      <c r="B98" s="114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</row>
    <row r="99" spans="2:18">
      <c r="B99" s="114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</row>
    <row r="100" spans="2:18">
      <c r="B100" s="114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</row>
    <row r="101" spans="2:18">
      <c r="B101" s="114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</row>
    <row r="102" spans="2:18">
      <c r="B102" s="114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</row>
    <row r="103" spans="2:18">
      <c r="B103" s="114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</row>
    <row r="104" spans="2:18">
      <c r="B104" s="114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</row>
    <row r="105" spans="2:18">
      <c r="B105" s="114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</row>
    <row r="106" spans="2:18">
      <c r="B106" s="114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</row>
    <row r="107" spans="2:18">
      <c r="B107" s="114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</row>
    <row r="108" spans="2:18">
      <c r="B108" s="114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</row>
    <row r="109" spans="2:18">
      <c r="B109" s="114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</row>
    <row r="110" spans="2:18">
      <c r="B110" s="114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</row>
    <row r="111" spans="2:18">
      <c r="B111" s="114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</row>
    <row r="112" spans="2:18">
      <c r="B112" s="114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</row>
    <row r="113" spans="2:18">
      <c r="B113" s="114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</row>
    <row r="114" spans="2:18">
      <c r="B114" s="114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</row>
    <row r="115" spans="2:18">
      <c r="B115" s="114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</row>
    <row r="116" spans="2:18">
      <c r="B116" s="114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</row>
    <row r="117" spans="2:18">
      <c r="B117" s="114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</row>
    <row r="118" spans="2:18">
      <c r="B118" s="114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</row>
    <row r="119" spans="2:18">
      <c r="B119" s="114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</row>
    <row r="120" spans="2:18">
      <c r="B120" s="114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</row>
    <row r="121" spans="2:18">
      <c r="B121" s="114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</row>
    <row r="122" spans="2:18">
      <c r="B122" s="114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</row>
    <row r="123" spans="2:18">
      <c r="B123" s="114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</row>
    <row r="124" spans="2:18">
      <c r="B124" s="114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</row>
    <row r="125" spans="2:18">
      <c r="B125" s="114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</row>
    <row r="126" spans="2:18">
      <c r="B126" s="114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</row>
    <row r="127" spans="2:18">
      <c r="B127" s="114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</row>
    <row r="128" spans="2:18">
      <c r="B128" s="114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</row>
    <row r="129" spans="2:18">
      <c r="B129" s="114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</row>
    <row r="130" spans="2:18">
      <c r="B130" s="114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</row>
    <row r="131" spans="2:18">
      <c r="B131" s="114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</row>
    <row r="132" spans="2:18">
      <c r="B132" s="114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</row>
    <row r="133" spans="2:18">
      <c r="B133" s="114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</row>
    <row r="134" spans="2:18">
      <c r="B134" s="114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</row>
    <row r="135" spans="2:18">
      <c r="B135" s="114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</row>
    <row r="136" spans="2:18">
      <c r="B136" s="114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</row>
    <row r="137" spans="2:18">
      <c r="B137" s="114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</row>
    <row r="138" spans="2:18">
      <c r="B138" s="114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</row>
    <row r="139" spans="2:18">
      <c r="B139" s="114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</row>
    <row r="140" spans="2:18">
      <c r="B140" s="114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</row>
    <row r="141" spans="2:18">
      <c r="B141" s="114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</row>
    <row r="142" spans="2:18">
      <c r="B142" s="114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</row>
    <row r="143" spans="2:18">
      <c r="B143" s="114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</row>
    <row r="144" spans="2:18">
      <c r="B144" s="114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</row>
    <row r="145" spans="2:18">
      <c r="B145" s="114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</row>
    <row r="146" spans="2:18">
      <c r="B146" s="114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</row>
    <row r="147" spans="2:18">
      <c r="B147" s="114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</row>
    <row r="148" spans="2:18">
      <c r="B148" s="114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</row>
    <row r="149" spans="2:18">
      <c r="B149" s="114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</row>
    <row r="150" spans="2:18">
      <c r="B150" s="114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</row>
    <row r="151" spans="2:18">
      <c r="B151" s="114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</row>
    <row r="152" spans="2:18">
      <c r="B152" s="114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</row>
    <row r="153" spans="2:18">
      <c r="B153" s="114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</row>
    <row r="154" spans="2:18">
      <c r="B154" s="114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</row>
    <row r="155" spans="2:18">
      <c r="B155" s="114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</row>
    <row r="156" spans="2:18">
      <c r="B156" s="114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</row>
    <row r="157" spans="2:18">
      <c r="B157" s="114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</row>
    <row r="158" spans="2:18">
      <c r="B158" s="114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</row>
    <row r="159" spans="2:18">
      <c r="B159" s="114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</row>
    <row r="160" spans="2:18">
      <c r="B160" s="114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</row>
    <row r="161" spans="2:18">
      <c r="B161" s="114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</row>
    <row r="162" spans="2:18">
      <c r="B162" s="114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</row>
    <row r="163" spans="2:18">
      <c r="B163" s="114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</row>
    <row r="164" spans="2:18">
      <c r="B164" s="114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</row>
    <row r="165" spans="2:18">
      <c r="B165" s="114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</row>
    <row r="166" spans="2:18">
      <c r="B166" s="114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</row>
    <row r="167" spans="2:18">
      <c r="B167" s="114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</row>
    <row r="168" spans="2:18">
      <c r="B168" s="114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</row>
    <row r="169" spans="2:18">
      <c r="B169" s="114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</row>
    <row r="170" spans="2:18">
      <c r="B170" s="114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</row>
    <row r="171" spans="2:18">
      <c r="B171" s="114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</row>
    <row r="172" spans="2:18">
      <c r="B172" s="114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</row>
    <row r="173" spans="2:18">
      <c r="B173" s="114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</row>
    <row r="174" spans="2:18">
      <c r="B174" s="114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</row>
    <row r="175" spans="2:18">
      <c r="B175" s="114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</row>
    <row r="176" spans="2:18">
      <c r="B176" s="114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</row>
    <row r="177" spans="2:18">
      <c r="B177" s="114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</row>
    <row r="178" spans="2:18">
      <c r="B178" s="114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</row>
    <row r="179" spans="2:18">
      <c r="B179" s="114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</row>
    <row r="180" spans="2:18">
      <c r="B180" s="114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</row>
    <row r="181" spans="2:18">
      <c r="B181" s="114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</row>
    <row r="182" spans="2:18">
      <c r="B182" s="114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</row>
    <row r="183" spans="2:18">
      <c r="B183" s="114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</row>
    <row r="184" spans="2:18">
      <c r="B184" s="114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</row>
    <row r="185" spans="2:18">
      <c r="B185" s="114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</row>
    <row r="186" spans="2:18">
      <c r="B186" s="114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</row>
    <row r="187" spans="2:18">
      <c r="B187" s="114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</row>
    <row r="188" spans="2:18">
      <c r="B188" s="114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</row>
    <row r="189" spans="2:18">
      <c r="B189" s="114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</row>
    <row r="190" spans="2:18">
      <c r="B190" s="114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</row>
    <row r="191" spans="2:18">
      <c r="B191" s="114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</row>
    <row r="192" spans="2:18">
      <c r="B192" s="114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</row>
    <row r="193" spans="2:18">
      <c r="B193" s="114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</row>
    <row r="194" spans="2:18">
      <c r="B194" s="114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</row>
    <row r="195" spans="2:18">
      <c r="B195" s="114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</row>
    <row r="196" spans="2:18">
      <c r="B196" s="114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</row>
    <row r="197" spans="2:18">
      <c r="B197" s="114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</row>
    <row r="198" spans="2:18">
      <c r="B198" s="114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</row>
    <row r="199" spans="2:18">
      <c r="B199" s="114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</row>
    <row r="200" spans="2:18">
      <c r="B200" s="114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</row>
    <row r="201" spans="2:18">
      <c r="B201" s="114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</row>
    <row r="202" spans="2:18">
      <c r="B202" s="114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</row>
    <row r="203" spans="2:18">
      <c r="B203" s="114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</row>
    <row r="204" spans="2:18">
      <c r="B204" s="114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</row>
    <row r="205" spans="2:18">
      <c r="B205" s="114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</row>
    <row r="206" spans="2:18">
      <c r="B206" s="114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</row>
    <row r="207" spans="2:18">
      <c r="B207" s="114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</row>
    <row r="208" spans="2:18">
      <c r="B208" s="114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</row>
    <row r="209" spans="2:18">
      <c r="B209" s="114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</row>
    <row r="210" spans="2:18">
      <c r="B210" s="114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</row>
    <row r="211" spans="2:18">
      <c r="B211" s="114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</row>
    <row r="212" spans="2:18">
      <c r="B212" s="114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</row>
    <row r="213" spans="2:18">
      <c r="B213" s="114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</row>
    <row r="214" spans="2:18">
      <c r="B214" s="114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</row>
    <row r="215" spans="2:18">
      <c r="B215" s="114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</row>
    <row r="216" spans="2:18">
      <c r="B216" s="114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</row>
    <row r="217" spans="2:18">
      <c r="B217" s="114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</row>
    <row r="218" spans="2:18">
      <c r="B218" s="114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</row>
    <row r="219" spans="2:18">
      <c r="B219" s="114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</row>
    <row r="220" spans="2:18">
      <c r="B220" s="114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</row>
    <row r="221" spans="2:18">
      <c r="B221" s="114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</row>
    <row r="222" spans="2:18">
      <c r="B222" s="114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</row>
    <row r="223" spans="2:18">
      <c r="B223" s="114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</row>
    <row r="224" spans="2:18">
      <c r="B224" s="114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</row>
    <row r="225" spans="2:18">
      <c r="B225" s="114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</row>
    <row r="226" spans="2:18">
      <c r="B226" s="114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</row>
    <row r="227" spans="2:18">
      <c r="B227" s="114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</row>
    <row r="228" spans="2:18">
      <c r="B228" s="114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</row>
    <row r="229" spans="2:18">
      <c r="B229" s="114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</row>
    <row r="230" spans="2:18">
      <c r="B230" s="114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</row>
    <row r="231" spans="2:18">
      <c r="B231" s="114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</row>
    <row r="232" spans="2:18">
      <c r="B232" s="114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</row>
    <row r="233" spans="2:18">
      <c r="B233" s="114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</row>
    <row r="234" spans="2:18">
      <c r="B234" s="114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</row>
    <row r="235" spans="2:18">
      <c r="B235" s="114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</row>
    <row r="236" spans="2:18">
      <c r="B236" s="114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</row>
    <row r="237" spans="2:18">
      <c r="B237" s="114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</row>
    <row r="238" spans="2:18">
      <c r="B238" s="114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</row>
    <row r="239" spans="2:18">
      <c r="B239" s="114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</row>
    <row r="240" spans="2:18">
      <c r="B240" s="114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</row>
    <row r="241" spans="2:18">
      <c r="B241" s="114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</row>
    <row r="242" spans="2:18">
      <c r="B242" s="114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</row>
    <row r="243" spans="2:18">
      <c r="B243" s="114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</row>
    <row r="244" spans="2:18">
      <c r="B244" s="114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</row>
    <row r="245" spans="2:18">
      <c r="B245" s="114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</row>
    <row r="246" spans="2:18">
      <c r="B246" s="114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</row>
    <row r="247" spans="2:18">
      <c r="B247" s="114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</row>
    <row r="248" spans="2:18">
      <c r="B248" s="114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</row>
    <row r="249" spans="2:18">
      <c r="B249" s="114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</row>
    <row r="250" spans="2:18">
      <c r="B250" s="114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</row>
    <row r="251" spans="2:18">
      <c r="B251" s="114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</row>
    <row r="252" spans="2:18">
      <c r="B252" s="114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</row>
    <row r="253" spans="2:18">
      <c r="B253" s="114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</row>
    <row r="254" spans="2:18">
      <c r="B254" s="114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</row>
    <row r="255" spans="2:18">
      <c r="B255" s="114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</row>
    <row r="256" spans="2:18">
      <c r="B256" s="114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</row>
    <row r="257" spans="2:18">
      <c r="B257" s="114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</row>
    <row r="258" spans="2:18">
      <c r="B258" s="114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</row>
    <row r="259" spans="2:18">
      <c r="B259" s="114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</row>
    <row r="260" spans="2:18">
      <c r="B260" s="114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</row>
    <row r="261" spans="2:18">
      <c r="B261" s="114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</row>
    <row r="262" spans="2:18">
      <c r="B262" s="114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</row>
    <row r="263" spans="2:18">
      <c r="B263" s="114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</row>
    <row r="264" spans="2:18">
      <c r="B264" s="114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</row>
    <row r="265" spans="2:18">
      <c r="B265" s="114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</row>
    <row r="266" spans="2:18">
      <c r="B266" s="114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</row>
    <row r="267" spans="2:18">
      <c r="B267" s="114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</row>
    <row r="268" spans="2:18">
      <c r="B268" s="114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</row>
    <row r="269" spans="2:18">
      <c r="B269" s="114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</row>
    <row r="270" spans="2:18">
      <c r="B270" s="114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</row>
    <row r="271" spans="2:18">
      <c r="B271" s="114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</row>
    <row r="272" spans="2:18">
      <c r="B272" s="114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</row>
    <row r="273" spans="2:18">
      <c r="B273" s="114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</row>
    <row r="274" spans="2:18">
      <c r="B274" s="114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</row>
    <row r="275" spans="2:18">
      <c r="B275" s="114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</row>
    <row r="276" spans="2:18">
      <c r="B276" s="114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</row>
    <row r="277" spans="2:18">
      <c r="B277" s="114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</row>
    <row r="278" spans="2:18">
      <c r="B278" s="114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</row>
    <row r="279" spans="2:18">
      <c r="B279" s="114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</row>
    <row r="280" spans="2:18">
      <c r="B280" s="114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</row>
    <row r="281" spans="2:18">
      <c r="B281" s="114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</row>
    <row r="282" spans="2:18">
      <c r="B282" s="114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</row>
    <row r="283" spans="2:18">
      <c r="B283" s="114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</row>
    <row r="284" spans="2:18">
      <c r="B284" s="114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</row>
    <row r="285" spans="2:18">
      <c r="B285" s="114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</row>
    <row r="286" spans="2:18">
      <c r="B286" s="114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</row>
    <row r="287" spans="2:18">
      <c r="B287" s="114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</row>
    <row r="288" spans="2:18">
      <c r="B288" s="114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</row>
    <row r="289" spans="2:18">
      <c r="B289" s="114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</row>
    <row r="290" spans="2:18">
      <c r="B290" s="114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</row>
    <row r="291" spans="2:18">
      <c r="B291" s="114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</row>
    <row r="292" spans="2:18">
      <c r="B292" s="114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</row>
    <row r="293" spans="2:18">
      <c r="B293" s="114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</row>
    <row r="294" spans="2:18">
      <c r="B294" s="114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</row>
    <row r="295" spans="2:18">
      <c r="B295" s="114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</row>
    <row r="296" spans="2:18">
      <c r="B296" s="114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</row>
    <row r="297" spans="2:18">
      <c r="B297" s="114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</row>
    <row r="298" spans="2:18">
      <c r="B298" s="114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</row>
    <row r="299" spans="2:18">
      <c r="B299" s="114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</row>
    <row r="300" spans="2:18">
      <c r="B300" s="114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</row>
    <row r="301" spans="2:18">
      <c r="B301" s="114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</row>
    <row r="302" spans="2:18">
      <c r="B302" s="114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</row>
    <row r="303" spans="2:18">
      <c r="B303" s="114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</row>
    <row r="304" spans="2:18">
      <c r="B304" s="114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</row>
    <row r="305" spans="2:18">
      <c r="B305" s="114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</row>
    <row r="306" spans="2:18">
      <c r="B306" s="114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</row>
    <row r="307" spans="2:18">
      <c r="B307" s="114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</row>
    <row r="308" spans="2:18">
      <c r="B308" s="114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</row>
    <row r="309" spans="2:18">
      <c r="B309" s="114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</row>
    <row r="310" spans="2:18">
      <c r="B310" s="114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</row>
    <row r="311" spans="2:18">
      <c r="B311" s="114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</row>
    <row r="312" spans="2:18">
      <c r="B312" s="114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</row>
    <row r="313" spans="2:18">
      <c r="B313" s="114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</row>
    <row r="314" spans="2:18">
      <c r="B314" s="114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</row>
    <row r="315" spans="2:18">
      <c r="B315" s="114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</row>
    <row r="316" spans="2:18">
      <c r="B316" s="114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</row>
    <row r="317" spans="2:18">
      <c r="B317" s="114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</row>
    <row r="318" spans="2:18">
      <c r="B318" s="114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</row>
    <row r="319" spans="2:18">
      <c r="B319" s="114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</row>
    <row r="320" spans="2:18">
      <c r="B320" s="114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</row>
    <row r="321" spans="2:18">
      <c r="B321" s="114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</row>
    <row r="322" spans="2:18">
      <c r="B322" s="114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</row>
    <row r="323" spans="2:18">
      <c r="B323" s="114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</row>
    <row r="324" spans="2:18">
      <c r="B324" s="114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</row>
    <row r="325" spans="2:18">
      <c r="B325" s="114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</row>
    <row r="326" spans="2:18">
      <c r="B326" s="114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</row>
    <row r="327" spans="2:18">
      <c r="B327" s="114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</row>
    <row r="328" spans="2:18">
      <c r="B328" s="114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</row>
    <row r="329" spans="2:18">
      <c r="B329" s="114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</row>
    <row r="330" spans="2:18">
      <c r="B330" s="114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</row>
    <row r="331" spans="2:18">
      <c r="B331" s="114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</row>
    <row r="332" spans="2:18">
      <c r="B332" s="114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</row>
    <row r="333" spans="2:18">
      <c r="B333" s="114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</row>
    <row r="334" spans="2:18">
      <c r="B334" s="114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</row>
    <row r="335" spans="2:18">
      <c r="B335" s="114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</row>
    <row r="336" spans="2:18">
      <c r="B336" s="114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</row>
    <row r="337" spans="2:18">
      <c r="B337" s="114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</row>
    <row r="338" spans="2:18">
      <c r="B338" s="114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</row>
    <row r="339" spans="2:18">
      <c r="B339" s="114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</row>
    <row r="340" spans="2:18">
      <c r="B340" s="114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</row>
    <row r="341" spans="2:18">
      <c r="B341" s="114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</row>
    <row r="342" spans="2:18">
      <c r="B342" s="114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</row>
    <row r="343" spans="2:18">
      <c r="B343" s="114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</row>
    <row r="344" spans="2:18">
      <c r="B344" s="114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</row>
    <row r="345" spans="2:18">
      <c r="B345" s="114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</row>
    <row r="346" spans="2:18">
      <c r="B346" s="114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</row>
    <row r="347" spans="2:18">
      <c r="B347" s="114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</row>
    <row r="348" spans="2:18">
      <c r="B348" s="114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</row>
    <row r="349" spans="2:18">
      <c r="B349" s="114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</row>
    <row r="350" spans="2:18">
      <c r="B350" s="114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</row>
    <row r="351" spans="2:18">
      <c r="B351" s="114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</row>
    <row r="352" spans="2:18">
      <c r="B352" s="114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</row>
    <row r="353" spans="2:18">
      <c r="B353" s="114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</row>
    <row r="354" spans="2:18">
      <c r="B354" s="114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</row>
    <row r="355" spans="2:18">
      <c r="B355" s="114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</row>
    <row r="356" spans="2:18">
      <c r="B356" s="114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</row>
    <row r="357" spans="2:18">
      <c r="B357" s="114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</row>
    <row r="358" spans="2:18">
      <c r="B358" s="114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</row>
    <row r="359" spans="2:18">
      <c r="B359" s="114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</row>
    <row r="360" spans="2:18">
      <c r="B360" s="114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</row>
    <row r="361" spans="2:18">
      <c r="B361" s="114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</row>
    <row r="362" spans="2:18">
      <c r="B362" s="114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</row>
    <row r="363" spans="2:18">
      <c r="B363" s="114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</row>
    <row r="364" spans="2:18">
      <c r="B364" s="114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</row>
    <row r="365" spans="2:18">
      <c r="B365" s="114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</row>
    <row r="366" spans="2:18">
      <c r="B366" s="114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</row>
    <row r="367" spans="2:18">
      <c r="B367" s="114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</row>
    <row r="368" spans="2:18">
      <c r="B368" s="114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</row>
    <row r="369" spans="2:18">
      <c r="B369" s="114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</row>
    <row r="370" spans="2:18">
      <c r="B370" s="114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</row>
    <row r="371" spans="2:18">
      <c r="B371" s="114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</row>
    <row r="372" spans="2:18">
      <c r="B372" s="114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</row>
    <row r="373" spans="2:18">
      <c r="B373" s="114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</row>
    <row r="374" spans="2:18">
      <c r="B374" s="114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</row>
    <row r="375" spans="2:18">
      <c r="B375" s="114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</row>
    <row r="376" spans="2:18">
      <c r="B376" s="114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</row>
    <row r="377" spans="2:18">
      <c r="B377" s="114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</row>
    <row r="378" spans="2:18">
      <c r="B378" s="114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</row>
    <row r="379" spans="2:18">
      <c r="B379" s="114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</row>
    <row r="380" spans="2:18">
      <c r="B380" s="114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</row>
    <row r="381" spans="2:18">
      <c r="B381" s="114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</row>
    <row r="382" spans="2:18">
      <c r="B382" s="114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</row>
    <row r="383" spans="2:18">
      <c r="B383" s="114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</row>
    <row r="384" spans="2:18">
      <c r="B384" s="114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</row>
    <row r="385" spans="2:18">
      <c r="B385" s="114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</row>
    <row r="386" spans="2:18">
      <c r="B386" s="114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</row>
    <row r="387" spans="2:18">
      <c r="B387" s="114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</row>
    <row r="388" spans="2:18">
      <c r="B388" s="114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</row>
    <row r="389" spans="2:18">
      <c r="B389" s="114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</row>
    <row r="390" spans="2:18">
      <c r="B390" s="114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</row>
    <row r="391" spans="2:18">
      <c r="B391" s="114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</row>
    <row r="392" spans="2:18">
      <c r="B392" s="114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</row>
    <row r="393" spans="2:18">
      <c r="B393" s="114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</row>
    <row r="394" spans="2:18">
      <c r="B394" s="114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</row>
    <row r="395" spans="2:18">
      <c r="B395" s="114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</row>
    <row r="396" spans="2:18">
      <c r="B396" s="114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</row>
    <row r="397" spans="2:18">
      <c r="B397" s="114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</row>
    <row r="398" spans="2:18">
      <c r="B398" s="114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</row>
    <row r="399" spans="2:18">
      <c r="B399" s="114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</row>
    <row r="400" spans="2:18">
      <c r="B400" s="114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</row>
    <row r="401" spans="2:18">
      <c r="B401" s="114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</row>
    <row r="402" spans="2:18">
      <c r="B402" s="114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</row>
    <row r="403" spans="2:18">
      <c r="B403" s="114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</row>
    <row r="404" spans="2:18">
      <c r="B404" s="114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</row>
    <row r="405" spans="2:18">
      <c r="B405" s="114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</row>
    <row r="406" spans="2:18">
      <c r="B406" s="114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</row>
    <row r="407" spans="2:18">
      <c r="B407" s="114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</row>
    <row r="408" spans="2:18">
      <c r="B408" s="114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</row>
    <row r="409" spans="2:18">
      <c r="B409" s="114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</row>
    <row r="410" spans="2:18">
      <c r="B410" s="114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</row>
    <row r="411" spans="2:18">
      <c r="B411" s="114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</row>
    <row r="412" spans="2:18">
      <c r="B412" s="114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</row>
    <row r="413" spans="2:18">
      <c r="B413" s="114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</row>
    <row r="414" spans="2:18">
      <c r="B414" s="114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</row>
    <row r="415" spans="2:18">
      <c r="B415" s="114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</row>
    <row r="416" spans="2:18">
      <c r="B416" s="114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</row>
    <row r="417" spans="2:18">
      <c r="B417" s="114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</row>
    <row r="418" spans="2:18">
      <c r="B418" s="114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</row>
    <row r="419" spans="2:18">
      <c r="B419" s="114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</row>
    <row r="420" spans="2:18">
      <c r="B420" s="114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</row>
    <row r="421" spans="2:18">
      <c r="B421" s="114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</row>
    <row r="422" spans="2:18">
      <c r="B422" s="114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</row>
    <row r="423" spans="2:18">
      <c r="B423" s="114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</row>
    <row r="424" spans="2:18">
      <c r="B424" s="114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</row>
    <row r="425" spans="2:18">
      <c r="B425" s="114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</row>
    <row r="426" spans="2:18">
      <c r="B426" s="114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</row>
    <row r="427" spans="2:18">
      <c r="B427" s="114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</row>
    <row r="428" spans="2:18">
      <c r="B428" s="114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</row>
    <row r="429" spans="2:18">
      <c r="B429" s="114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</row>
    <row r="430" spans="2:18">
      <c r="B430" s="114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</row>
    <row r="431" spans="2:18">
      <c r="B431" s="114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</row>
    <row r="432" spans="2:18">
      <c r="B432" s="114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</row>
    <row r="433" spans="2:18">
      <c r="B433" s="114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</row>
    <row r="434" spans="2:18">
      <c r="B434" s="114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</row>
    <row r="435" spans="2:18">
      <c r="B435" s="114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</row>
    <row r="436" spans="2:18">
      <c r="B436" s="114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</row>
    <row r="437" spans="2:18">
      <c r="B437" s="114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</row>
    <row r="438" spans="2:18">
      <c r="B438" s="114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</row>
    <row r="439" spans="2:18">
      <c r="B439" s="114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</row>
    <row r="440" spans="2:18">
      <c r="B440" s="114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</row>
    <row r="441" spans="2:18">
      <c r="B441" s="114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</row>
    <row r="442" spans="2:18">
      <c r="B442" s="114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</row>
    <row r="443" spans="2:18">
      <c r="B443" s="114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</row>
    <row r="444" spans="2:18">
      <c r="B444" s="114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</row>
    <row r="445" spans="2:18">
      <c r="B445" s="114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</row>
    <row r="446" spans="2:18">
      <c r="B446" s="114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</row>
    <row r="447" spans="2:18">
      <c r="B447" s="114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</row>
    <row r="448" spans="2:18">
      <c r="B448" s="114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</row>
    <row r="449" spans="2:18">
      <c r="B449" s="114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</row>
    <row r="450" spans="2:18">
      <c r="B450" s="114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</row>
    <row r="451" spans="2:18">
      <c r="B451" s="114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</row>
    <row r="452" spans="2:18">
      <c r="B452" s="114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</row>
    <row r="453" spans="2:18">
      <c r="B453" s="114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</row>
    <row r="454" spans="2:18">
      <c r="B454" s="114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</row>
    <row r="455" spans="2:18">
      <c r="B455" s="114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</row>
    <row r="456" spans="2:18">
      <c r="B456" s="114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</row>
    <row r="457" spans="2:18">
      <c r="B457" s="114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</row>
    <row r="458" spans="2:18">
      <c r="B458" s="114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</row>
    <row r="459" spans="2:18">
      <c r="B459" s="114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</row>
    <row r="460" spans="2:18">
      <c r="B460" s="114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</row>
    <row r="461" spans="2:18">
      <c r="B461" s="114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</row>
    <row r="462" spans="2:18">
      <c r="B462" s="114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</row>
    <row r="463" spans="2:18">
      <c r="B463" s="114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</row>
    <row r="464" spans="2:18">
      <c r="B464" s="114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</row>
    <row r="465" spans="2:18">
      <c r="B465" s="114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</row>
    <row r="466" spans="2:18">
      <c r="B466" s="114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</row>
    <row r="467" spans="2:18">
      <c r="B467" s="114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</row>
    <row r="468" spans="2:18">
      <c r="B468" s="114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</row>
    <row r="469" spans="2:18">
      <c r="B469" s="114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</row>
    <row r="470" spans="2:18">
      <c r="B470" s="114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</row>
    <row r="471" spans="2:18">
      <c r="B471" s="114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</row>
    <row r="472" spans="2:18">
      <c r="B472" s="114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</row>
    <row r="473" spans="2:18">
      <c r="B473" s="114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</row>
    <row r="474" spans="2:18">
      <c r="B474" s="114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</row>
    <row r="475" spans="2:18">
      <c r="B475" s="114"/>
      <c r="C475" s="115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</row>
    <row r="476" spans="2:18">
      <c r="B476" s="114"/>
      <c r="C476" s="115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</row>
    <row r="477" spans="2:18">
      <c r="B477" s="114"/>
      <c r="C477" s="115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</row>
    <row r="478" spans="2:18">
      <c r="B478" s="114"/>
      <c r="C478" s="115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</row>
    <row r="479" spans="2:18">
      <c r="B479" s="114"/>
      <c r="C479" s="115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</row>
    <row r="480" spans="2:18">
      <c r="B480" s="114"/>
      <c r="C480" s="115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</row>
    <row r="481" spans="2:18">
      <c r="B481" s="114"/>
      <c r="C481" s="115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</row>
    <row r="482" spans="2:18">
      <c r="B482" s="114"/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</row>
    <row r="483" spans="2:18">
      <c r="B483" s="114"/>
      <c r="C483" s="115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</row>
    <row r="484" spans="2:18">
      <c r="B484" s="114"/>
      <c r="C484" s="115"/>
      <c r="D484" s="115"/>
      <c r="E484" s="115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</row>
    <row r="485" spans="2:18">
      <c r="B485" s="114"/>
      <c r="C485" s="115"/>
      <c r="D485" s="115"/>
      <c r="E485" s="115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</row>
    <row r="486" spans="2:18">
      <c r="B486" s="114"/>
      <c r="C486" s="115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</row>
    <row r="487" spans="2:18">
      <c r="B487" s="114"/>
      <c r="C487" s="115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</row>
    <row r="488" spans="2:18">
      <c r="B488" s="114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</row>
    <row r="489" spans="2:18">
      <c r="B489" s="114"/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</row>
    <row r="490" spans="2:18">
      <c r="B490" s="114"/>
      <c r="C490" s="115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</row>
    <row r="491" spans="2:18">
      <c r="B491" s="114"/>
      <c r="C491" s="115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</row>
    <row r="492" spans="2:18">
      <c r="B492" s="114"/>
      <c r="C492" s="115"/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</row>
    <row r="493" spans="2:18">
      <c r="B493" s="114"/>
      <c r="C493" s="115"/>
      <c r="D493" s="115"/>
      <c r="E493" s="115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</row>
    <row r="494" spans="2:18">
      <c r="B494" s="114"/>
      <c r="C494" s="115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</row>
    <row r="495" spans="2:18">
      <c r="B495" s="114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</row>
    <row r="496" spans="2:18">
      <c r="B496" s="114"/>
      <c r="C496" s="115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</row>
    <row r="497" spans="2:18">
      <c r="B497" s="114"/>
      <c r="C497" s="115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</row>
    <row r="498" spans="2:18">
      <c r="B498" s="114"/>
      <c r="C498" s="115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</row>
    <row r="499" spans="2:18">
      <c r="B499" s="114"/>
      <c r="C499" s="115"/>
      <c r="D499" s="115"/>
      <c r="E499" s="115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</row>
    <row r="500" spans="2:18">
      <c r="B500" s="114"/>
      <c r="C500" s="115"/>
      <c r="D500" s="115"/>
      <c r="E500" s="115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</row>
    <row r="501" spans="2:18">
      <c r="B501" s="114"/>
      <c r="C501" s="115"/>
      <c r="D501" s="115"/>
      <c r="E501" s="115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</row>
    <row r="502" spans="2:18">
      <c r="B502" s="114"/>
      <c r="C502" s="115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</row>
    <row r="503" spans="2:18">
      <c r="B503" s="114"/>
      <c r="C503" s="115"/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</row>
    <row r="504" spans="2:18">
      <c r="B504" s="114"/>
      <c r="C504" s="115"/>
      <c r="D504" s="115"/>
      <c r="E504" s="115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</row>
    <row r="505" spans="2:18">
      <c r="B505" s="114"/>
      <c r="C505" s="115"/>
      <c r="D505" s="115"/>
      <c r="E505" s="115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</row>
    <row r="506" spans="2:18">
      <c r="B506" s="114"/>
      <c r="C506" s="115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</row>
    <row r="507" spans="2:18">
      <c r="B507" s="114"/>
      <c r="C507" s="115"/>
      <c r="D507" s="115"/>
      <c r="E507" s="115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</row>
    <row r="508" spans="2:18">
      <c r="B508" s="114"/>
      <c r="C508" s="115"/>
      <c r="D508" s="115"/>
      <c r="E508" s="115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</row>
    <row r="509" spans="2:18">
      <c r="B509" s="114"/>
      <c r="C509" s="115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</row>
    <row r="510" spans="2:18">
      <c r="B510" s="114"/>
      <c r="C510" s="115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</row>
    <row r="511" spans="2:18">
      <c r="B511" s="114"/>
      <c r="C511" s="115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54:D54"/>
  </mergeCells>
  <phoneticPr fontId="3" type="noConversion"/>
  <dataValidations count="1">
    <dataValidation allowBlank="1" showInputMessage="1" showErrorMessage="1" sqref="N10:Q10 N9 N1:N7 C5:C29 O1:Q9 E1:I30 D1:D29 C55:D1048576 C32:D53 N32:N1048576 A1:B1048576 J1:M1048576 O11:Q1048576 E32:I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144</v>
      </c>
      <c r="C1" s="67" t="s" vm="1">
        <v>229</v>
      </c>
    </row>
    <row r="2" spans="2:16">
      <c r="B2" s="46" t="s">
        <v>143</v>
      </c>
      <c r="C2" s="67" t="s">
        <v>230</v>
      </c>
    </row>
    <row r="3" spans="2:16">
      <c r="B3" s="46" t="s">
        <v>145</v>
      </c>
      <c r="C3" s="67" t="s">
        <v>231</v>
      </c>
    </row>
    <row r="4" spans="2:16">
      <c r="B4" s="46" t="s">
        <v>146</v>
      </c>
      <c r="C4" s="67">
        <v>12145</v>
      </c>
    </row>
    <row r="6" spans="2:16" ht="26.25" customHeight="1">
      <c r="B6" s="152" t="s">
        <v>185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4"/>
    </row>
    <row r="7" spans="2:16" s="3" customFormat="1" ht="78.75">
      <c r="B7" s="21" t="s">
        <v>114</v>
      </c>
      <c r="C7" s="29" t="s">
        <v>44</v>
      </c>
      <c r="D7" s="29" t="s">
        <v>64</v>
      </c>
      <c r="E7" s="29" t="s">
        <v>14</v>
      </c>
      <c r="F7" s="29" t="s">
        <v>65</v>
      </c>
      <c r="G7" s="29" t="s">
        <v>102</v>
      </c>
      <c r="H7" s="29" t="s">
        <v>17</v>
      </c>
      <c r="I7" s="29" t="s">
        <v>101</v>
      </c>
      <c r="J7" s="29" t="s">
        <v>16</v>
      </c>
      <c r="K7" s="29" t="s">
        <v>180</v>
      </c>
      <c r="L7" s="29" t="s">
        <v>205</v>
      </c>
      <c r="M7" s="29" t="s">
        <v>181</v>
      </c>
      <c r="N7" s="29" t="s">
        <v>57</v>
      </c>
      <c r="O7" s="29" t="s">
        <v>147</v>
      </c>
      <c r="P7" s="30" t="s">
        <v>149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212</v>
      </c>
      <c r="M8" s="31" t="s">
        <v>208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6" t="s">
        <v>3183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7">
        <v>0</v>
      </c>
      <c r="N10" s="88"/>
      <c r="O10" s="128">
        <v>0</v>
      </c>
      <c r="P10" s="128">
        <v>0</v>
      </c>
    </row>
    <row r="11" spans="2:16" ht="20.25" customHeight="1">
      <c r="B11" s="129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29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29" t="s">
        <v>211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4"/>
      <c r="C110" s="114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</row>
    <row r="111" spans="2:16">
      <c r="B111" s="114"/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</row>
    <row r="112" spans="2:16">
      <c r="B112" s="114"/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</row>
    <row r="113" spans="2:16">
      <c r="B113" s="114"/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</row>
    <row r="114" spans="2:16">
      <c r="B114" s="114"/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</row>
    <row r="115" spans="2:16">
      <c r="B115" s="114"/>
      <c r="C115" s="114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</row>
    <row r="116" spans="2:16">
      <c r="B116" s="114"/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</row>
    <row r="117" spans="2:16">
      <c r="B117" s="114"/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</row>
    <row r="118" spans="2:16">
      <c r="B118" s="114"/>
      <c r="C118" s="114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</row>
    <row r="119" spans="2:16">
      <c r="B119" s="114"/>
      <c r="C119" s="114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</row>
    <row r="120" spans="2:16">
      <c r="B120" s="114"/>
      <c r="C120" s="114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</row>
    <row r="121" spans="2:16">
      <c r="B121" s="114"/>
      <c r="C121" s="114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</row>
    <row r="122" spans="2:16">
      <c r="B122" s="114"/>
      <c r="C122" s="114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</row>
    <row r="123" spans="2:16">
      <c r="B123" s="114"/>
      <c r="C123" s="114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</row>
    <row r="124" spans="2:16">
      <c r="B124" s="114"/>
      <c r="C124" s="114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</row>
    <row r="125" spans="2:16">
      <c r="B125" s="114"/>
      <c r="C125" s="114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</row>
    <row r="126" spans="2:16">
      <c r="B126" s="114"/>
      <c r="C126" s="114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</row>
    <row r="127" spans="2:16">
      <c r="B127" s="114"/>
      <c r="C127" s="114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</row>
    <row r="128" spans="2:16">
      <c r="B128" s="114"/>
      <c r="C128" s="114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</row>
    <row r="129" spans="2:16">
      <c r="B129" s="114"/>
      <c r="C129" s="114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</row>
    <row r="130" spans="2:16">
      <c r="B130" s="114"/>
      <c r="C130" s="114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</row>
    <row r="131" spans="2:16">
      <c r="B131" s="114"/>
      <c r="C131" s="114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</row>
    <row r="132" spans="2:16">
      <c r="B132" s="114"/>
      <c r="C132" s="114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</row>
    <row r="133" spans="2:16">
      <c r="B133" s="114"/>
      <c r="C133" s="114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</row>
    <row r="134" spans="2:16">
      <c r="B134" s="114"/>
      <c r="C134" s="114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</row>
    <row r="135" spans="2:16">
      <c r="B135" s="114"/>
      <c r="C135" s="114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</row>
    <row r="136" spans="2:16">
      <c r="B136" s="114"/>
      <c r="C136" s="114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</row>
    <row r="137" spans="2:16">
      <c r="B137" s="114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</row>
    <row r="138" spans="2:16">
      <c r="B138" s="114"/>
      <c r="C138" s="114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</row>
    <row r="139" spans="2:16">
      <c r="B139" s="114"/>
      <c r="C139" s="114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</row>
    <row r="140" spans="2:16">
      <c r="B140" s="114"/>
      <c r="C140" s="114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</row>
    <row r="141" spans="2:16">
      <c r="B141" s="114"/>
      <c r="C141" s="114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</row>
    <row r="142" spans="2:16">
      <c r="B142" s="114"/>
      <c r="C142" s="114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</row>
    <row r="143" spans="2:16">
      <c r="B143" s="114"/>
      <c r="C143" s="114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</row>
    <row r="144" spans="2:16">
      <c r="B144" s="114"/>
      <c r="C144" s="114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</row>
    <row r="145" spans="2:16">
      <c r="B145" s="114"/>
      <c r="C145" s="114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</row>
    <row r="146" spans="2:16">
      <c r="B146" s="114"/>
      <c r="C146" s="114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</row>
    <row r="147" spans="2:16">
      <c r="B147" s="114"/>
      <c r="C147" s="114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</row>
    <row r="148" spans="2:16">
      <c r="B148" s="114"/>
      <c r="C148" s="114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</row>
    <row r="149" spans="2:16">
      <c r="B149" s="114"/>
      <c r="C149" s="114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</row>
    <row r="150" spans="2:16">
      <c r="B150" s="114"/>
      <c r="C150" s="114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</row>
    <row r="151" spans="2:16">
      <c r="B151" s="114"/>
      <c r="C151" s="114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</row>
    <row r="152" spans="2:16">
      <c r="B152" s="114"/>
      <c r="C152" s="114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</row>
    <row r="153" spans="2:16">
      <c r="B153" s="114"/>
      <c r="C153" s="114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</row>
    <row r="154" spans="2:16">
      <c r="B154" s="114"/>
      <c r="C154" s="114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</row>
    <row r="155" spans="2:16">
      <c r="B155" s="114"/>
      <c r="C155" s="114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</row>
    <row r="156" spans="2:16">
      <c r="B156" s="114"/>
      <c r="C156" s="114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</row>
    <row r="157" spans="2:16">
      <c r="B157" s="114"/>
      <c r="C157" s="114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</row>
    <row r="158" spans="2:16">
      <c r="B158" s="114"/>
      <c r="C158" s="114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</row>
    <row r="159" spans="2:16">
      <c r="B159" s="114"/>
      <c r="C159" s="114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</row>
    <row r="160" spans="2:16">
      <c r="B160" s="114"/>
      <c r="C160" s="114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</row>
    <row r="161" spans="2:16">
      <c r="B161" s="114"/>
      <c r="C161" s="114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</row>
    <row r="162" spans="2:16">
      <c r="B162" s="114"/>
      <c r="C162" s="114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</row>
    <row r="163" spans="2:16">
      <c r="B163" s="114"/>
      <c r="C163" s="114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</row>
    <row r="164" spans="2:16">
      <c r="B164" s="114"/>
      <c r="C164" s="114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</row>
    <row r="165" spans="2:16">
      <c r="B165" s="114"/>
      <c r="C165" s="114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</row>
    <row r="166" spans="2:16">
      <c r="B166" s="114"/>
      <c r="C166" s="114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</row>
    <row r="167" spans="2:16">
      <c r="B167" s="114"/>
      <c r="C167" s="114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</row>
    <row r="168" spans="2:16">
      <c r="B168" s="114"/>
      <c r="C168" s="114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</row>
    <row r="169" spans="2:16">
      <c r="B169" s="114"/>
      <c r="C169" s="114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</row>
    <row r="170" spans="2:16">
      <c r="B170" s="114"/>
      <c r="C170" s="114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</row>
    <row r="171" spans="2:16">
      <c r="B171" s="114"/>
      <c r="C171" s="114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</row>
    <row r="172" spans="2:16">
      <c r="B172" s="114"/>
      <c r="C172" s="114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</row>
    <row r="173" spans="2:16">
      <c r="B173" s="114"/>
      <c r="C173" s="114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</row>
    <row r="174" spans="2:16">
      <c r="B174" s="114"/>
      <c r="C174" s="114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</row>
    <row r="175" spans="2:16">
      <c r="B175" s="114"/>
      <c r="C175" s="114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</row>
    <row r="176" spans="2:16">
      <c r="B176" s="114"/>
      <c r="C176" s="114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</row>
    <row r="177" spans="2:16">
      <c r="B177" s="114"/>
      <c r="C177" s="114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</row>
    <row r="178" spans="2:16">
      <c r="B178" s="114"/>
      <c r="C178" s="114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</row>
    <row r="179" spans="2:16">
      <c r="B179" s="114"/>
      <c r="C179" s="114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</row>
    <row r="180" spans="2:16">
      <c r="B180" s="114"/>
      <c r="C180" s="114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</row>
    <row r="181" spans="2:16">
      <c r="B181" s="114"/>
      <c r="C181" s="114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</row>
    <row r="182" spans="2:16">
      <c r="B182" s="114"/>
      <c r="C182" s="114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</row>
    <row r="183" spans="2:16">
      <c r="B183" s="114"/>
      <c r="C183" s="114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</row>
    <row r="184" spans="2:16">
      <c r="B184" s="114"/>
      <c r="C184" s="114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</row>
    <row r="185" spans="2:16">
      <c r="B185" s="114"/>
      <c r="C185" s="114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</row>
    <row r="186" spans="2:16">
      <c r="B186" s="114"/>
      <c r="C186" s="114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</row>
    <row r="187" spans="2:16">
      <c r="B187" s="114"/>
      <c r="C187" s="114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</row>
    <row r="188" spans="2:16">
      <c r="B188" s="114"/>
      <c r="C188" s="114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</row>
    <row r="189" spans="2:16">
      <c r="B189" s="114"/>
      <c r="C189" s="114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</row>
    <row r="190" spans="2:16">
      <c r="B190" s="114"/>
      <c r="C190" s="114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</row>
    <row r="191" spans="2:16">
      <c r="B191" s="114"/>
      <c r="C191" s="114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</row>
    <row r="192" spans="2:16">
      <c r="B192" s="114"/>
      <c r="C192" s="114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</row>
    <row r="193" spans="2:16">
      <c r="B193" s="114"/>
      <c r="C193" s="114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</row>
    <row r="194" spans="2:16">
      <c r="B194" s="114"/>
      <c r="C194" s="114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</row>
    <row r="195" spans="2:16">
      <c r="B195" s="114"/>
      <c r="C195" s="114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</row>
    <row r="196" spans="2:16">
      <c r="B196" s="114"/>
      <c r="C196" s="114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</row>
    <row r="197" spans="2:16">
      <c r="B197" s="114"/>
      <c r="C197" s="114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</row>
    <row r="198" spans="2:16">
      <c r="B198" s="114"/>
      <c r="C198" s="114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</row>
    <row r="199" spans="2:16">
      <c r="B199" s="114"/>
      <c r="C199" s="114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</row>
    <row r="200" spans="2:16">
      <c r="B200" s="114"/>
      <c r="C200" s="114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</row>
    <row r="201" spans="2:16">
      <c r="B201" s="114"/>
      <c r="C201" s="114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</row>
    <row r="202" spans="2:16">
      <c r="B202" s="114"/>
      <c r="C202" s="114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</row>
    <row r="203" spans="2:16">
      <c r="B203" s="114"/>
      <c r="C203" s="114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</row>
    <row r="204" spans="2:16">
      <c r="B204" s="114"/>
      <c r="C204" s="114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</row>
    <row r="205" spans="2:16">
      <c r="B205" s="114"/>
      <c r="C205" s="114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</row>
    <row r="206" spans="2:16">
      <c r="B206" s="114"/>
      <c r="C206" s="114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</row>
    <row r="207" spans="2:16">
      <c r="B207" s="114"/>
      <c r="C207" s="114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</row>
    <row r="208" spans="2:16">
      <c r="B208" s="114"/>
      <c r="C208" s="114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</row>
    <row r="209" spans="2:16">
      <c r="B209" s="114"/>
      <c r="C209" s="114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</row>
    <row r="210" spans="2:16">
      <c r="B210" s="114"/>
      <c r="C210" s="114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</row>
    <row r="211" spans="2:16">
      <c r="B211" s="114"/>
      <c r="C211" s="114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</row>
    <row r="212" spans="2:16">
      <c r="B212" s="114"/>
      <c r="C212" s="114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</row>
    <row r="213" spans="2:16">
      <c r="B213" s="114"/>
      <c r="C213" s="114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</row>
    <row r="214" spans="2:16">
      <c r="B214" s="114"/>
      <c r="C214" s="114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</row>
    <row r="215" spans="2:16">
      <c r="B215" s="114"/>
      <c r="C215" s="114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</row>
    <row r="216" spans="2:16">
      <c r="B216" s="114"/>
      <c r="C216" s="114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</row>
    <row r="217" spans="2:16">
      <c r="B217" s="114"/>
      <c r="C217" s="114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</row>
    <row r="218" spans="2:16">
      <c r="B218" s="114"/>
      <c r="C218" s="114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</row>
    <row r="219" spans="2:16">
      <c r="B219" s="114"/>
      <c r="C219" s="114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</row>
    <row r="220" spans="2:16">
      <c r="B220" s="114"/>
      <c r="C220" s="114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</row>
    <row r="221" spans="2:16">
      <c r="B221" s="114"/>
      <c r="C221" s="114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</row>
    <row r="222" spans="2:16">
      <c r="B222" s="114"/>
      <c r="C222" s="114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</row>
    <row r="223" spans="2:16">
      <c r="B223" s="114"/>
      <c r="C223" s="114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</row>
    <row r="224" spans="2:16">
      <c r="B224" s="114"/>
      <c r="C224" s="114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</row>
    <row r="225" spans="2:16">
      <c r="B225" s="114"/>
      <c r="C225" s="114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</row>
    <row r="226" spans="2:16">
      <c r="B226" s="114"/>
      <c r="C226" s="114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</row>
    <row r="227" spans="2:16">
      <c r="B227" s="114"/>
      <c r="C227" s="114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</row>
    <row r="228" spans="2:16">
      <c r="B228" s="114"/>
      <c r="C228" s="114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</row>
    <row r="229" spans="2:16">
      <c r="B229" s="114"/>
      <c r="C229" s="114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</row>
    <row r="230" spans="2:16">
      <c r="B230" s="114"/>
      <c r="C230" s="114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</row>
    <row r="231" spans="2:16">
      <c r="B231" s="114"/>
      <c r="C231" s="114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</row>
    <row r="232" spans="2:16">
      <c r="B232" s="114"/>
      <c r="C232" s="114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</row>
    <row r="233" spans="2:16">
      <c r="B233" s="114"/>
      <c r="C233" s="114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</row>
    <row r="234" spans="2:16">
      <c r="B234" s="114"/>
      <c r="C234" s="114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</row>
    <row r="235" spans="2:16">
      <c r="B235" s="114"/>
      <c r="C235" s="114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</row>
    <row r="236" spans="2:16">
      <c r="B236" s="114"/>
      <c r="C236" s="114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</row>
    <row r="237" spans="2:16">
      <c r="B237" s="114"/>
      <c r="C237" s="114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</row>
    <row r="238" spans="2:16">
      <c r="B238" s="114"/>
      <c r="C238" s="114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</row>
    <row r="239" spans="2:16">
      <c r="B239" s="114"/>
      <c r="C239" s="114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</row>
    <row r="240" spans="2:16">
      <c r="B240" s="114"/>
      <c r="C240" s="114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</row>
    <row r="241" spans="2:16">
      <c r="B241" s="114"/>
      <c r="C241" s="114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</row>
    <row r="242" spans="2:16">
      <c r="B242" s="114"/>
      <c r="C242" s="114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</row>
    <row r="243" spans="2:16">
      <c r="B243" s="114"/>
      <c r="C243" s="114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</row>
    <row r="244" spans="2:16">
      <c r="B244" s="114"/>
      <c r="C244" s="114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</row>
    <row r="245" spans="2:16">
      <c r="B245" s="114"/>
      <c r="C245" s="114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</row>
    <row r="246" spans="2:16">
      <c r="B246" s="114"/>
      <c r="C246" s="114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</row>
    <row r="247" spans="2:16">
      <c r="B247" s="114"/>
      <c r="C247" s="114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</row>
    <row r="248" spans="2:16">
      <c r="B248" s="114"/>
      <c r="C248" s="114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</row>
    <row r="249" spans="2:16">
      <c r="B249" s="114"/>
      <c r="C249" s="114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</row>
    <row r="250" spans="2:16">
      <c r="B250" s="114"/>
      <c r="C250" s="114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</row>
    <row r="251" spans="2:16">
      <c r="B251" s="114"/>
      <c r="C251" s="114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</row>
    <row r="252" spans="2:16">
      <c r="B252" s="114"/>
      <c r="C252" s="114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</row>
    <row r="253" spans="2:16">
      <c r="B253" s="114"/>
      <c r="C253" s="114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</row>
    <row r="254" spans="2:16">
      <c r="B254" s="114"/>
      <c r="C254" s="114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</row>
    <row r="255" spans="2:16">
      <c r="B255" s="114"/>
      <c r="C255" s="114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</row>
    <row r="256" spans="2:16">
      <c r="B256" s="114"/>
      <c r="C256" s="114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</row>
    <row r="257" spans="2:16">
      <c r="B257" s="114"/>
      <c r="C257" s="114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</row>
    <row r="258" spans="2:16">
      <c r="B258" s="114"/>
      <c r="C258" s="114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</row>
    <row r="259" spans="2:16">
      <c r="B259" s="114"/>
      <c r="C259" s="114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</row>
    <row r="260" spans="2:16">
      <c r="B260" s="114"/>
      <c r="C260" s="114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</row>
    <row r="261" spans="2:16">
      <c r="B261" s="114"/>
      <c r="C261" s="114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</row>
    <row r="262" spans="2:16">
      <c r="B262" s="114"/>
      <c r="C262" s="114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</row>
    <row r="263" spans="2:16">
      <c r="B263" s="114"/>
      <c r="C263" s="114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</row>
    <row r="264" spans="2:16">
      <c r="B264" s="114"/>
      <c r="C264" s="114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</row>
    <row r="265" spans="2:16">
      <c r="B265" s="114"/>
      <c r="C265" s="114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</row>
    <row r="266" spans="2:16">
      <c r="B266" s="114"/>
      <c r="C266" s="114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</row>
    <row r="267" spans="2:16">
      <c r="B267" s="114"/>
      <c r="C267" s="114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</row>
    <row r="268" spans="2:16">
      <c r="B268" s="114"/>
      <c r="C268" s="114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</row>
    <row r="269" spans="2:16">
      <c r="B269" s="114"/>
      <c r="C269" s="114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</row>
    <row r="270" spans="2:16">
      <c r="B270" s="114"/>
      <c r="C270" s="114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</row>
    <row r="271" spans="2:16">
      <c r="B271" s="114"/>
      <c r="C271" s="114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</row>
    <row r="272" spans="2:16">
      <c r="B272" s="114"/>
      <c r="C272" s="114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</row>
    <row r="273" spans="2:16">
      <c r="B273" s="114"/>
      <c r="C273" s="114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</row>
    <row r="274" spans="2:16">
      <c r="B274" s="114"/>
      <c r="C274" s="114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</row>
    <row r="275" spans="2:16">
      <c r="B275" s="114"/>
      <c r="C275" s="114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</row>
    <row r="276" spans="2:16">
      <c r="B276" s="114"/>
      <c r="C276" s="114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</row>
    <row r="277" spans="2:16">
      <c r="B277" s="114"/>
      <c r="C277" s="114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</row>
    <row r="278" spans="2:16">
      <c r="B278" s="114"/>
      <c r="C278" s="114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</row>
    <row r="279" spans="2:16">
      <c r="B279" s="114"/>
      <c r="C279" s="114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</row>
    <row r="280" spans="2:16">
      <c r="B280" s="114"/>
      <c r="C280" s="114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</row>
    <row r="281" spans="2:16">
      <c r="B281" s="114"/>
      <c r="C281" s="114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</row>
    <row r="282" spans="2:16">
      <c r="B282" s="114"/>
      <c r="C282" s="114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</row>
    <row r="283" spans="2:16">
      <c r="B283" s="114"/>
      <c r="C283" s="114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</row>
    <row r="284" spans="2:16">
      <c r="B284" s="114"/>
      <c r="C284" s="114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</row>
    <row r="285" spans="2:16">
      <c r="B285" s="114"/>
      <c r="C285" s="114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</row>
    <row r="286" spans="2:16">
      <c r="B286" s="114"/>
      <c r="C286" s="114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</row>
    <row r="287" spans="2:16">
      <c r="B287" s="114"/>
      <c r="C287" s="114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</row>
    <row r="288" spans="2:16">
      <c r="B288" s="114"/>
      <c r="C288" s="114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</row>
    <row r="289" spans="2:16">
      <c r="B289" s="114"/>
      <c r="C289" s="114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</row>
    <row r="290" spans="2:16">
      <c r="B290" s="114"/>
      <c r="C290" s="114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</row>
    <row r="291" spans="2:16">
      <c r="B291" s="114"/>
      <c r="C291" s="114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</row>
    <row r="292" spans="2:16">
      <c r="B292" s="114"/>
      <c r="C292" s="114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</row>
    <row r="293" spans="2:16">
      <c r="B293" s="114"/>
      <c r="C293" s="114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</row>
    <row r="294" spans="2:16">
      <c r="B294" s="114"/>
      <c r="C294" s="114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</row>
    <row r="295" spans="2:16">
      <c r="B295" s="114"/>
      <c r="C295" s="114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</row>
    <row r="296" spans="2:16">
      <c r="B296" s="114"/>
      <c r="C296" s="114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</row>
    <row r="297" spans="2:16">
      <c r="B297" s="114"/>
      <c r="C297" s="114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</row>
    <row r="298" spans="2:16">
      <c r="B298" s="114"/>
      <c r="C298" s="114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</row>
    <row r="299" spans="2:16">
      <c r="B299" s="114"/>
      <c r="C299" s="114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</row>
    <row r="300" spans="2:16">
      <c r="B300" s="114"/>
      <c r="C300" s="114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</row>
    <row r="301" spans="2:16">
      <c r="B301" s="114"/>
      <c r="C301" s="114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</row>
    <row r="302" spans="2:16">
      <c r="B302" s="114"/>
      <c r="C302" s="114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</row>
    <row r="303" spans="2:16">
      <c r="B303" s="114"/>
      <c r="C303" s="114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</row>
    <row r="304" spans="2:16">
      <c r="B304" s="114"/>
      <c r="C304" s="114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</row>
    <row r="305" spans="2:16">
      <c r="B305" s="114"/>
      <c r="C305" s="114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</row>
    <row r="306" spans="2:16">
      <c r="B306" s="114"/>
      <c r="C306" s="114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</row>
    <row r="307" spans="2:16">
      <c r="B307" s="114"/>
      <c r="C307" s="114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</row>
    <row r="308" spans="2:16">
      <c r="B308" s="114"/>
      <c r="C308" s="114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</row>
    <row r="309" spans="2:16">
      <c r="B309" s="114"/>
      <c r="C309" s="114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</row>
    <row r="310" spans="2:16">
      <c r="B310" s="114"/>
      <c r="C310" s="114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</row>
    <row r="311" spans="2:16">
      <c r="B311" s="114"/>
      <c r="C311" s="114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</row>
    <row r="312" spans="2:16">
      <c r="B312" s="114"/>
      <c r="C312" s="114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</row>
    <row r="313" spans="2:16">
      <c r="B313" s="114"/>
      <c r="C313" s="114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</row>
    <row r="314" spans="2:16">
      <c r="B314" s="114"/>
      <c r="C314" s="114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</row>
    <row r="315" spans="2:16">
      <c r="B315" s="114"/>
      <c r="C315" s="114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</row>
    <row r="316" spans="2:16">
      <c r="B316" s="114"/>
      <c r="C316" s="114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</row>
    <row r="317" spans="2:16">
      <c r="B317" s="114"/>
      <c r="C317" s="114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</row>
    <row r="318" spans="2:16">
      <c r="B318" s="114"/>
      <c r="C318" s="114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</row>
    <row r="319" spans="2:16">
      <c r="B319" s="114"/>
      <c r="C319" s="114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</row>
    <row r="320" spans="2:16">
      <c r="B320" s="114"/>
      <c r="C320" s="114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</row>
    <row r="321" spans="2:16">
      <c r="B321" s="114"/>
      <c r="C321" s="114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</row>
    <row r="322" spans="2:16">
      <c r="B322" s="114"/>
      <c r="C322" s="114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</row>
    <row r="323" spans="2:16">
      <c r="B323" s="114"/>
      <c r="C323" s="114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</row>
    <row r="324" spans="2:16">
      <c r="B324" s="114"/>
      <c r="C324" s="114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</row>
    <row r="325" spans="2:16">
      <c r="B325" s="114"/>
      <c r="C325" s="114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</row>
    <row r="326" spans="2:16">
      <c r="B326" s="114"/>
      <c r="C326" s="114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</row>
    <row r="327" spans="2:16">
      <c r="B327" s="114"/>
      <c r="C327" s="114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</row>
    <row r="328" spans="2:16">
      <c r="B328" s="114"/>
      <c r="C328" s="114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</row>
    <row r="329" spans="2:16">
      <c r="B329" s="114"/>
      <c r="C329" s="114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</row>
    <row r="330" spans="2:16">
      <c r="B330" s="114"/>
      <c r="C330" s="114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</row>
    <row r="331" spans="2:16">
      <c r="B331" s="114"/>
      <c r="C331" s="114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</row>
    <row r="332" spans="2:16">
      <c r="B332" s="114"/>
      <c r="C332" s="114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</row>
    <row r="333" spans="2:16">
      <c r="B333" s="114"/>
      <c r="C333" s="114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</row>
    <row r="334" spans="2:16">
      <c r="B334" s="114"/>
      <c r="C334" s="114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</row>
    <row r="335" spans="2:16">
      <c r="B335" s="114"/>
      <c r="C335" s="114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</row>
    <row r="336" spans="2:16">
      <c r="B336" s="114"/>
      <c r="C336" s="114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</row>
    <row r="337" spans="2:16">
      <c r="B337" s="114"/>
      <c r="C337" s="114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</row>
    <row r="338" spans="2:16">
      <c r="B338" s="114"/>
      <c r="C338" s="114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</row>
    <row r="339" spans="2:16">
      <c r="B339" s="114"/>
      <c r="C339" s="114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</row>
    <row r="340" spans="2:16">
      <c r="B340" s="114"/>
      <c r="C340" s="114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</row>
    <row r="341" spans="2:16">
      <c r="B341" s="114"/>
      <c r="C341" s="114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</row>
    <row r="342" spans="2:16">
      <c r="B342" s="114"/>
      <c r="C342" s="114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</row>
    <row r="343" spans="2:16">
      <c r="B343" s="114"/>
      <c r="C343" s="114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</row>
    <row r="344" spans="2:16">
      <c r="B344" s="114"/>
      <c r="C344" s="114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</row>
    <row r="345" spans="2:16">
      <c r="B345" s="114"/>
      <c r="C345" s="114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</row>
    <row r="346" spans="2:16">
      <c r="B346" s="114"/>
      <c r="C346" s="114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</row>
    <row r="347" spans="2:16">
      <c r="B347" s="114"/>
      <c r="C347" s="114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</row>
    <row r="348" spans="2:16">
      <c r="B348" s="114"/>
      <c r="C348" s="114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</row>
    <row r="349" spans="2:16">
      <c r="B349" s="114"/>
      <c r="C349" s="114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</row>
    <row r="350" spans="2:16">
      <c r="B350" s="114"/>
      <c r="C350" s="114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</row>
    <row r="351" spans="2:16">
      <c r="B351" s="114"/>
      <c r="C351" s="114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</row>
    <row r="352" spans="2:16">
      <c r="B352" s="114"/>
      <c r="C352" s="114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</row>
    <row r="353" spans="2:16">
      <c r="B353" s="114"/>
      <c r="C353" s="114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</row>
    <row r="354" spans="2:16">
      <c r="B354" s="114"/>
      <c r="C354" s="114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</row>
    <row r="355" spans="2:16">
      <c r="B355" s="114"/>
      <c r="C355" s="114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</row>
    <row r="356" spans="2:16">
      <c r="B356" s="114"/>
      <c r="C356" s="114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</row>
    <row r="357" spans="2:16">
      <c r="B357" s="114"/>
      <c r="C357" s="114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</row>
    <row r="358" spans="2:16">
      <c r="B358" s="114"/>
      <c r="C358" s="114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</row>
    <row r="359" spans="2:16">
      <c r="B359" s="114"/>
      <c r="C359" s="114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</row>
    <row r="360" spans="2:16">
      <c r="B360" s="114"/>
      <c r="C360" s="114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</row>
    <row r="361" spans="2:16">
      <c r="B361" s="114"/>
      <c r="C361" s="114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</row>
    <row r="362" spans="2:16">
      <c r="B362" s="114"/>
      <c r="C362" s="114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</row>
    <row r="363" spans="2:16">
      <c r="B363" s="114"/>
      <c r="C363" s="114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</row>
    <row r="364" spans="2:16">
      <c r="B364" s="114"/>
      <c r="C364" s="114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</row>
    <row r="365" spans="2:16">
      <c r="B365" s="114"/>
      <c r="C365" s="114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</row>
    <row r="366" spans="2:16">
      <c r="B366" s="114"/>
      <c r="C366" s="114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</row>
    <row r="367" spans="2:16">
      <c r="B367" s="114"/>
      <c r="C367" s="114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</row>
    <row r="368" spans="2:16">
      <c r="B368" s="114"/>
      <c r="C368" s="114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</row>
    <row r="369" spans="2:16">
      <c r="B369" s="114"/>
      <c r="C369" s="114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</row>
    <row r="370" spans="2:16">
      <c r="B370" s="114"/>
      <c r="C370" s="114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</row>
    <row r="371" spans="2:16">
      <c r="B371" s="114"/>
      <c r="C371" s="114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</row>
    <row r="372" spans="2:16">
      <c r="B372" s="114"/>
      <c r="C372" s="114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</row>
    <row r="373" spans="2:16">
      <c r="B373" s="114"/>
      <c r="C373" s="114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</row>
    <row r="374" spans="2:16">
      <c r="B374" s="114"/>
      <c r="C374" s="114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</row>
    <row r="375" spans="2:16">
      <c r="B375" s="114"/>
      <c r="C375" s="114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</row>
    <row r="376" spans="2:16">
      <c r="B376" s="114"/>
      <c r="C376" s="114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</row>
    <row r="377" spans="2:16">
      <c r="B377" s="114"/>
      <c r="C377" s="114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</row>
    <row r="378" spans="2:16">
      <c r="B378" s="114"/>
      <c r="C378" s="114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</row>
    <row r="379" spans="2:16">
      <c r="B379" s="114"/>
      <c r="C379" s="114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</row>
    <row r="380" spans="2:16">
      <c r="B380" s="114"/>
      <c r="C380" s="114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</row>
    <row r="381" spans="2:16">
      <c r="B381" s="114"/>
      <c r="C381" s="114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</row>
    <row r="382" spans="2:16">
      <c r="B382" s="114"/>
      <c r="C382" s="114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</row>
    <row r="383" spans="2:16">
      <c r="B383" s="114"/>
      <c r="C383" s="114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</row>
    <row r="384" spans="2:16">
      <c r="B384" s="114"/>
      <c r="C384" s="114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</row>
    <row r="385" spans="2:16">
      <c r="B385" s="114"/>
      <c r="C385" s="114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</row>
    <row r="386" spans="2:16">
      <c r="B386" s="114"/>
      <c r="C386" s="114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</row>
    <row r="387" spans="2:16">
      <c r="B387" s="114"/>
      <c r="C387" s="114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</row>
    <row r="388" spans="2:16">
      <c r="B388" s="114"/>
      <c r="C388" s="114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</row>
    <row r="389" spans="2:16">
      <c r="B389" s="114"/>
      <c r="C389" s="114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</row>
    <row r="390" spans="2:16">
      <c r="B390" s="114"/>
      <c r="C390" s="114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</row>
    <row r="391" spans="2:16">
      <c r="B391" s="114"/>
      <c r="C391" s="114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</row>
    <row r="392" spans="2:16">
      <c r="B392" s="114"/>
      <c r="C392" s="114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</row>
    <row r="393" spans="2:16">
      <c r="B393" s="114"/>
      <c r="C393" s="114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</row>
    <row r="394" spans="2:16">
      <c r="B394" s="114"/>
      <c r="C394" s="114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</row>
    <row r="395" spans="2:16">
      <c r="B395" s="114"/>
      <c r="C395" s="114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</row>
    <row r="396" spans="2:16">
      <c r="B396" s="114"/>
      <c r="C396" s="114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</row>
    <row r="397" spans="2:16">
      <c r="B397" s="130"/>
      <c r="C397" s="114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</row>
    <row r="398" spans="2:16">
      <c r="B398" s="130"/>
      <c r="C398" s="114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</row>
    <row r="399" spans="2:16">
      <c r="B399" s="131"/>
      <c r="C399" s="114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</row>
    <row r="400" spans="2:16">
      <c r="B400" s="114"/>
      <c r="C400" s="114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</row>
    <row r="401" spans="2:16">
      <c r="B401" s="114"/>
      <c r="C401" s="114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</row>
    <row r="402" spans="2:16">
      <c r="B402" s="114"/>
      <c r="C402" s="114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</row>
    <row r="403" spans="2:16">
      <c r="B403" s="114"/>
      <c r="C403" s="114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</row>
    <row r="404" spans="2:16">
      <c r="B404" s="114"/>
      <c r="C404" s="114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</row>
    <row r="405" spans="2:16">
      <c r="B405" s="114"/>
      <c r="C405" s="114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</row>
    <row r="406" spans="2:16">
      <c r="B406" s="114"/>
      <c r="C406" s="114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</row>
    <row r="407" spans="2:16">
      <c r="B407" s="114"/>
      <c r="C407" s="114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</row>
    <row r="408" spans="2:16">
      <c r="B408" s="114"/>
      <c r="C408" s="114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</row>
    <row r="409" spans="2:16">
      <c r="B409" s="114"/>
      <c r="C409" s="114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</row>
    <row r="410" spans="2:16">
      <c r="B410" s="114"/>
      <c r="C410" s="114"/>
      <c r="D410" s="114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</row>
    <row r="411" spans="2:16">
      <c r="B411" s="114"/>
      <c r="C411" s="114"/>
      <c r="D411" s="114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</row>
    <row r="412" spans="2:16">
      <c r="B412" s="114"/>
      <c r="C412" s="114"/>
      <c r="D412" s="114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</row>
    <row r="413" spans="2:16">
      <c r="B413" s="114"/>
      <c r="C413" s="114"/>
      <c r="D413" s="114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</row>
    <row r="414" spans="2:16">
      <c r="B414" s="114"/>
      <c r="C414" s="114"/>
      <c r="D414" s="114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</row>
    <row r="415" spans="2:16">
      <c r="B415" s="114"/>
      <c r="C415" s="114"/>
      <c r="D415" s="114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</row>
    <row r="416" spans="2:16">
      <c r="B416" s="114"/>
      <c r="C416" s="114"/>
      <c r="D416" s="114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</row>
    <row r="417" spans="2:16">
      <c r="B417" s="114"/>
      <c r="C417" s="114"/>
      <c r="D417" s="114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</row>
    <row r="418" spans="2:16">
      <c r="B418" s="114"/>
      <c r="C418" s="114"/>
      <c r="D418" s="114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</row>
    <row r="419" spans="2:16">
      <c r="B419" s="114"/>
      <c r="C419" s="114"/>
      <c r="D419" s="114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</row>
    <row r="420" spans="2:16">
      <c r="B420" s="114"/>
      <c r="C420" s="114"/>
      <c r="D420" s="114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</row>
    <row r="421" spans="2:16">
      <c r="B421" s="114"/>
      <c r="C421" s="114"/>
      <c r="D421" s="114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</row>
    <row r="422" spans="2:16">
      <c r="B422" s="114"/>
      <c r="C422" s="114"/>
      <c r="D422" s="114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</row>
    <row r="423" spans="2:16">
      <c r="B423" s="114"/>
      <c r="C423" s="114"/>
      <c r="D423" s="114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</row>
    <row r="424" spans="2:16">
      <c r="B424" s="114"/>
      <c r="C424" s="114"/>
      <c r="D424" s="114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</row>
    <row r="425" spans="2:16">
      <c r="B425" s="114"/>
      <c r="C425" s="114"/>
      <c r="D425" s="114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</row>
    <row r="426" spans="2:16">
      <c r="B426" s="114"/>
      <c r="C426" s="114"/>
      <c r="D426" s="114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</row>
    <row r="427" spans="2:16">
      <c r="B427" s="114"/>
      <c r="C427" s="114"/>
      <c r="D427" s="114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</row>
    <row r="428" spans="2:16">
      <c r="B428" s="114"/>
      <c r="C428" s="114"/>
      <c r="D428" s="114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</row>
    <row r="429" spans="2:16">
      <c r="B429" s="114"/>
      <c r="C429" s="114"/>
      <c r="D429" s="114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</row>
    <row r="430" spans="2:16">
      <c r="B430" s="114"/>
      <c r="C430" s="114"/>
      <c r="D430" s="114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</row>
    <row r="431" spans="2:16">
      <c r="B431" s="114"/>
      <c r="C431" s="114"/>
      <c r="D431" s="114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</row>
    <row r="432" spans="2:16">
      <c r="B432" s="114"/>
      <c r="C432" s="114"/>
      <c r="D432" s="114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</row>
    <row r="433" spans="2:16">
      <c r="B433" s="114"/>
      <c r="C433" s="114"/>
      <c r="D433" s="114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</row>
    <row r="434" spans="2:16">
      <c r="B434" s="114"/>
      <c r="C434" s="114"/>
      <c r="D434" s="114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</row>
    <row r="435" spans="2:16">
      <c r="B435" s="114"/>
      <c r="C435" s="114"/>
      <c r="D435" s="114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</row>
    <row r="436" spans="2:16">
      <c r="B436" s="114"/>
      <c r="C436" s="114"/>
      <c r="D436" s="114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</row>
    <row r="437" spans="2:16">
      <c r="B437" s="114"/>
      <c r="C437" s="114"/>
      <c r="D437" s="114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</row>
    <row r="438" spans="2:16">
      <c r="B438" s="114"/>
      <c r="C438" s="114"/>
      <c r="D438" s="114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</row>
    <row r="439" spans="2:16">
      <c r="B439" s="114"/>
      <c r="C439" s="114"/>
      <c r="D439" s="114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</row>
    <row r="440" spans="2:16">
      <c r="B440" s="114"/>
      <c r="C440" s="114"/>
      <c r="D440" s="114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</row>
    <row r="441" spans="2:16">
      <c r="B441" s="114"/>
      <c r="C441" s="114"/>
      <c r="D441" s="114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</row>
    <row r="442" spans="2:16">
      <c r="B442" s="114"/>
      <c r="C442" s="114"/>
      <c r="D442" s="114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</row>
    <row r="443" spans="2:16">
      <c r="B443" s="114"/>
      <c r="C443" s="114"/>
      <c r="D443" s="114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</row>
    <row r="444" spans="2:16">
      <c r="B444" s="114"/>
      <c r="C444" s="114"/>
      <c r="D444" s="114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</row>
    <row r="445" spans="2:16">
      <c r="B445" s="114"/>
      <c r="C445" s="114"/>
      <c r="D445" s="114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</row>
    <row r="446" spans="2:16">
      <c r="B446" s="114"/>
      <c r="C446" s="114"/>
      <c r="D446" s="114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</row>
    <row r="447" spans="2:16">
      <c r="B447" s="114"/>
      <c r="C447" s="114"/>
      <c r="D447" s="114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</row>
    <row r="448" spans="2:16">
      <c r="B448" s="114"/>
      <c r="C448" s="114"/>
      <c r="D448" s="114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</row>
    <row r="449" spans="2:16">
      <c r="B449" s="114"/>
      <c r="C449" s="114"/>
      <c r="D449" s="114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</row>
    <row r="450" spans="2:16">
      <c r="B450" s="114"/>
      <c r="C450" s="114"/>
      <c r="D450" s="114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</row>
    <row r="451" spans="2:16">
      <c r="B451" s="114"/>
      <c r="C451" s="114"/>
      <c r="D451" s="114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</row>
    <row r="452" spans="2:16">
      <c r="B452" s="114"/>
      <c r="C452" s="114"/>
      <c r="D452" s="114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</row>
    <row r="453" spans="2:16">
      <c r="B453" s="114"/>
      <c r="C453" s="114"/>
      <c r="D453" s="114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</row>
    <row r="454" spans="2:16">
      <c r="B454" s="114"/>
      <c r="C454" s="114"/>
      <c r="D454" s="114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</row>
    <row r="455" spans="2:16">
      <c r="B455" s="114"/>
      <c r="C455" s="114"/>
      <c r="D455" s="114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</row>
    <row r="456" spans="2:16">
      <c r="B456" s="114"/>
      <c r="C456" s="114"/>
      <c r="D456" s="114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</row>
    <row r="457" spans="2:16">
      <c r="B457" s="114"/>
      <c r="C457" s="114"/>
      <c r="D457" s="114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</row>
    <row r="458" spans="2:16">
      <c r="B458" s="114"/>
      <c r="C458" s="114"/>
      <c r="D458" s="114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</row>
    <row r="459" spans="2:16">
      <c r="B459" s="114"/>
      <c r="C459" s="114"/>
      <c r="D459" s="114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</row>
    <row r="460" spans="2:16">
      <c r="B460" s="114"/>
      <c r="C460" s="114"/>
      <c r="D460" s="114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</row>
    <row r="461" spans="2:16">
      <c r="B461" s="114"/>
      <c r="C461" s="114"/>
      <c r="D461" s="114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</row>
    <row r="462" spans="2:16">
      <c r="B462" s="114"/>
      <c r="C462" s="114"/>
      <c r="D462" s="114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</row>
    <row r="463" spans="2:16">
      <c r="B463" s="114"/>
      <c r="C463" s="114"/>
      <c r="D463" s="114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144</v>
      </c>
      <c r="C1" s="67" t="s" vm="1">
        <v>229</v>
      </c>
    </row>
    <row r="2" spans="2:20">
      <c r="B2" s="46" t="s">
        <v>143</v>
      </c>
      <c r="C2" s="67" t="s">
        <v>230</v>
      </c>
    </row>
    <row r="3" spans="2:20">
      <c r="B3" s="46" t="s">
        <v>145</v>
      </c>
      <c r="C3" s="67" t="s">
        <v>231</v>
      </c>
    </row>
    <row r="4" spans="2:20">
      <c r="B4" s="46" t="s">
        <v>146</v>
      </c>
      <c r="C4" s="67">
        <v>12145</v>
      </c>
    </row>
    <row r="6" spans="2:20" ht="26.25" customHeight="1">
      <c r="B6" s="158" t="s">
        <v>172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3"/>
    </row>
    <row r="7" spans="2:20" ht="26.25" customHeight="1">
      <c r="B7" s="158" t="s">
        <v>88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3"/>
    </row>
    <row r="8" spans="2:20" s="3" customFormat="1" ht="78.75">
      <c r="B8" s="36" t="s">
        <v>113</v>
      </c>
      <c r="C8" s="12" t="s">
        <v>44</v>
      </c>
      <c r="D8" s="12" t="s">
        <v>117</v>
      </c>
      <c r="E8" s="12" t="s">
        <v>188</v>
      </c>
      <c r="F8" s="12" t="s">
        <v>115</v>
      </c>
      <c r="G8" s="12" t="s">
        <v>64</v>
      </c>
      <c r="H8" s="12" t="s">
        <v>14</v>
      </c>
      <c r="I8" s="12" t="s">
        <v>65</v>
      </c>
      <c r="J8" s="12" t="s">
        <v>102</v>
      </c>
      <c r="K8" s="12" t="s">
        <v>17</v>
      </c>
      <c r="L8" s="12" t="s">
        <v>101</v>
      </c>
      <c r="M8" s="12" t="s">
        <v>16</v>
      </c>
      <c r="N8" s="12" t="s">
        <v>18</v>
      </c>
      <c r="O8" s="12" t="s">
        <v>205</v>
      </c>
      <c r="P8" s="12" t="s">
        <v>204</v>
      </c>
      <c r="Q8" s="12" t="s">
        <v>60</v>
      </c>
      <c r="R8" s="12" t="s">
        <v>57</v>
      </c>
      <c r="S8" s="12" t="s">
        <v>147</v>
      </c>
      <c r="T8" s="37" t="s">
        <v>149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212</v>
      </c>
      <c r="P9" s="15"/>
      <c r="Q9" s="15" t="s">
        <v>208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8" t="s">
        <v>112</v>
      </c>
      <c r="S10" s="43" t="s">
        <v>150</v>
      </c>
      <c r="T10" s="60" t="s">
        <v>189</v>
      </c>
    </row>
    <row r="11" spans="2:20" s="4" customFormat="1" ht="18" customHeight="1">
      <c r="B11" s="126" t="s">
        <v>3175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27">
        <v>0</v>
      </c>
      <c r="R11" s="88"/>
      <c r="S11" s="128">
        <v>0</v>
      </c>
      <c r="T11" s="128">
        <v>0</v>
      </c>
    </row>
    <row r="12" spans="2:20">
      <c r="B12" s="129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</row>
    <row r="13" spans="2:20">
      <c r="B13" s="129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20">
      <c r="B14" s="129" t="s">
        <v>203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20">
      <c r="B15" s="129" t="s">
        <v>211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2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E205:E712" xr:uid="{00000000-0002-0000-0300-000001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62" style="2" bestFit="1" customWidth="1"/>
    <col min="4" max="4" width="6.42578125" style="2" bestFit="1" customWidth="1"/>
    <col min="5" max="5" width="8" style="2" bestFit="1" customWidth="1"/>
    <col min="6" max="6" width="18" style="2" customWidth="1"/>
    <col min="7" max="7" width="44.710937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85546875" style="1" bestFit="1" customWidth="1"/>
    <col min="12" max="12" width="12.28515625" style="1" bestFit="1" customWidth="1"/>
    <col min="13" max="13" width="7.42578125" style="1" bestFit="1" customWidth="1"/>
    <col min="14" max="14" width="9.140625" style="1" bestFit="1" customWidth="1"/>
    <col min="15" max="15" width="14.42578125" style="1" bestFit="1" customWidth="1"/>
    <col min="16" max="16" width="13" style="1" bestFit="1" customWidth="1"/>
    <col min="17" max="17" width="10" style="1" bestFit="1" customWidth="1"/>
    <col min="18" max="18" width="12.425781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144</v>
      </c>
      <c r="C1" s="67" t="s" vm="1">
        <v>229</v>
      </c>
    </row>
    <row r="2" spans="2:21">
      <c r="B2" s="46" t="s">
        <v>143</v>
      </c>
      <c r="C2" s="67" t="s">
        <v>230</v>
      </c>
    </row>
    <row r="3" spans="2:21">
      <c r="B3" s="46" t="s">
        <v>145</v>
      </c>
      <c r="C3" s="67" t="s">
        <v>231</v>
      </c>
    </row>
    <row r="4" spans="2:21">
      <c r="B4" s="46" t="s">
        <v>146</v>
      </c>
      <c r="C4" s="67">
        <v>12145</v>
      </c>
    </row>
    <row r="6" spans="2:21" ht="26.25" customHeight="1">
      <c r="B6" s="152" t="s">
        <v>172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4"/>
    </row>
    <row r="7" spans="2:21" ht="26.25" customHeight="1">
      <c r="B7" s="152" t="s">
        <v>89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4"/>
    </row>
    <row r="8" spans="2:21" s="3" customFormat="1" ht="78.75">
      <c r="B8" s="21" t="s">
        <v>113</v>
      </c>
      <c r="C8" s="29" t="s">
        <v>44</v>
      </c>
      <c r="D8" s="29" t="s">
        <v>117</v>
      </c>
      <c r="E8" s="29" t="s">
        <v>188</v>
      </c>
      <c r="F8" s="29" t="s">
        <v>115</v>
      </c>
      <c r="G8" s="29" t="s">
        <v>64</v>
      </c>
      <c r="H8" s="29" t="s">
        <v>14</v>
      </c>
      <c r="I8" s="29" t="s">
        <v>65</v>
      </c>
      <c r="J8" s="29" t="s">
        <v>102</v>
      </c>
      <c r="K8" s="29" t="s">
        <v>17</v>
      </c>
      <c r="L8" s="29" t="s">
        <v>101</v>
      </c>
      <c r="M8" s="29" t="s">
        <v>16</v>
      </c>
      <c r="N8" s="29" t="s">
        <v>18</v>
      </c>
      <c r="O8" s="12" t="s">
        <v>205</v>
      </c>
      <c r="P8" s="29" t="s">
        <v>204</v>
      </c>
      <c r="Q8" s="29" t="s">
        <v>219</v>
      </c>
      <c r="R8" s="29" t="s">
        <v>60</v>
      </c>
      <c r="S8" s="12" t="s">
        <v>57</v>
      </c>
      <c r="T8" s="29" t="s">
        <v>147</v>
      </c>
      <c r="U8" s="13" t="s">
        <v>149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212</v>
      </c>
      <c r="P9" s="31"/>
      <c r="Q9" s="15" t="s">
        <v>208</v>
      </c>
      <c r="R9" s="31" t="s">
        <v>208</v>
      </c>
      <c r="S9" s="15" t="s">
        <v>19</v>
      </c>
      <c r="T9" s="31" t="s">
        <v>208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111</v>
      </c>
      <c r="R10" s="18" t="s">
        <v>112</v>
      </c>
      <c r="S10" s="18" t="s">
        <v>150</v>
      </c>
      <c r="T10" s="18" t="s">
        <v>189</v>
      </c>
      <c r="U10" s="19" t="s">
        <v>214</v>
      </c>
    </row>
    <row r="11" spans="2:21" s="4" customFormat="1" ht="18" customHeight="1">
      <c r="B11" s="68" t="s">
        <v>31</v>
      </c>
      <c r="C11" s="69"/>
      <c r="D11" s="69"/>
      <c r="E11" s="69"/>
      <c r="F11" s="69"/>
      <c r="G11" s="69"/>
      <c r="H11" s="69"/>
      <c r="I11" s="69"/>
      <c r="J11" s="69"/>
      <c r="K11" s="77">
        <v>4.5611154520290826</v>
      </c>
      <c r="L11" s="69"/>
      <c r="M11" s="69"/>
      <c r="N11" s="90">
        <v>4.8484604029234324E-2</v>
      </c>
      <c r="O11" s="77"/>
      <c r="P11" s="79"/>
      <c r="Q11" s="77">
        <v>3301.785024574001</v>
      </c>
      <c r="R11" s="77">
        <f>R12+R259</f>
        <v>622936.42580881016</v>
      </c>
      <c r="S11" s="69"/>
      <c r="T11" s="78">
        <f>IFERROR(R11/$R$11,0)</f>
        <v>1</v>
      </c>
      <c r="U11" s="78">
        <f>R11/'סכום נכסי הקרן'!$C$42</f>
        <v>8.7426466802763128E-2</v>
      </c>
    </row>
    <row r="12" spans="2:21">
      <c r="B12" s="70" t="s">
        <v>197</v>
      </c>
      <c r="C12" s="71"/>
      <c r="D12" s="71"/>
      <c r="E12" s="71"/>
      <c r="F12" s="71"/>
      <c r="G12" s="71"/>
      <c r="H12" s="71"/>
      <c r="I12" s="71"/>
      <c r="J12" s="71"/>
      <c r="K12" s="80">
        <v>4.2785933953393984</v>
      </c>
      <c r="L12" s="71"/>
      <c r="M12" s="71"/>
      <c r="N12" s="91">
        <v>3.7166829185853699E-2</v>
      </c>
      <c r="O12" s="80"/>
      <c r="P12" s="82"/>
      <c r="Q12" s="80">
        <v>3301.7850245740005</v>
      </c>
      <c r="R12" s="80">
        <f>R13+R169+R251</f>
        <v>416100.7105389231</v>
      </c>
      <c r="S12" s="71"/>
      <c r="T12" s="81">
        <f t="shared" ref="T12:T13" si="0">IFERROR(R12/$R$11,0)</f>
        <v>0.66796657459654085</v>
      </c>
      <c r="U12" s="81">
        <f>R12/'סכום נכסי הקרן'!$C$42</f>
        <v>5.8397957559319875E-2</v>
      </c>
    </row>
    <row r="13" spans="2:21">
      <c r="B13" s="89" t="s">
        <v>30</v>
      </c>
      <c r="C13" s="71"/>
      <c r="D13" s="71"/>
      <c r="E13" s="71"/>
      <c r="F13" s="71"/>
      <c r="G13" s="71"/>
      <c r="H13" s="71"/>
      <c r="I13" s="71"/>
      <c r="J13" s="71"/>
      <c r="K13" s="80">
        <v>4.3359467196842907</v>
      </c>
      <c r="L13" s="71"/>
      <c r="M13" s="71"/>
      <c r="N13" s="91">
        <v>3.3120484572764654E-2</v>
      </c>
      <c r="O13" s="80"/>
      <c r="P13" s="82"/>
      <c r="Q13" s="80">
        <v>3037.6621496449998</v>
      </c>
      <c r="R13" s="80">
        <f>SUM(R14:R167)</f>
        <v>350345.81667555508</v>
      </c>
      <c r="S13" s="71"/>
      <c r="T13" s="81">
        <f t="shared" si="0"/>
        <v>0.56241022704792387</v>
      </c>
      <c r="U13" s="81">
        <f>R13/'סכום נכסי הקרן'!$C$42</f>
        <v>4.916953904453978E-2</v>
      </c>
    </row>
    <row r="14" spans="2:21">
      <c r="B14" s="76" t="s">
        <v>293</v>
      </c>
      <c r="C14" s="73">
        <v>6040372</v>
      </c>
      <c r="D14" s="86" t="s">
        <v>118</v>
      </c>
      <c r="E14" s="86" t="s">
        <v>294</v>
      </c>
      <c r="F14" s="73" t="s">
        <v>295</v>
      </c>
      <c r="G14" s="86" t="s">
        <v>296</v>
      </c>
      <c r="H14" s="73" t="s">
        <v>297</v>
      </c>
      <c r="I14" s="73" t="s">
        <v>129</v>
      </c>
      <c r="J14" s="73"/>
      <c r="K14" s="73">
        <v>1.98</v>
      </c>
      <c r="L14" s="86" t="s">
        <v>131</v>
      </c>
      <c r="M14" s="87">
        <v>8.3000000000000001E-3</v>
      </c>
      <c r="N14" s="87">
        <v>2.170021297030943E-2</v>
      </c>
      <c r="O14" s="83">
        <v>4.4553000000000009E-2</v>
      </c>
      <c r="P14" s="85">
        <v>107.6</v>
      </c>
      <c r="Q14" s="73"/>
      <c r="R14" s="83">
        <v>4.7894000000000006E-5</v>
      </c>
      <c r="S14" s="84">
        <v>1.4646457341079382E-11</v>
      </c>
      <c r="T14" s="84">
        <v>7.6884250166965665E-11</v>
      </c>
      <c r="U14" s="84">
        <v>6.7217183448775585E-12</v>
      </c>
    </row>
    <row r="15" spans="2:21">
      <c r="B15" s="76" t="s">
        <v>298</v>
      </c>
      <c r="C15" s="73">
        <v>2310217</v>
      </c>
      <c r="D15" s="86" t="s">
        <v>118</v>
      </c>
      <c r="E15" s="86" t="s">
        <v>294</v>
      </c>
      <c r="F15" s="73">
        <v>520032046</v>
      </c>
      <c r="G15" s="86" t="s">
        <v>296</v>
      </c>
      <c r="H15" s="73" t="s">
        <v>297</v>
      </c>
      <c r="I15" s="73" t="s">
        <v>129</v>
      </c>
      <c r="J15" s="73"/>
      <c r="K15" s="83">
        <v>1.2400000000000861</v>
      </c>
      <c r="L15" s="86" t="s">
        <v>131</v>
      </c>
      <c r="M15" s="87">
        <v>8.6E-3</v>
      </c>
      <c r="N15" s="87">
        <v>2.3400000000006617E-2</v>
      </c>
      <c r="O15" s="83">
        <v>1261228.4270020002</v>
      </c>
      <c r="P15" s="85">
        <v>110.27</v>
      </c>
      <c r="Q15" s="73"/>
      <c r="R15" s="83">
        <v>1390.7565545620002</v>
      </c>
      <c r="S15" s="84">
        <v>5.0421889091215109E-4</v>
      </c>
      <c r="T15" s="84">
        <v>2.2325818445377717E-3</v>
      </c>
      <c r="U15" s="84">
        <v>1.9518674251593318E-4</v>
      </c>
    </row>
    <row r="16" spans="2:21">
      <c r="B16" s="76" t="s">
        <v>300</v>
      </c>
      <c r="C16" s="73">
        <v>2310282</v>
      </c>
      <c r="D16" s="86" t="s">
        <v>118</v>
      </c>
      <c r="E16" s="86" t="s">
        <v>294</v>
      </c>
      <c r="F16" s="73">
        <v>520032046</v>
      </c>
      <c r="G16" s="86" t="s">
        <v>296</v>
      </c>
      <c r="H16" s="73" t="s">
        <v>297</v>
      </c>
      <c r="I16" s="73" t="s">
        <v>129</v>
      </c>
      <c r="J16" s="73"/>
      <c r="K16" s="83">
        <v>2.9700000000001938</v>
      </c>
      <c r="L16" s="86" t="s">
        <v>131</v>
      </c>
      <c r="M16" s="87">
        <v>3.8E-3</v>
      </c>
      <c r="N16" s="87">
        <v>1.9900000000001715E-2</v>
      </c>
      <c r="O16" s="83">
        <v>6015946.506519001</v>
      </c>
      <c r="P16" s="85">
        <v>103.8</v>
      </c>
      <c r="Q16" s="73"/>
      <c r="R16" s="83">
        <v>6244.5525634070009</v>
      </c>
      <c r="S16" s="84">
        <v>2.0053155021730004E-3</v>
      </c>
      <c r="T16" s="84">
        <v>1.0024381790323432E-2</v>
      </c>
      <c r="U16" s="84">
        <v>8.7639628180993475E-4</v>
      </c>
    </row>
    <row r="17" spans="2:21">
      <c r="B17" s="76" t="s">
        <v>301</v>
      </c>
      <c r="C17" s="73">
        <v>2310381</v>
      </c>
      <c r="D17" s="86" t="s">
        <v>118</v>
      </c>
      <c r="E17" s="86" t="s">
        <v>294</v>
      </c>
      <c r="F17" s="73">
        <v>520032046</v>
      </c>
      <c r="G17" s="86" t="s">
        <v>296</v>
      </c>
      <c r="H17" s="73" t="s">
        <v>297</v>
      </c>
      <c r="I17" s="73" t="s">
        <v>129</v>
      </c>
      <c r="J17" s="73"/>
      <c r="K17" s="83">
        <v>6.9600000000032809</v>
      </c>
      <c r="L17" s="86" t="s">
        <v>131</v>
      </c>
      <c r="M17" s="87">
        <v>2E-3</v>
      </c>
      <c r="N17" s="87">
        <v>2.0099999999999688E-2</v>
      </c>
      <c r="O17" s="83">
        <v>324084.24159400002</v>
      </c>
      <c r="P17" s="85">
        <v>97.6</v>
      </c>
      <c r="Q17" s="83">
        <v>0.716668313</v>
      </c>
      <c r="R17" s="83">
        <v>317.02288940100004</v>
      </c>
      <c r="S17" s="84">
        <v>3.381471033271704E-4</v>
      </c>
      <c r="T17" s="84">
        <v>5.0891692356789522E-4</v>
      </c>
      <c r="U17" s="84">
        <v>4.4492808523672926E-5</v>
      </c>
    </row>
    <row r="18" spans="2:21">
      <c r="B18" s="76" t="s">
        <v>302</v>
      </c>
      <c r="C18" s="73">
        <v>1158476</v>
      </c>
      <c r="D18" s="86" t="s">
        <v>118</v>
      </c>
      <c r="E18" s="86" t="s">
        <v>294</v>
      </c>
      <c r="F18" s="73" t="s">
        <v>303</v>
      </c>
      <c r="G18" s="86" t="s">
        <v>127</v>
      </c>
      <c r="H18" s="73" t="s">
        <v>304</v>
      </c>
      <c r="I18" s="73" t="s">
        <v>305</v>
      </c>
      <c r="J18" s="73"/>
      <c r="K18" s="83">
        <v>12.640000000000594</v>
      </c>
      <c r="L18" s="86" t="s">
        <v>131</v>
      </c>
      <c r="M18" s="87">
        <v>2.07E-2</v>
      </c>
      <c r="N18" s="87">
        <v>2.3600000000000586E-2</v>
      </c>
      <c r="O18" s="83">
        <v>5833812.2347760014</v>
      </c>
      <c r="P18" s="85">
        <v>105.04</v>
      </c>
      <c r="Q18" s="73"/>
      <c r="R18" s="83">
        <v>6127.836380099001</v>
      </c>
      <c r="S18" s="84">
        <v>2.0792304000881337E-3</v>
      </c>
      <c r="T18" s="84">
        <v>9.8370172720959794E-3</v>
      </c>
      <c r="U18" s="84">
        <v>8.6001566397710658E-4</v>
      </c>
    </row>
    <row r="19" spans="2:21">
      <c r="B19" s="76" t="s">
        <v>306</v>
      </c>
      <c r="C19" s="73">
        <v>1171297</v>
      </c>
      <c r="D19" s="86" t="s">
        <v>118</v>
      </c>
      <c r="E19" s="86" t="s">
        <v>294</v>
      </c>
      <c r="F19" s="73" t="s">
        <v>307</v>
      </c>
      <c r="G19" s="86" t="s">
        <v>296</v>
      </c>
      <c r="H19" s="73" t="s">
        <v>304</v>
      </c>
      <c r="I19" s="73" t="s">
        <v>305</v>
      </c>
      <c r="J19" s="73"/>
      <c r="K19" s="73">
        <v>0.09</v>
      </c>
      <c r="L19" s="86" t="s">
        <v>131</v>
      </c>
      <c r="M19" s="87">
        <v>3.5499999999999997E-2</v>
      </c>
      <c r="N19" s="87">
        <v>3.0399875879189072E-2</v>
      </c>
      <c r="O19" s="83">
        <v>3.9207000000000006E-2</v>
      </c>
      <c r="P19" s="85">
        <v>123.1</v>
      </c>
      <c r="Q19" s="73"/>
      <c r="R19" s="83">
        <v>4.8340000000000008E-5</v>
      </c>
      <c r="S19" s="84">
        <v>5.500932150329629E-10</v>
      </c>
      <c r="T19" s="84">
        <v>7.7600214078404821E-11</v>
      </c>
      <c r="U19" s="84">
        <v>6.7843125400129699E-12</v>
      </c>
    </row>
    <row r="20" spans="2:21">
      <c r="B20" s="76" t="s">
        <v>308</v>
      </c>
      <c r="C20" s="73">
        <v>1145564</v>
      </c>
      <c r="D20" s="86" t="s">
        <v>118</v>
      </c>
      <c r="E20" s="86" t="s">
        <v>294</v>
      </c>
      <c r="F20" s="73" t="s">
        <v>309</v>
      </c>
      <c r="G20" s="86" t="s">
        <v>310</v>
      </c>
      <c r="H20" s="73" t="s">
        <v>297</v>
      </c>
      <c r="I20" s="73" t="s">
        <v>129</v>
      </c>
      <c r="J20" s="73"/>
      <c r="K20" s="73">
        <v>2.39</v>
      </c>
      <c r="L20" s="86" t="s">
        <v>131</v>
      </c>
      <c r="M20" s="87">
        <v>8.3000000000000001E-3</v>
      </c>
      <c r="N20" s="87">
        <v>2.0400101291466192E-2</v>
      </c>
      <c r="O20" s="83">
        <v>4.0098000000000009E-2</v>
      </c>
      <c r="P20" s="85">
        <v>108.31</v>
      </c>
      <c r="Q20" s="73"/>
      <c r="R20" s="83">
        <v>4.3439000000000002E-5</v>
      </c>
      <c r="S20" s="84">
        <v>2.9092786529991956E-11</v>
      </c>
      <c r="T20" s="84">
        <v>6.9732637553823468E-11</v>
      </c>
      <c r="U20" s="84">
        <v>6.0964781221684602E-12</v>
      </c>
    </row>
    <row r="21" spans="2:21">
      <c r="B21" s="76" t="s">
        <v>311</v>
      </c>
      <c r="C21" s="73">
        <v>6620496</v>
      </c>
      <c r="D21" s="86" t="s">
        <v>118</v>
      </c>
      <c r="E21" s="86" t="s">
        <v>294</v>
      </c>
      <c r="F21" s="73" t="s">
        <v>312</v>
      </c>
      <c r="G21" s="86" t="s">
        <v>296</v>
      </c>
      <c r="H21" s="73" t="s">
        <v>297</v>
      </c>
      <c r="I21" s="73" t="s">
        <v>129</v>
      </c>
      <c r="J21" s="73"/>
      <c r="K21" s="73">
        <v>4.3099999999999996</v>
      </c>
      <c r="L21" s="86" t="s">
        <v>131</v>
      </c>
      <c r="M21" s="87">
        <v>1E-3</v>
      </c>
      <c r="N21" s="87">
        <v>0.02</v>
      </c>
      <c r="O21" s="83">
        <v>2.0049000000000004E-2</v>
      </c>
      <c r="P21" s="85">
        <v>99.3</v>
      </c>
      <c r="Q21" s="73"/>
      <c r="R21" s="83">
        <v>1.9826000000000003E-5</v>
      </c>
      <c r="S21" s="84">
        <v>6.755319751127674E-12</v>
      </c>
      <c r="T21" s="84">
        <v>3.1826682753795073E-11</v>
      </c>
      <c r="U21" s="84">
        <v>2.7824944232167387E-12</v>
      </c>
    </row>
    <row r="22" spans="2:21">
      <c r="B22" s="76" t="s">
        <v>313</v>
      </c>
      <c r="C22" s="73">
        <v>1940535</v>
      </c>
      <c r="D22" s="86" t="s">
        <v>118</v>
      </c>
      <c r="E22" s="86" t="s">
        <v>294</v>
      </c>
      <c r="F22" s="73">
        <v>520032640</v>
      </c>
      <c r="G22" s="86" t="s">
        <v>296</v>
      </c>
      <c r="H22" s="73" t="s">
        <v>297</v>
      </c>
      <c r="I22" s="73" t="s">
        <v>129</v>
      </c>
      <c r="J22" s="73"/>
      <c r="K22" s="73">
        <v>0.11</v>
      </c>
      <c r="L22" s="86" t="s">
        <v>131</v>
      </c>
      <c r="M22" s="87">
        <v>0.05</v>
      </c>
      <c r="N22" s="87">
        <v>4.2600041597337768E-2</v>
      </c>
      <c r="O22" s="83">
        <v>0.24771400000000005</v>
      </c>
      <c r="P22" s="85">
        <v>116.4</v>
      </c>
      <c r="Q22" s="73"/>
      <c r="R22" s="83">
        <v>2.8848000000000008E-4</v>
      </c>
      <c r="S22" s="84">
        <v>2.3579732950238624E-10</v>
      </c>
      <c r="T22" s="84">
        <v>4.630970160806418E-10</v>
      </c>
      <c r="U22" s="84">
        <v>4.0486935902832892E-11</v>
      </c>
    </row>
    <row r="23" spans="2:21">
      <c r="B23" s="76" t="s">
        <v>314</v>
      </c>
      <c r="C23" s="73">
        <v>1940618</v>
      </c>
      <c r="D23" s="86" t="s">
        <v>118</v>
      </c>
      <c r="E23" s="86" t="s">
        <v>294</v>
      </c>
      <c r="F23" s="73">
        <v>520032640</v>
      </c>
      <c r="G23" s="86" t="s">
        <v>296</v>
      </c>
      <c r="H23" s="73" t="s">
        <v>297</v>
      </c>
      <c r="I23" s="73" t="s">
        <v>129</v>
      </c>
      <c r="J23" s="73"/>
      <c r="K23" s="73">
        <v>2.78</v>
      </c>
      <c r="L23" s="86" t="s">
        <v>131</v>
      </c>
      <c r="M23" s="87">
        <v>6.0000000000000001E-3</v>
      </c>
      <c r="N23" s="87">
        <v>2.0099940885243476E-2</v>
      </c>
      <c r="O23" s="83">
        <v>5.0568000000000009E-2</v>
      </c>
      <c r="P23" s="85">
        <v>107.3</v>
      </c>
      <c r="Q23" s="73"/>
      <c r="R23" s="83">
        <v>5.413200000000001E-5</v>
      </c>
      <c r="S23" s="84">
        <v>4.5471855436159203E-11</v>
      </c>
      <c r="T23" s="84">
        <v>8.6898113125614596E-11</v>
      </c>
      <c r="U23" s="84">
        <v>7.5971950023992983E-12</v>
      </c>
    </row>
    <row r="24" spans="2:21">
      <c r="B24" s="76" t="s">
        <v>315</v>
      </c>
      <c r="C24" s="73">
        <v>1940659</v>
      </c>
      <c r="D24" s="86" t="s">
        <v>118</v>
      </c>
      <c r="E24" s="86" t="s">
        <v>294</v>
      </c>
      <c r="F24" s="73">
        <v>520032640</v>
      </c>
      <c r="G24" s="86" t="s">
        <v>296</v>
      </c>
      <c r="H24" s="73" t="s">
        <v>297</v>
      </c>
      <c r="I24" s="73" t="s">
        <v>129</v>
      </c>
      <c r="J24" s="73"/>
      <c r="K24" s="73">
        <v>3.74</v>
      </c>
      <c r="L24" s="86" t="s">
        <v>131</v>
      </c>
      <c r="M24" s="87">
        <v>1.7500000000000002E-2</v>
      </c>
      <c r="N24" s="87">
        <v>2.0199955461268879E-2</v>
      </c>
      <c r="O24" s="83">
        <v>7.7745000000000009E-2</v>
      </c>
      <c r="P24" s="85">
        <v>109.82</v>
      </c>
      <c r="Q24" s="73"/>
      <c r="R24" s="83">
        <v>8.5319000000000014E-5</v>
      </c>
      <c r="S24" s="84">
        <v>2.3545279904312905E-11</v>
      </c>
      <c r="T24" s="84">
        <v>1.3696261201810964E-10</v>
      </c>
      <c r="U24" s="84">
        <v>1.1974157252820989E-11</v>
      </c>
    </row>
    <row r="25" spans="2:21">
      <c r="B25" s="76" t="s">
        <v>316</v>
      </c>
      <c r="C25" s="73">
        <v>6000210</v>
      </c>
      <c r="D25" s="86" t="s">
        <v>118</v>
      </c>
      <c r="E25" s="86" t="s">
        <v>294</v>
      </c>
      <c r="F25" s="73" t="s">
        <v>317</v>
      </c>
      <c r="G25" s="86" t="s">
        <v>318</v>
      </c>
      <c r="H25" s="73" t="s">
        <v>319</v>
      </c>
      <c r="I25" s="73" t="s">
        <v>129</v>
      </c>
      <c r="J25" s="73"/>
      <c r="K25" s="83">
        <v>4.4500000000003173</v>
      </c>
      <c r="L25" s="86" t="s">
        <v>131</v>
      </c>
      <c r="M25" s="87">
        <v>3.85E-2</v>
      </c>
      <c r="N25" s="87">
        <v>2.2100000000001719E-2</v>
      </c>
      <c r="O25" s="83">
        <v>4578648.7771699997</v>
      </c>
      <c r="P25" s="85">
        <v>120.55</v>
      </c>
      <c r="Q25" s="73"/>
      <c r="R25" s="83">
        <v>5519.561244505001</v>
      </c>
      <c r="S25" s="84">
        <v>1.7728618897228025E-3</v>
      </c>
      <c r="T25" s="84">
        <v>8.8605530449411361E-3</v>
      </c>
      <c r="U25" s="84">
        <v>7.74646846637668E-4</v>
      </c>
    </row>
    <row r="26" spans="2:21">
      <c r="B26" s="76" t="s">
        <v>320</v>
      </c>
      <c r="C26" s="73">
        <v>6000236</v>
      </c>
      <c r="D26" s="86" t="s">
        <v>118</v>
      </c>
      <c r="E26" s="86" t="s">
        <v>294</v>
      </c>
      <c r="F26" s="73" t="s">
        <v>317</v>
      </c>
      <c r="G26" s="86" t="s">
        <v>318</v>
      </c>
      <c r="H26" s="73" t="s">
        <v>319</v>
      </c>
      <c r="I26" s="73" t="s">
        <v>129</v>
      </c>
      <c r="J26" s="73"/>
      <c r="K26" s="83">
        <v>2.0699999999999132</v>
      </c>
      <c r="L26" s="86" t="s">
        <v>131</v>
      </c>
      <c r="M26" s="87">
        <v>4.4999999999999998E-2</v>
      </c>
      <c r="N26" s="87">
        <v>2.2099999999999464E-2</v>
      </c>
      <c r="O26" s="83">
        <v>4061918.7129640006</v>
      </c>
      <c r="P26" s="85">
        <v>119.1</v>
      </c>
      <c r="Q26" s="73"/>
      <c r="R26" s="83">
        <v>4837.7451502060003</v>
      </c>
      <c r="S26" s="84">
        <v>1.3743107635532268E-3</v>
      </c>
      <c r="T26" s="84">
        <v>7.7660334984019494E-3</v>
      </c>
      <c r="U26" s="84">
        <v>6.7895686983718436E-4</v>
      </c>
    </row>
    <row r="27" spans="2:21">
      <c r="B27" s="76" t="s">
        <v>321</v>
      </c>
      <c r="C27" s="73">
        <v>6000285</v>
      </c>
      <c r="D27" s="86" t="s">
        <v>118</v>
      </c>
      <c r="E27" s="86" t="s">
        <v>294</v>
      </c>
      <c r="F27" s="73" t="s">
        <v>317</v>
      </c>
      <c r="G27" s="86" t="s">
        <v>318</v>
      </c>
      <c r="H27" s="73" t="s">
        <v>319</v>
      </c>
      <c r="I27" s="73" t="s">
        <v>129</v>
      </c>
      <c r="J27" s="73"/>
      <c r="K27" s="83">
        <v>6.8399999999997689</v>
      </c>
      <c r="L27" s="86" t="s">
        <v>131</v>
      </c>
      <c r="M27" s="87">
        <v>2.3900000000000001E-2</v>
      </c>
      <c r="N27" s="87">
        <v>2.4099999999998952E-2</v>
      </c>
      <c r="O27" s="83">
        <v>6726835.3460650006</v>
      </c>
      <c r="P27" s="85">
        <v>110.8</v>
      </c>
      <c r="Q27" s="73"/>
      <c r="R27" s="83">
        <v>7453.3332332580003</v>
      </c>
      <c r="S27" s="84">
        <v>1.7296424168134E-3</v>
      </c>
      <c r="T27" s="84">
        <v>1.1964837701665492E-2</v>
      </c>
      <c r="U27" s="84">
        <v>1.0460434861251067E-3</v>
      </c>
    </row>
    <row r="28" spans="2:21">
      <c r="B28" s="76" t="s">
        <v>322</v>
      </c>
      <c r="C28" s="73">
        <v>6000384</v>
      </c>
      <c r="D28" s="86" t="s">
        <v>118</v>
      </c>
      <c r="E28" s="86" t="s">
        <v>294</v>
      </c>
      <c r="F28" s="73" t="s">
        <v>317</v>
      </c>
      <c r="G28" s="86" t="s">
        <v>318</v>
      </c>
      <c r="H28" s="73" t="s">
        <v>319</v>
      </c>
      <c r="I28" s="73" t="s">
        <v>129</v>
      </c>
      <c r="J28" s="73"/>
      <c r="K28" s="83">
        <v>3.9600000000016791</v>
      </c>
      <c r="L28" s="86" t="s">
        <v>131</v>
      </c>
      <c r="M28" s="87">
        <v>0.01</v>
      </c>
      <c r="N28" s="87">
        <v>2.0600000000008199E-2</v>
      </c>
      <c r="O28" s="83">
        <v>994865.72439900029</v>
      </c>
      <c r="P28" s="85">
        <v>105.39</v>
      </c>
      <c r="Q28" s="73"/>
      <c r="R28" s="83">
        <v>1048.4889809690001</v>
      </c>
      <c r="S28" s="84">
        <v>8.2785369260015282E-4</v>
      </c>
      <c r="T28" s="84">
        <v>1.6831396231287319E-3</v>
      </c>
      <c r="U28" s="84">
        <v>1.4715095038587931E-4</v>
      </c>
    </row>
    <row r="29" spans="2:21">
      <c r="B29" s="76" t="s">
        <v>323</v>
      </c>
      <c r="C29" s="73">
        <v>6000392</v>
      </c>
      <c r="D29" s="86" t="s">
        <v>118</v>
      </c>
      <c r="E29" s="86" t="s">
        <v>294</v>
      </c>
      <c r="F29" s="73" t="s">
        <v>317</v>
      </c>
      <c r="G29" s="86" t="s">
        <v>318</v>
      </c>
      <c r="H29" s="73" t="s">
        <v>319</v>
      </c>
      <c r="I29" s="73" t="s">
        <v>129</v>
      </c>
      <c r="J29" s="73"/>
      <c r="K29" s="83">
        <v>11.909999999999389</v>
      </c>
      <c r="L29" s="86" t="s">
        <v>131</v>
      </c>
      <c r="M29" s="87">
        <v>1.2500000000000001E-2</v>
      </c>
      <c r="N29" s="87">
        <v>2.5599999999998891E-2</v>
      </c>
      <c r="O29" s="83">
        <v>3096767.748776</v>
      </c>
      <c r="P29" s="85">
        <v>93.45</v>
      </c>
      <c r="Q29" s="73"/>
      <c r="R29" s="83">
        <v>2893.9294175470004</v>
      </c>
      <c r="S29" s="84">
        <v>7.2154293357416083E-4</v>
      </c>
      <c r="T29" s="84">
        <v>4.6456256170757252E-3</v>
      </c>
      <c r="U29" s="84">
        <v>4.0615063378933686E-4</v>
      </c>
    </row>
    <row r="30" spans="2:21">
      <c r="B30" s="76" t="s">
        <v>324</v>
      </c>
      <c r="C30" s="73">
        <v>1196799</v>
      </c>
      <c r="D30" s="86" t="s">
        <v>118</v>
      </c>
      <c r="E30" s="86" t="s">
        <v>294</v>
      </c>
      <c r="F30" s="73" t="s">
        <v>317</v>
      </c>
      <c r="G30" s="86" t="s">
        <v>318</v>
      </c>
      <c r="H30" s="73" t="s">
        <v>319</v>
      </c>
      <c r="I30" s="73" t="s">
        <v>129</v>
      </c>
      <c r="J30" s="73"/>
      <c r="K30" s="83">
        <v>11.460000000002907</v>
      </c>
      <c r="L30" s="86" t="s">
        <v>131</v>
      </c>
      <c r="M30" s="87">
        <v>3.2000000000000001E-2</v>
      </c>
      <c r="N30" s="87">
        <v>2.580000000000323E-2</v>
      </c>
      <c r="O30" s="83">
        <v>1434493.2212550002</v>
      </c>
      <c r="P30" s="85">
        <v>107.79</v>
      </c>
      <c r="Q30" s="73"/>
      <c r="R30" s="83">
        <v>1546.2402596750003</v>
      </c>
      <c r="S30" s="84">
        <v>1.0519758621952778E-3</v>
      </c>
      <c r="T30" s="84">
        <v>2.482179875205384E-3</v>
      </c>
      <c r="U30" s="84">
        <v>2.1700821645813021E-4</v>
      </c>
    </row>
    <row r="31" spans="2:21">
      <c r="B31" s="76" t="s">
        <v>325</v>
      </c>
      <c r="C31" s="73">
        <v>1147503</v>
      </c>
      <c r="D31" s="86" t="s">
        <v>118</v>
      </c>
      <c r="E31" s="86" t="s">
        <v>294</v>
      </c>
      <c r="F31" s="73" t="s">
        <v>326</v>
      </c>
      <c r="G31" s="86" t="s">
        <v>127</v>
      </c>
      <c r="H31" s="73" t="s">
        <v>319</v>
      </c>
      <c r="I31" s="73" t="s">
        <v>129</v>
      </c>
      <c r="J31" s="73"/>
      <c r="K31" s="83">
        <v>6.5100000000035037</v>
      </c>
      <c r="L31" s="86" t="s">
        <v>131</v>
      </c>
      <c r="M31" s="87">
        <v>2.6499999999999999E-2</v>
      </c>
      <c r="N31" s="87">
        <v>2.3100000000012017E-2</v>
      </c>
      <c r="O31" s="83">
        <v>688242.04452000011</v>
      </c>
      <c r="P31" s="85">
        <v>113.62</v>
      </c>
      <c r="Q31" s="73"/>
      <c r="R31" s="83">
        <v>781.98061342600022</v>
      </c>
      <c r="S31" s="84">
        <v>4.602136304470411E-4</v>
      </c>
      <c r="T31" s="84">
        <v>1.2553136741212231E-3</v>
      </c>
      <c r="U31" s="84">
        <v>1.0974763925761373E-4</v>
      </c>
    </row>
    <row r="32" spans="2:21">
      <c r="B32" s="76" t="s">
        <v>327</v>
      </c>
      <c r="C32" s="73">
        <v>1134436</v>
      </c>
      <c r="D32" s="86" t="s">
        <v>118</v>
      </c>
      <c r="E32" s="86" t="s">
        <v>294</v>
      </c>
      <c r="F32" s="73" t="s">
        <v>328</v>
      </c>
      <c r="G32" s="86" t="s">
        <v>310</v>
      </c>
      <c r="H32" s="73" t="s">
        <v>329</v>
      </c>
      <c r="I32" s="73" t="s">
        <v>305</v>
      </c>
      <c r="J32" s="73"/>
      <c r="K32" s="83">
        <v>1.2499999999983951</v>
      </c>
      <c r="L32" s="86" t="s">
        <v>131</v>
      </c>
      <c r="M32" s="87">
        <v>6.5000000000000006E-3</v>
      </c>
      <c r="N32" s="87">
        <v>2.649999999999679E-2</v>
      </c>
      <c r="O32" s="83">
        <v>288612.93705100007</v>
      </c>
      <c r="P32" s="85">
        <v>107.94</v>
      </c>
      <c r="Q32" s="73"/>
      <c r="R32" s="83">
        <v>311.52879729400007</v>
      </c>
      <c r="S32" s="84">
        <v>9.5590208984414483E-4</v>
      </c>
      <c r="T32" s="84">
        <v>5.0009725613575466E-4</v>
      </c>
      <c r="U32" s="84">
        <v>4.3721736161705485E-5</v>
      </c>
    </row>
    <row r="33" spans="2:21">
      <c r="B33" s="76" t="s">
        <v>330</v>
      </c>
      <c r="C33" s="73">
        <v>1138650</v>
      </c>
      <c r="D33" s="86" t="s">
        <v>118</v>
      </c>
      <c r="E33" s="86" t="s">
        <v>294</v>
      </c>
      <c r="F33" s="73" t="s">
        <v>328</v>
      </c>
      <c r="G33" s="86" t="s">
        <v>310</v>
      </c>
      <c r="H33" s="73" t="s">
        <v>319</v>
      </c>
      <c r="I33" s="73" t="s">
        <v>129</v>
      </c>
      <c r="J33" s="73"/>
      <c r="K33" s="83">
        <v>3.6099999999999919</v>
      </c>
      <c r="L33" s="86" t="s">
        <v>131</v>
      </c>
      <c r="M33" s="87">
        <v>1.34E-2</v>
      </c>
      <c r="N33" s="87">
        <v>2.6200000000000223E-2</v>
      </c>
      <c r="O33" s="83">
        <v>8696484.624443002</v>
      </c>
      <c r="P33" s="85">
        <v>106.9</v>
      </c>
      <c r="Q33" s="83">
        <v>764.94646565300013</v>
      </c>
      <c r="R33" s="83">
        <v>10061.488529169001</v>
      </c>
      <c r="S33" s="84">
        <v>3.0130433926151617E-3</v>
      </c>
      <c r="T33" s="84">
        <v>1.6151710049874406E-2</v>
      </c>
      <c r="U33" s="84">
        <v>1.4120869424832001E-3</v>
      </c>
    </row>
    <row r="34" spans="2:21">
      <c r="B34" s="76" t="s">
        <v>331</v>
      </c>
      <c r="C34" s="73">
        <v>1156603</v>
      </c>
      <c r="D34" s="86" t="s">
        <v>118</v>
      </c>
      <c r="E34" s="86" t="s">
        <v>294</v>
      </c>
      <c r="F34" s="73" t="s">
        <v>328</v>
      </c>
      <c r="G34" s="86" t="s">
        <v>310</v>
      </c>
      <c r="H34" s="73" t="s">
        <v>319</v>
      </c>
      <c r="I34" s="73" t="s">
        <v>129</v>
      </c>
      <c r="J34" s="73"/>
      <c r="K34" s="83">
        <v>3.5899999999997556</v>
      </c>
      <c r="L34" s="86" t="s">
        <v>131</v>
      </c>
      <c r="M34" s="87">
        <v>1.77E-2</v>
      </c>
      <c r="N34" s="87">
        <v>2.5499999999998853E-2</v>
      </c>
      <c r="O34" s="83">
        <v>4859012.514986001</v>
      </c>
      <c r="P34" s="85">
        <v>107.51</v>
      </c>
      <c r="Q34" s="73"/>
      <c r="R34" s="83">
        <v>5223.924373492001</v>
      </c>
      <c r="S34" s="84">
        <v>1.7625026744380299E-3</v>
      </c>
      <c r="T34" s="84">
        <v>8.3859671020350846E-3</v>
      </c>
      <c r="U34" s="84">
        <v>7.3315547445513391E-4</v>
      </c>
    </row>
    <row r="35" spans="2:21">
      <c r="B35" s="76" t="s">
        <v>332</v>
      </c>
      <c r="C35" s="73">
        <v>1156611</v>
      </c>
      <c r="D35" s="86" t="s">
        <v>118</v>
      </c>
      <c r="E35" s="86" t="s">
        <v>294</v>
      </c>
      <c r="F35" s="73" t="s">
        <v>328</v>
      </c>
      <c r="G35" s="86" t="s">
        <v>310</v>
      </c>
      <c r="H35" s="73" t="s">
        <v>319</v>
      </c>
      <c r="I35" s="73" t="s">
        <v>129</v>
      </c>
      <c r="J35" s="73"/>
      <c r="K35" s="83">
        <v>6.5900000000000949</v>
      </c>
      <c r="L35" s="86" t="s">
        <v>131</v>
      </c>
      <c r="M35" s="87">
        <v>2.4799999999999999E-2</v>
      </c>
      <c r="N35" s="87">
        <v>2.8100000000000722E-2</v>
      </c>
      <c r="O35" s="83">
        <v>8798472.4037229996</v>
      </c>
      <c r="P35" s="85">
        <v>108.2</v>
      </c>
      <c r="Q35" s="73"/>
      <c r="R35" s="83">
        <v>9519.9471046510025</v>
      </c>
      <c r="S35" s="84">
        <v>2.6706629565495721E-3</v>
      </c>
      <c r="T35" s="84">
        <v>1.5282373465784191E-2</v>
      </c>
      <c r="U35" s="84">
        <v>1.3360839164738097E-3</v>
      </c>
    </row>
    <row r="36" spans="2:21">
      <c r="B36" s="76" t="s">
        <v>333</v>
      </c>
      <c r="C36" s="73">
        <v>1178672</v>
      </c>
      <c r="D36" s="86" t="s">
        <v>118</v>
      </c>
      <c r="E36" s="86" t="s">
        <v>294</v>
      </c>
      <c r="F36" s="73" t="s">
        <v>328</v>
      </c>
      <c r="G36" s="86" t="s">
        <v>310</v>
      </c>
      <c r="H36" s="73" t="s">
        <v>329</v>
      </c>
      <c r="I36" s="73" t="s">
        <v>305</v>
      </c>
      <c r="J36" s="73"/>
      <c r="K36" s="83">
        <v>7.9700000000007103</v>
      </c>
      <c r="L36" s="86" t="s">
        <v>131</v>
      </c>
      <c r="M36" s="87">
        <v>9.0000000000000011E-3</v>
      </c>
      <c r="N36" s="87">
        <v>2.8900000000001782E-2</v>
      </c>
      <c r="O36" s="83">
        <v>4267347.0973880012</v>
      </c>
      <c r="P36" s="85">
        <v>92.96</v>
      </c>
      <c r="Q36" s="83">
        <v>20.897595221000003</v>
      </c>
      <c r="R36" s="83">
        <v>3987.8234183610002</v>
      </c>
      <c r="S36" s="84">
        <v>2.2417293886875162E-3</v>
      </c>
      <c r="T36" s="84">
        <v>6.4016539299066953E-3</v>
      </c>
      <c r="U36" s="84">
        <v>5.5967398478576574E-4</v>
      </c>
    </row>
    <row r="37" spans="2:21">
      <c r="B37" s="76" t="s">
        <v>334</v>
      </c>
      <c r="C37" s="73">
        <v>1178680</v>
      </c>
      <c r="D37" s="86" t="s">
        <v>118</v>
      </c>
      <c r="E37" s="86" t="s">
        <v>294</v>
      </c>
      <c r="F37" s="73" t="s">
        <v>328</v>
      </c>
      <c r="G37" s="86" t="s">
        <v>310</v>
      </c>
      <c r="H37" s="73" t="s">
        <v>329</v>
      </c>
      <c r="I37" s="73" t="s">
        <v>305</v>
      </c>
      <c r="J37" s="73"/>
      <c r="K37" s="83">
        <v>11.469999999999311</v>
      </c>
      <c r="L37" s="86" t="s">
        <v>131</v>
      </c>
      <c r="M37" s="87">
        <v>1.6899999999999998E-2</v>
      </c>
      <c r="N37" s="87">
        <v>3.0499999999998369E-2</v>
      </c>
      <c r="O37" s="83">
        <v>5520142.6111150011</v>
      </c>
      <c r="P37" s="85">
        <v>93.4</v>
      </c>
      <c r="Q37" s="83">
        <v>50.76131194300001</v>
      </c>
      <c r="R37" s="83">
        <v>5206.5740430970009</v>
      </c>
      <c r="S37" s="84">
        <v>2.0613622605371359E-3</v>
      </c>
      <c r="T37" s="84">
        <v>8.3581146123167752E-3</v>
      </c>
      <c r="U37" s="84">
        <v>7.3072042968740189E-4</v>
      </c>
    </row>
    <row r="38" spans="2:21">
      <c r="B38" s="76" t="s">
        <v>335</v>
      </c>
      <c r="C38" s="73">
        <v>1133149</v>
      </c>
      <c r="D38" s="86" t="s">
        <v>118</v>
      </c>
      <c r="E38" s="86" t="s">
        <v>294</v>
      </c>
      <c r="F38" s="73" t="s">
        <v>336</v>
      </c>
      <c r="G38" s="86" t="s">
        <v>310</v>
      </c>
      <c r="H38" s="73" t="s">
        <v>337</v>
      </c>
      <c r="I38" s="73" t="s">
        <v>129</v>
      </c>
      <c r="J38" s="73"/>
      <c r="K38" s="83">
        <v>2.7799999999999816</v>
      </c>
      <c r="L38" s="86" t="s">
        <v>131</v>
      </c>
      <c r="M38" s="87">
        <v>3.2000000000000001E-2</v>
      </c>
      <c r="N38" s="87">
        <v>2.6199999999999245E-2</v>
      </c>
      <c r="O38" s="83">
        <v>2924934.1330060004</v>
      </c>
      <c r="P38" s="85">
        <v>111.95</v>
      </c>
      <c r="Q38" s="83">
        <v>935.01997817900008</v>
      </c>
      <c r="R38" s="83">
        <v>4209.4837399359994</v>
      </c>
      <c r="S38" s="84">
        <v>2.606250941840642E-3</v>
      </c>
      <c r="T38" s="84">
        <v>6.7574852995158806E-3</v>
      </c>
      <c r="U38" s="84">
        <v>5.9078306420828495E-4</v>
      </c>
    </row>
    <row r="39" spans="2:21">
      <c r="B39" s="76" t="s">
        <v>338</v>
      </c>
      <c r="C39" s="73">
        <v>1158609</v>
      </c>
      <c r="D39" s="86" t="s">
        <v>118</v>
      </c>
      <c r="E39" s="86" t="s">
        <v>294</v>
      </c>
      <c r="F39" s="73" t="s">
        <v>336</v>
      </c>
      <c r="G39" s="86" t="s">
        <v>310</v>
      </c>
      <c r="H39" s="73" t="s">
        <v>337</v>
      </c>
      <c r="I39" s="73" t="s">
        <v>129</v>
      </c>
      <c r="J39" s="73"/>
      <c r="K39" s="83">
        <v>4.4999999999993845</v>
      </c>
      <c r="L39" s="86" t="s">
        <v>131</v>
      </c>
      <c r="M39" s="87">
        <v>1.1399999999999999E-2</v>
      </c>
      <c r="N39" s="87">
        <v>2.789999999999495E-2</v>
      </c>
      <c r="O39" s="83">
        <v>3185336.2049610005</v>
      </c>
      <c r="P39" s="85">
        <v>102</v>
      </c>
      <c r="Q39" s="73"/>
      <c r="R39" s="83">
        <v>3249.0428239160001</v>
      </c>
      <c r="S39" s="84">
        <v>1.3480148629765854E-3</v>
      </c>
      <c r="T39" s="84">
        <v>5.2156892570497824E-3</v>
      </c>
      <c r="U39" s="84">
        <v>4.5598928368499109E-4</v>
      </c>
    </row>
    <row r="40" spans="2:21">
      <c r="B40" s="76" t="s">
        <v>339</v>
      </c>
      <c r="C40" s="73">
        <v>1172782</v>
      </c>
      <c r="D40" s="86" t="s">
        <v>118</v>
      </c>
      <c r="E40" s="86" t="s">
        <v>294</v>
      </c>
      <c r="F40" s="73" t="s">
        <v>336</v>
      </c>
      <c r="G40" s="86" t="s">
        <v>310</v>
      </c>
      <c r="H40" s="73" t="s">
        <v>337</v>
      </c>
      <c r="I40" s="73" t="s">
        <v>129</v>
      </c>
      <c r="J40" s="73"/>
      <c r="K40" s="83">
        <v>6.7599999999999092</v>
      </c>
      <c r="L40" s="86" t="s">
        <v>131</v>
      </c>
      <c r="M40" s="87">
        <v>9.1999999999999998E-3</v>
      </c>
      <c r="N40" s="87">
        <v>2.9300000000000118E-2</v>
      </c>
      <c r="O40" s="83">
        <v>4539377.9138700012</v>
      </c>
      <c r="P40" s="85">
        <v>97.25</v>
      </c>
      <c r="Q40" s="73"/>
      <c r="R40" s="83">
        <v>4414.5452534150008</v>
      </c>
      <c r="S40" s="84">
        <v>2.2679743683125565E-3</v>
      </c>
      <c r="T40" s="84">
        <v>7.0866705983411221E-3</v>
      </c>
      <c r="U40" s="84">
        <v>6.1956257180798761E-4</v>
      </c>
    </row>
    <row r="41" spans="2:21">
      <c r="B41" s="76" t="s">
        <v>340</v>
      </c>
      <c r="C41" s="73">
        <v>1133487</v>
      </c>
      <c r="D41" s="86" t="s">
        <v>118</v>
      </c>
      <c r="E41" s="86" t="s">
        <v>294</v>
      </c>
      <c r="F41" s="73" t="s">
        <v>341</v>
      </c>
      <c r="G41" s="86" t="s">
        <v>310</v>
      </c>
      <c r="H41" s="73" t="s">
        <v>342</v>
      </c>
      <c r="I41" s="73" t="s">
        <v>305</v>
      </c>
      <c r="J41" s="73"/>
      <c r="K41" s="83">
        <v>2.8699999999996209</v>
      </c>
      <c r="L41" s="86" t="s">
        <v>131</v>
      </c>
      <c r="M41" s="87">
        <v>2.3399999999999997E-2</v>
      </c>
      <c r="N41" s="87">
        <v>2.729999999999784E-2</v>
      </c>
      <c r="O41" s="83">
        <v>2447570.3480090005</v>
      </c>
      <c r="P41" s="85">
        <v>109.87</v>
      </c>
      <c r="Q41" s="73"/>
      <c r="R41" s="83">
        <v>2689.1455586460006</v>
      </c>
      <c r="S41" s="84">
        <v>9.4537215973348316E-4</v>
      </c>
      <c r="T41" s="84">
        <v>4.3168860372139245E-3</v>
      </c>
      <c r="U41" s="84">
        <v>3.7741009382379488E-4</v>
      </c>
    </row>
    <row r="42" spans="2:21">
      <c r="B42" s="76" t="s">
        <v>343</v>
      </c>
      <c r="C42" s="73">
        <v>1160944</v>
      </c>
      <c r="D42" s="86" t="s">
        <v>118</v>
      </c>
      <c r="E42" s="86" t="s">
        <v>294</v>
      </c>
      <c r="F42" s="73" t="s">
        <v>341</v>
      </c>
      <c r="G42" s="86" t="s">
        <v>310</v>
      </c>
      <c r="H42" s="73" t="s">
        <v>342</v>
      </c>
      <c r="I42" s="73" t="s">
        <v>305</v>
      </c>
      <c r="J42" s="73"/>
      <c r="K42" s="83">
        <v>5.7000000000002391</v>
      </c>
      <c r="L42" s="86" t="s">
        <v>131</v>
      </c>
      <c r="M42" s="87">
        <v>6.5000000000000006E-3</v>
      </c>
      <c r="N42" s="87">
        <v>2.8200000000001432E-2</v>
      </c>
      <c r="O42" s="83">
        <v>6900074.1416730015</v>
      </c>
      <c r="P42" s="85">
        <v>97.17</v>
      </c>
      <c r="Q42" s="73"/>
      <c r="R42" s="83">
        <v>6704.8022864720015</v>
      </c>
      <c r="S42" s="84">
        <v>3.0144410000543295E-3</v>
      </c>
      <c r="T42" s="84">
        <v>1.0763220785759316E-2</v>
      </c>
      <c r="U42" s="84">
        <v>9.4099036471699689E-4</v>
      </c>
    </row>
    <row r="43" spans="2:21">
      <c r="B43" s="76" t="s">
        <v>344</v>
      </c>
      <c r="C43" s="73">
        <v>1195999</v>
      </c>
      <c r="D43" s="86" t="s">
        <v>118</v>
      </c>
      <c r="E43" s="86" t="s">
        <v>294</v>
      </c>
      <c r="F43" s="73" t="s">
        <v>341</v>
      </c>
      <c r="G43" s="86" t="s">
        <v>310</v>
      </c>
      <c r="H43" s="73" t="s">
        <v>342</v>
      </c>
      <c r="I43" s="73" t="s">
        <v>305</v>
      </c>
      <c r="J43" s="73"/>
      <c r="K43" s="83">
        <v>9.1000000000085066</v>
      </c>
      <c r="L43" s="86" t="s">
        <v>131</v>
      </c>
      <c r="M43" s="87">
        <v>2.64E-2</v>
      </c>
      <c r="N43" s="87">
        <v>2.7900000000034026E-2</v>
      </c>
      <c r="O43" s="83">
        <v>281797.33285000006</v>
      </c>
      <c r="P43" s="85">
        <v>100.11</v>
      </c>
      <c r="Q43" s="73"/>
      <c r="R43" s="83">
        <v>282.10731637600009</v>
      </c>
      <c r="S43" s="84">
        <v>9.3932444283333354E-4</v>
      </c>
      <c r="T43" s="84">
        <v>4.5286694546673313E-4</v>
      </c>
      <c r="U43" s="84">
        <v>3.9592556973916081E-5</v>
      </c>
    </row>
    <row r="44" spans="2:21">
      <c r="B44" s="76" t="s">
        <v>345</v>
      </c>
      <c r="C44" s="73">
        <v>1138924</v>
      </c>
      <c r="D44" s="86" t="s">
        <v>118</v>
      </c>
      <c r="E44" s="86" t="s">
        <v>294</v>
      </c>
      <c r="F44" s="73" t="s">
        <v>346</v>
      </c>
      <c r="G44" s="86" t="s">
        <v>310</v>
      </c>
      <c r="H44" s="73" t="s">
        <v>337</v>
      </c>
      <c r="I44" s="73" t="s">
        <v>129</v>
      </c>
      <c r="J44" s="73"/>
      <c r="K44" s="83">
        <v>2.5099999999994016</v>
      </c>
      <c r="L44" s="86" t="s">
        <v>131</v>
      </c>
      <c r="M44" s="87">
        <v>1.34E-2</v>
      </c>
      <c r="N44" s="87">
        <v>2.4799999999992019E-2</v>
      </c>
      <c r="O44" s="83">
        <v>691080.6725910001</v>
      </c>
      <c r="P44" s="85">
        <v>108.78</v>
      </c>
      <c r="Q44" s="73"/>
      <c r="R44" s="83">
        <v>751.75754139500009</v>
      </c>
      <c r="S44" s="84">
        <v>1.2961418711365147E-3</v>
      </c>
      <c r="T44" s="84">
        <v>1.2067965690382141E-3</v>
      </c>
      <c r="U44" s="84">
        <v>1.0550596018070785E-4</v>
      </c>
    </row>
    <row r="45" spans="2:21">
      <c r="B45" s="76" t="s">
        <v>347</v>
      </c>
      <c r="C45" s="73">
        <v>1151117</v>
      </c>
      <c r="D45" s="86" t="s">
        <v>118</v>
      </c>
      <c r="E45" s="86" t="s">
        <v>294</v>
      </c>
      <c r="F45" s="73" t="s">
        <v>346</v>
      </c>
      <c r="G45" s="86" t="s">
        <v>310</v>
      </c>
      <c r="H45" s="73" t="s">
        <v>342</v>
      </c>
      <c r="I45" s="73" t="s">
        <v>305</v>
      </c>
      <c r="J45" s="73"/>
      <c r="K45" s="83">
        <v>3.83999999999984</v>
      </c>
      <c r="L45" s="86" t="s">
        <v>131</v>
      </c>
      <c r="M45" s="87">
        <v>1.8200000000000001E-2</v>
      </c>
      <c r="N45" s="87">
        <v>2.5200000000000201E-2</v>
      </c>
      <c r="O45" s="83">
        <v>1858536.8145820005</v>
      </c>
      <c r="P45" s="85">
        <v>107.89</v>
      </c>
      <c r="Q45" s="73"/>
      <c r="R45" s="83">
        <v>2005.1753816980004</v>
      </c>
      <c r="S45" s="84">
        <v>4.9115666347304453E-3</v>
      </c>
      <c r="T45" s="84">
        <v>3.2189085412600723E-3</v>
      </c>
      <c r="U45" s="84">
        <v>2.814178007236044E-4</v>
      </c>
    </row>
    <row r="46" spans="2:21">
      <c r="B46" s="76" t="s">
        <v>348</v>
      </c>
      <c r="C46" s="73">
        <v>1161512</v>
      </c>
      <c r="D46" s="86" t="s">
        <v>118</v>
      </c>
      <c r="E46" s="86" t="s">
        <v>294</v>
      </c>
      <c r="F46" s="73" t="s">
        <v>346</v>
      </c>
      <c r="G46" s="86" t="s">
        <v>310</v>
      </c>
      <c r="H46" s="73" t="s">
        <v>342</v>
      </c>
      <c r="I46" s="73" t="s">
        <v>305</v>
      </c>
      <c r="J46" s="73"/>
      <c r="K46" s="83">
        <v>2.2799999999992484</v>
      </c>
      <c r="L46" s="86" t="s">
        <v>131</v>
      </c>
      <c r="M46" s="87">
        <v>2E-3</v>
      </c>
      <c r="N46" s="87">
        <v>2.4399999999995595E-2</v>
      </c>
      <c r="O46" s="83">
        <v>1483869.8303350001</v>
      </c>
      <c r="P46" s="85">
        <v>104</v>
      </c>
      <c r="Q46" s="73"/>
      <c r="R46" s="83">
        <v>1543.2246960720004</v>
      </c>
      <c r="S46" s="84">
        <v>4.4965752434393946E-3</v>
      </c>
      <c r="T46" s="84">
        <v>2.4773389902000087E-3</v>
      </c>
      <c r="U46" s="84">
        <v>2.1658499498591178E-4</v>
      </c>
    </row>
    <row r="47" spans="2:21">
      <c r="B47" s="76" t="s">
        <v>349</v>
      </c>
      <c r="C47" s="73">
        <v>7590128</v>
      </c>
      <c r="D47" s="86" t="s">
        <v>118</v>
      </c>
      <c r="E47" s="86" t="s">
        <v>294</v>
      </c>
      <c r="F47" s="73" t="s">
        <v>350</v>
      </c>
      <c r="G47" s="86" t="s">
        <v>310</v>
      </c>
      <c r="H47" s="73" t="s">
        <v>337</v>
      </c>
      <c r="I47" s="73" t="s">
        <v>129</v>
      </c>
      <c r="J47" s="73"/>
      <c r="K47" s="83">
        <v>1.680000000000158</v>
      </c>
      <c r="L47" s="86" t="s">
        <v>131</v>
      </c>
      <c r="M47" s="87">
        <v>4.7500000000000001E-2</v>
      </c>
      <c r="N47" s="87">
        <v>2.8499999999997038E-2</v>
      </c>
      <c r="O47" s="83">
        <v>723933.12157700013</v>
      </c>
      <c r="P47" s="85">
        <v>139.94</v>
      </c>
      <c r="Q47" s="73"/>
      <c r="R47" s="83">
        <v>1013.0719735380002</v>
      </c>
      <c r="S47" s="84">
        <v>5.6088644072991038E-4</v>
      </c>
      <c r="T47" s="84">
        <v>1.626284692250328E-3</v>
      </c>
      <c r="U47" s="84">
        <v>1.4218032465886516E-4</v>
      </c>
    </row>
    <row r="48" spans="2:21">
      <c r="B48" s="76" t="s">
        <v>351</v>
      </c>
      <c r="C48" s="73">
        <v>7590219</v>
      </c>
      <c r="D48" s="86" t="s">
        <v>118</v>
      </c>
      <c r="E48" s="86" t="s">
        <v>294</v>
      </c>
      <c r="F48" s="73" t="s">
        <v>350</v>
      </c>
      <c r="G48" s="86" t="s">
        <v>310</v>
      </c>
      <c r="H48" s="73" t="s">
        <v>337</v>
      </c>
      <c r="I48" s="73" t="s">
        <v>129</v>
      </c>
      <c r="J48" s="73"/>
      <c r="K48" s="83">
        <v>4.559999999999035</v>
      </c>
      <c r="L48" s="86" t="s">
        <v>131</v>
      </c>
      <c r="M48" s="87">
        <v>5.0000000000000001E-3</v>
      </c>
      <c r="N48" s="87">
        <v>2.8299999999992952E-2</v>
      </c>
      <c r="O48" s="83">
        <v>1588346.6356820003</v>
      </c>
      <c r="P48" s="85">
        <v>99.1</v>
      </c>
      <c r="Q48" s="73"/>
      <c r="R48" s="83">
        <v>1574.051507417</v>
      </c>
      <c r="S48" s="84">
        <v>8.8989642430354536E-4</v>
      </c>
      <c r="T48" s="84">
        <v>2.5268252781546338E-3</v>
      </c>
      <c r="U48" s="84">
        <v>2.2091140629696877E-4</v>
      </c>
    </row>
    <row r="49" spans="2:21">
      <c r="B49" s="76" t="s">
        <v>352</v>
      </c>
      <c r="C49" s="73">
        <v>7590284</v>
      </c>
      <c r="D49" s="86" t="s">
        <v>118</v>
      </c>
      <c r="E49" s="86" t="s">
        <v>294</v>
      </c>
      <c r="F49" s="73" t="s">
        <v>350</v>
      </c>
      <c r="G49" s="86" t="s">
        <v>310</v>
      </c>
      <c r="H49" s="73" t="s">
        <v>337</v>
      </c>
      <c r="I49" s="73" t="s">
        <v>129</v>
      </c>
      <c r="J49" s="73"/>
      <c r="K49" s="83">
        <v>6.3800000000004111</v>
      </c>
      <c r="L49" s="86" t="s">
        <v>131</v>
      </c>
      <c r="M49" s="87">
        <v>5.8999999999999999E-3</v>
      </c>
      <c r="N49" s="87">
        <v>3.0600000000001987E-2</v>
      </c>
      <c r="O49" s="83">
        <v>4710747.5820750007</v>
      </c>
      <c r="P49" s="85">
        <v>91.73</v>
      </c>
      <c r="Q49" s="73"/>
      <c r="R49" s="83">
        <v>4321.1687504190013</v>
      </c>
      <c r="S49" s="84">
        <v>4.2848544718458795E-3</v>
      </c>
      <c r="T49" s="84">
        <v>6.9367732747502584E-3</v>
      </c>
      <c r="U49" s="84">
        <v>6.0645757842324791E-4</v>
      </c>
    </row>
    <row r="50" spans="2:21">
      <c r="B50" s="76" t="s">
        <v>353</v>
      </c>
      <c r="C50" s="73">
        <v>6130207</v>
      </c>
      <c r="D50" s="86" t="s">
        <v>118</v>
      </c>
      <c r="E50" s="86" t="s">
        <v>294</v>
      </c>
      <c r="F50" s="73" t="s">
        <v>354</v>
      </c>
      <c r="G50" s="86" t="s">
        <v>310</v>
      </c>
      <c r="H50" s="73" t="s">
        <v>337</v>
      </c>
      <c r="I50" s="73" t="s">
        <v>129</v>
      </c>
      <c r="J50" s="73"/>
      <c r="K50" s="83">
        <v>3.3200000000007943</v>
      </c>
      <c r="L50" s="86" t="s">
        <v>131</v>
      </c>
      <c r="M50" s="87">
        <v>1.5800000000000002E-2</v>
      </c>
      <c r="N50" s="87">
        <v>2.4500000000003724E-2</v>
      </c>
      <c r="O50" s="83">
        <v>1855805.5508500005</v>
      </c>
      <c r="P50" s="85">
        <v>108.66</v>
      </c>
      <c r="Q50" s="73"/>
      <c r="R50" s="83">
        <v>2016.5182674450002</v>
      </c>
      <c r="S50" s="84">
        <v>3.9896762563043529E-3</v>
      </c>
      <c r="T50" s="84">
        <v>3.2371172785839049E-3</v>
      </c>
      <c r="U50" s="84">
        <v>2.8300972629276668E-4</v>
      </c>
    </row>
    <row r="51" spans="2:21">
      <c r="B51" s="76" t="s">
        <v>355</v>
      </c>
      <c r="C51" s="73">
        <v>6130280</v>
      </c>
      <c r="D51" s="86" t="s">
        <v>118</v>
      </c>
      <c r="E51" s="86" t="s">
        <v>294</v>
      </c>
      <c r="F51" s="73" t="s">
        <v>354</v>
      </c>
      <c r="G51" s="86" t="s">
        <v>310</v>
      </c>
      <c r="H51" s="73" t="s">
        <v>337</v>
      </c>
      <c r="I51" s="73" t="s">
        <v>129</v>
      </c>
      <c r="J51" s="73"/>
      <c r="K51" s="83">
        <v>5.7499999999993241</v>
      </c>
      <c r="L51" s="86" t="s">
        <v>131</v>
      </c>
      <c r="M51" s="87">
        <v>8.3999999999999995E-3</v>
      </c>
      <c r="N51" s="87">
        <v>2.669999999999486E-2</v>
      </c>
      <c r="O51" s="83">
        <v>1493556.1623300002</v>
      </c>
      <c r="P51" s="85">
        <v>98.94</v>
      </c>
      <c r="Q51" s="73"/>
      <c r="R51" s="83">
        <v>1477.724396328</v>
      </c>
      <c r="S51" s="84">
        <v>3.349531649091725E-3</v>
      </c>
      <c r="T51" s="84">
        <v>2.3721913426548264E-3</v>
      </c>
      <c r="U51" s="84">
        <v>2.0739230766841425E-4</v>
      </c>
    </row>
    <row r="52" spans="2:21">
      <c r="B52" s="76" t="s">
        <v>356</v>
      </c>
      <c r="C52" s="73">
        <v>6040380</v>
      </c>
      <c r="D52" s="86" t="s">
        <v>118</v>
      </c>
      <c r="E52" s="86" t="s">
        <v>294</v>
      </c>
      <c r="F52" s="73" t="s">
        <v>295</v>
      </c>
      <c r="G52" s="86" t="s">
        <v>296</v>
      </c>
      <c r="H52" s="73" t="s">
        <v>342</v>
      </c>
      <c r="I52" s="73" t="s">
        <v>305</v>
      </c>
      <c r="J52" s="73"/>
      <c r="K52" s="83">
        <v>7.9999999999946364E-2</v>
      </c>
      <c r="L52" s="86" t="s">
        <v>131</v>
      </c>
      <c r="M52" s="87">
        <v>1.6399999999999998E-2</v>
      </c>
      <c r="N52" s="87">
        <v>6.5200000000003214E-2</v>
      </c>
      <c r="O52" s="83">
        <v>67.600952000000021</v>
      </c>
      <c r="P52" s="85">
        <v>5516000</v>
      </c>
      <c r="Q52" s="73"/>
      <c r="R52" s="83">
        <v>3728.8686542900009</v>
      </c>
      <c r="S52" s="84">
        <v>5.5067572499185417E-3</v>
      </c>
      <c r="T52" s="84">
        <v>5.9859537824401591E-3</v>
      </c>
      <c r="U52" s="84">
        <v>5.2333078964337892E-4</v>
      </c>
    </row>
    <row r="53" spans="2:21">
      <c r="B53" s="76" t="s">
        <v>357</v>
      </c>
      <c r="C53" s="73">
        <v>6040398</v>
      </c>
      <c r="D53" s="86" t="s">
        <v>118</v>
      </c>
      <c r="E53" s="86" t="s">
        <v>294</v>
      </c>
      <c r="F53" s="73" t="s">
        <v>295</v>
      </c>
      <c r="G53" s="86" t="s">
        <v>296</v>
      </c>
      <c r="H53" s="73" t="s">
        <v>342</v>
      </c>
      <c r="I53" s="73" t="s">
        <v>305</v>
      </c>
      <c r="J53" s="73"/>
      <c r="K53" s="83">
        <v>4.7399999999991884</v>
      </c>
      <c r="L53" s="86" t="s">
        <v>131</v>
      </c>
      <c r="M53" s="87">
        <v>2.7799999999999998E-2</v>
      </c>
      <c r="N53" s="87">
        <v>3.4699999999990683E-2</v>
      </c>
      <c r="O53" s="83">
        <v>24.741559000000002</v>
      </c>
      <c r="P53" s="85">
        <v>5381286</v>
      </c>
      <c r="Q53" s="73"/>
      <c r="R53" s="83">
        <v>1331.4141505920002</v>
      </c>
      <c r="S53" s="84">
        <v>5.9162025346724059E-3</v>
      </c>
      <c r="T53" s="84">
        <v>2.1373194686172261E-3</v>
      </c>
      <c r="U53" s="84">
        <v>1.8685828956996323E-4</v>
      </c>
    </row>
    <row r="54" spans="2:21">
      <c r="B54" s="76" t="s">
        <v>358</v>
      </c>
      <c r="C54" s="73">
        <v>6040430</v>
      </c>
      <c r="D54" s="86" t="s">
        <v>118</v>
      </c>
      <c r="E54" s="86" t="s">
        <v>294</v>
      </c>
      <c r="F54" s="73" t="s">
        <v>295</v>
      </c>
      <c r="G54" s="86" t="s">
        <v>296</v>
      </c>
      <c r="H54" s="73" t="s">
        <v>342</v>
      </c>
      <c r="I54" s="73" t="s">
        <v>305</v>
      </c>
      <c r="J54" s="73"/>
      <c r="K54" s="83">
        <v>1.6400000000001853</v>
      </c>
      <c r="L54" s="86" t="s">
        <v>131</v>
      </c>
      <c r="M54" s="87">
        <v>2.4199999999999999E-2</v>
      </c>
      <c r="N54" s="87">
        <v>3.490000000000186E-2</v>
      </c>
      <c r="O54" s="83">
        <v>98.698364000000026</v>
      </c>
      <c r="P54" s="85">
        <v>5473005</v>
      </c>
      <c r="Q54" s="73"/>
      <c r="R54" s="83">
        <v>5401.7661778000011</v>
      </c>
      <c r="S54" s="84">
        <v>3.4242918502584751E-3</v>
      </c>
      <c r="T54" s="84">
        <v>8.6714565949269039E-3</v>
      </c>
      <c r="U54" s="84">
        <v>7.5811481212797831E-4</v>
      </c>
    </row>
    <row r="55" spans="2:21">
      <c r="B55" s="76" t="s">
        <v>359</v>
      </c>
      <c r="C55" s="73">
        <v>6040471</v>
      </c>
      <c r="D55" s="86" t="s">
        <v>118</v>
      </c>
      <c r="E55" s="86" t="s">
        <v>294</v>
      </c>
      <c r="F55" s="73" t="s">
        <v>295</v>
      </c>
      <c r="G55" s="86" t="s">
        <v>296</v>
      </c>
      <c r="H55" s="73" t="s">
        <v>342</v>
      </c>
      <c r="I55" s="73" t="s">
        <v>305</v>
      </c>
      <c r="J55" s="73"/>
      <c r="K55" s="83">
        <v>1.2399999999998945</v>
      </c>
      <c r="L55" s="86" t="s">
        <v>131</v>
      </c>
      <c r="M55" s="87">
        <v>1.95E-2</v>
      </c>
      <c r="N55" s="87">
        <v>3.1699999999998153E-2</v>
      </c>
      <c r="O55" s="83">
        <v>83.746280000000013</v>
      </c>
      <c r="P55" s="85">
        <v>5440000</v>
      </c>
      <c r="Q55" s="73"/>
      <c r="R55" s="83">
        <v>4555.7976579520009</v>
      </c>
      <c r="S55" s="84">
        <v>3.3742809943994524E-3</v>
      </c>
      <c r="T55" s="84">
        <v>7.3134231186381977E-3</v>
      </c>
      <c r="U55" s="84">
        <v>6.3938674349618273E-4</v>
      </c>
    </row>
    <row r="56" spans="2:21">
      <c r="B56" s="76" t="s">
        <v>360</v>
      </c>
      <c r="C56" s="73">
        <v>6040620</v>
      </c>
      <c r="D56" s="86" t="s">
        <v>118</v>
      </c>
      <c r="E56" s="86" t="s">
        <v>294</v>
      </c>
      <c r="F56" s="73" t="s">
        <v>295</v>
      </c>
      <c r="G56" s="86" t="s">
        <v>296</v>
      </c>
      <c r="H56" s="73" t="s">
        <v>337</v>
      </c>
      <c r="I56" s="73" t="s">
        <v>129</v>
      </c>
      <c r="J56" s="73"/>
      <c r="K56" s="83">
        <v>4.5900000000000363</v>
      </c>
      <c r="L56" s="86" t="s">
        <v>131</v>
      </c>
      <c r="M56" s="87">
        <v>1.4999999999999999E-2</v>
      </c>
      <c r="N56" s="87">
        <v>3.3800000000001218E-2</v>
      </c>
      <c r="O56" s="83">
        <v>80.361362000000014</v>
      </c>
      <c r="P56" s="85">
        <v>4917657</v>
      </c>
      <c r="Q56" s="73"/>
      <c r="R56" s="83">
        <v>3951.8960827540004</v>
      </c>
      <c r="S56" s="84">
        <v>2.8620757176437074E-3</v>
      </c>
      <c r="T56" s="84">
        <v>6.3439797690798463E-3</v>
      </c>
      <c r="U56" s="84">
        <v>5.5463173667886004E-4</v>
      </c>
    </row>
    <row r="57" spans="2:21">
      <c r="B57" s="76" t="s">
        <v>361</v>
      </c>
      <c r="C57" s="73">
        <v>2260446</v>
      </c>
      <c r="D57" s="86" t="s">
        <v>118</v>
      </c>
      <c r="E57" s="86" t="s">
        <v>294</v>
      </c>
      <c r="F57" s="73" t="s">
        <v>362</v>
      </c>
      <c r="G57" s="86" t="s">
        <v>310</v>
      </c>
      <c r="H57" s="73" t="s">
        <v>337</v>
      </c>
      <c r="I57" s="73" t="s">
        <v>129</v>
      </c>
      <c r="J57" s="73"/>
      <c r="K57" s="83">
        <v>2.8600000000064201</v>
      </c>
      <c r="L57" s="86" t="s">
        <v>131</v>
      </c>
      <c r="M57" s="87">
        <v>3.7000000000000005E-2</v>
      </c>
      <c r="N57" s="87">
        <v>2.650000000005805E-2</v>
      </c>
      <c r="O57" s="83">
        <v>128541.26171700003</v>
      </c>
      <c r="P57" s="85">
        <v>113.91</v>
      </c>
      <c r="Q57" s="73"/>
      <c r="R57" s="83">
        <v>146.42135127100002</v>
      </c>
      <c r="S57" s="84">
        <v>3.4192785426342644E-4</v>
      </c>
      <c r="T57" s="84">
        <v>2.3505023178069736E-4</v>
      </c>
      <c r="U57" s="84">
        <v>2.0549611285756916E-5</v>
      </c>
    </row>
    <row r="58" spans="2:21">
      <c r="B58" s="76" t="s">
        <v>363</v>
      </c>
      <c r="C58" s="73">
        <v>2260495</v>
      </c>
      <c r="D58" s="86" t="s">
        <v>118</v>
      </c>
      <c r="E58" s="86" t="s">
        <v>294</v>
      </c>
      <c r="F58" s="73" t="s">
        <v>362</v>
      </c>
      <c r="G58" s="86" t="s">
        <v>310</v>
      </c>
      <c r="H58" s="73" t="s">
        <v>337</v>
      </c>
      <c r="I58" s="73" t="s">
        <v>129</v>
      </c>
      <c r="J58" s="73"/>
      <c r="K58" s="83">
        <v>4.3399999999985255</v>
      </c>
      <c r="L58" s="86" t="s">
        <v>131</v>
      </c>
      <c r="M58" s="87">
        <v>2.81E-2</v>
      </c>
      <c r="N58" s="87">
        <v>2.7399999999999636E-2</v>
      </c>
      <c r="O58" s="83">
        <v>495800.95446400007</v>
      </c>
      <c r="P58" s="85">
        <v>112.17</v>
      </c>
      <c r="Q58" s="73"/>
      <c r="R58" s="83">
        <v>556.1399326730002</v>
      </c>
      <c r="S58" s="84">
        <v>3.7139126771071514E-4</v>
      </c>
      <c r="T58" s="84">
        <v>8.9277157287907425E-4</v>
      </c>
      <c r="U58" s="84">
        <v>7.8051864278763007E-5</v>
      </c>
    </row>
    <row r="59" spans="2:21">
      <c r="B59" s="76" t="s">
        <v>364</v>
      </c>
      <c r="C59" s="73">
        <v>2260545</v>
      </c>
      <c r="D59" s="86" t="s">
        <v>118</v>
      </c>
      <c r="E59" s="86" t="s">
        <v>294</v>
      </c>
      <c r="F59" s="73" t="s">
        <v>362</v>
      </c>
      <c r="G59" s="86" t="s">
        <v>310</v>
      </c>
      <c r="H59" s="73" t="s">
        <v>342</v>
      </c>
      <c r="I59" s="73" t="s">
        <v>305</v>
      </c>
      <c r="J59" s="73"/>
      <c r="K59" s="83">
        <v>2.7700000000041856</v>
      </c>
      <c r="L59" s="86" t="s">
        <v>131</v>
      </c>
      <c r="M59" s="87">
        <v>2.4E-2</v>
      </c>
      <c r="N59" s="87">
        <v>2.5300000000004652E-2</v>
      </c>
      <c r="O59" s="83">
        <v>115781.57494200002</v>
      </c>
      <c r="P59" s="85">
        <v>111.43</v>
      </c>
      <c r="Q59" s="73"/>
      <c r="R59" s="83">
        <v>129.01540499800004</v>
      </c>
      <c r="S59" s="84">
        <v>1.8779710148702792E-4</v>
      </c>
      <c r="T59" s="84">
        <v>2.0710846187953869E-4</v>
      </c>
      <c r="U59" s="84">
        <v>1.8106761067082822E-5</v>
      </c>
    </row>
    <row r="60" spans="2:21">
      <c r="B60" s="76" t="s">
        <v>365</v>
      </c>
      <c r="C60" s="73">
        <v>2260552</v>
      </c>
      <c r="D60" s="86" t="s">
        <v>118</v>
      </c>
      <c r="E60" s="86" t="s">
        <v>294</v>
      </c>
      <c r="F60" s="73" t="s">
        <v>362</v>
      </c>
      <c r="G60" s="86" t="s">
        <v>310</v>
      </c>
      <c r="H60" s="73" t="s">
        <v>337</v>
      </c>
      <c r="I60" s="73" t="s">
        <v>129</v>
      </c>
      <c r="J60" s="73"/>
      <c r="K60" s="83">
        <v>4.1299999999998347</v>
      </c>
      <c r="L60" s="86" t="s">
        <v>131</v>
      </c>
      <c r="M60" s="87">
        <v>2.6000000000000002E-2</v>
      </c>
      <c r="N60" s="87">
        <v>2.6099999999999627E-2</v>
      </c>
      <c r="O60" s="83">
        <v>1687224.7265940001</v>
      </c>
      <c r="P60" s="85">
        <v>111.02</v>
      </c>
      <c r="Q60" s="73"/>
      <c r="R60" s="83">
        <v>1873.1568885870004</v>
      </c>
      <c r="S60" s="84">
        <v>3.4415739107431344E-3</v>
      </c>
      <c r="T60" s="84">
        <v>3.0069792212823725E-3</v>
      </c>
      <c r="U60" s="84">
        <v>2.6288956906604183E-4</v>
      </c>
    </row>
    <row r="61" spans="2:21">
      <c r="B61" s="76" t="s">
        <v>366</v>
      </c>
      <c r="C61" s="73">
        <v>2260636</v>
      </c>
      <c r="D61" s="86" t="s">
        <v>118</v>
      </c>
      <c r="E61" s="86" t="s">
        <v>294</v>
      </c>
      <c r="F61" s="73" t="s">
        <v>362</v>
      </c>
      <c r="G61" s="86" t="s">
        <v>310</v>
      </c>
      <c r="H61" s="73" t="s">
        <v>337</v>
      </c>
      <c r="I61" s="73" t="s">
        <v>129</v>
      </c>
      <c r="J61" s="73"/>
      <c r="K61" s="83">
        <v>6.6699999999998045</v>
      </c>
      <c r="L61" s="86" t="s">
        <v>131</v>
      </c>
      <c r="M61" s="87">
        <v>3.4999999999999996E-3</v>
      </c>
      <c r="N61" s="87">
        <v>2.9899999999998941E-2</v>
      </c>
      <c r="O61" s="83">
        <v>8050499.1020040009</v>
      </c>
      <c r="P61" s="85">
        <v>90.55</v>
      </c>
      <c r="Q61" s="73"/>
      <c r="R61" s="83">
        <v>7289.727138823002</v>
      </c>
      <c r="S61" s="84">
        <v>2.6260727419471011E-3</v>
      </c>
      <c r="T61" s="84">
        <v>1.1702200797389787E-2</v>
      </c>
      <c r="U61" s="84">
        <v>1.0230820695322663E-3</v>
      </c>
    </row>
    <row r="62" spans="2:21">
      <c r="B62" s="76" t="s">
        <v>367</v>
      </c>
      <c r="C62" s="73">
        <v>3230125</v>
      </c>
      <c r="D62" s="86" t="s">
        <v>118</v>
      </c>
      <c r="E62" s="86" t="s">
        <v>294</v>
      </c>
      <c r="F62" s="73" t="s">
        <v>368</v>
      </c>
      <c r="G62" s="86" t="s">
        <v>310</v>
      </c>
      <c r="H62" s="73" t="s">
        <v>342</v>
      </c>
      <c r="I62" s="73" t="s">
        <v>305</v>
      </c>
      <c r="J62" s="73"/>
      <c r="K62" s="83">
        <v>0.28000000000097164</v>
      </c>
      <c r="L62" s="86" t="s">
        <v>131</v>
      </c>
      <c r="M62" s="87">
        <v>4.9000000000000002E-2</v>
      </c>
      <c r="N62" s="87">
        <v>3.1200000000038867E-2</v>
      </c>
      <c r="O62" s="83">
        <v>356004.52193400008</v>
      </c>
      <c r="P62" s="85">
        <v>115.64</v>
      </c>
      <c r="Q62" s="73"/>
      <c r="R62" s="83">
        <v>411.68362727000004</v>
      </c>
      <c r="S62" s="84">
        <v>2.6766722960079262E-3</v>
      </c>
      <c r="T62" s="84">
        <v>6.6087582972127043E-4</v>
      </c>
      <c r="U62" s="84">
        <v>5.7778038787875182E-5</v>
      </c>
    </row>
    <row r="63" spans="2:21">
      <c r="B63" s="76" t="s">
        <v>369</v>
      </c>
      <c r="C63" s="73">
        <v>3230265</v>
      </c>
      <c r="D63" s="86" t="s">
        <v>118</v>
      </c>
      <c r="E63" s="86" t="s">
        <v>294</v>
      </c>
      <c r="F63" s="73" t="s">
        <v>368</v>
      </c>
      <c r="G63" s="86" t="s">
        <v>310</v>
      </c>
      <c r="H63" s="73" t="s">
        <v>342</v>
      </c>
      <c r="I63" s="73" t="s">
        <v>305</v>
      </c>
      <c r="J63" s="73"/>
      <c r="K63" s="83">
        <v>3.4400000000000683</v>
      </c>
      <c r="L63" s="86" t="s">
        <v>131</v>
      </c>
      <c r="M63" s="87">
        <v>2.35E-2</v>
      </c>
      <c r="N63" s="87">
        <v>2.4700000000002494E-2</v>
      </c>
      <c r="O63" s="83">
        <v>3118333.9657540005</v>
      </c>
      <c r="P63" s="85">
        <v>112.01</v>
      </c>
      <c r="Q63" s="73"/>
      <c r="R63" s="83">
        <v>3492.8458930790007</v>
      </c>
      <c r="S63" s="84">
        <v>4.247119081313545E-3</v>
      </c>
      <c r="T63" s="84">
        <v>5.6070663848946517E-3</v>
      </c>
      <c r="U63" s="84">
        <v>4.9020600315988129E-4</v>
      </c>
    </row>
    <row r="64" spans="2:21">
      <c r="B64" s="76" t="s">
        <v>370</v>
      </c>
      <c r="C64" s="73">
        <v>3230190</v>
      </c>
      <c r="D64" s="86" t="s">
        <v>118</v>
      </c>
      <c r="E64" s="86" t="s">
        <v>294</v>
      </c>
      <c r="F64" s="73" t="s">
        <v>368</v>
      </c>
      <c r="G64" s="86" t="s">
        <v>310</v>
      </c>
      <c r="H64" s="73" t="s">
        <v>342</v>
      </c>
      <c r="I64" s="73" t="s">
        <v>305</v>
      </c>
      <c r="J64" s="73"/>
      <c r="K64" s="83">
        <v>1.9700000000004019</v>
      </c>
      <c r="L64" s="86" t="s">
        <v>131</v>
      </c>
      <c r="M64" s="87">
        <v>1.7600000000000001E-2</v>
      </c>
      <c r="N64" s="87">
        <v>2.480000000000394E-2</v>
      </c>
      <c r="O64" s="83">
        <v>2336051.744531</v>
      </c>
      <c r="P64" s="85">
        <v>110.64</v>
      </c>
      <c r="Q64" s="83">
        <v>54.562052244000007</v>
      </c>
      <c r="R64" s="83">
        <v>2639.1697023020006</v>
      </c>
      <c r="S64" s="84">
        <v>1.7698992692938547E-3</v>
      </c>
      <c r="T64" s="84">
        <v>4.2366597825377562E-3</v>
      </c>
      <c r="U64" s="84">
        <v>3.7039619583263873E-4</v>
      </c>
    </row>
    <row r="65" spans="2:21">
      <c r="B65" s="76" t="s">
        <v>371</v>
      </c>
      <c r="C65" s="73">
        <v>3230232</v>
      </c>
      <c r="D65" s="86" t="s">
        <v>118</v>
      </c>
      <c r="E65" s="86" t="s">
        <v>294</v>
      </c>
      <c r="F65" s="73" t="s">
        <v>368</v>
      </c>
      <c r="G65" s="86" t="s">
        <v>310</v>
      </c>
      <c r="H65" s="73" t="s">
        <v>342</v>
      </c>
      <c r="I65" s="73" t="s">
        <v>305</v>
      </c>
      <c r="J65" s="73"/>
      <c r="K65" s="83">
        <v>2.6599999999996871</v>
      </c>
      <c r="L65" s="86" t="s">
        <v>131</v>
      </c>
      <c r="M65" s="87">
        <v>2.1499999999999998E-2</v>
      </c>
      <c r="N65" s="87">
        <v>2.4899999999998045E-2</v>
      </c>
      <c r="O65" s="83">
        <v>3249694.4770180006</v>
      </c>
      <c r="P65" s="85">
        <v>111.92</v>
      </c>
      <c r="Q65" s="73"/>
      <c r="R65" s="83">
        <v>3637.0583027790003</v>
      </c>
      <c r="S65" s="84">
        <v>2.6608630421619201E-3</v>
      </c>
      <c r="T65" s="84">
        <v>5.8385706022194882E-3</v>
      </c>
      <c r="U65" s="84">
        <v>5.1044559893053082E-4</v>
      </c>
    </row>
    <row r="66" spans="2:21">
      <c r="B66" s="76" t="s">
        <v>372</v>
      </c>
      <c r="C66" s="73">
        <v>3230273</v>
      </c>
      <c r="D66" s="86" t="s">
        <v>118</v>
      </c>
      <c r="E66" s="86" t="s">
        <v>294</v>
      </c>
      <c r="F66" s="73" t="s">
        <v>368</v>
      </c>
      <c r="G66" s="86" t="s">
        <v>310</v>
      </c>
      <c r="H66" s="73" t="s">
        <v>342</v>
      </c>
      <c r="I66" s="73" t="s">
        <v>305</v>
      </c>
      <c r="J66" s="73"/>
      <c r="K66" s="83">
        <v>4.4900000000000482</v>
      </c>
      <c r="L66" s="86" t="s">
        <v>131</v>
      </c>
      <c r="M66" s="87">
        <v>2.2499999999999999E-2</v>
      </c>
      <c r="N66" s="87">
        <v>2.7199999999999998E-2</v>
      </c>
      <c r="O66" s="83">
        <v>4345022.9336290006</v>
      </c>
      <c r="P66" s="85">
        <v>109.63</v>
      </c>
      <c r="Q66" s="83">
        <v>373.961569338</v>
      </c>
      <c r="R66" s="83">
        <v>5137.4102111750017</v>
      </c>
      <c r="S66" s="84">
        <v>4.6583213000864661E-3</v>
      </c>
      <c r="T66" s="84">
        <v>8.2470858956508672E-3</v>
      </c>
      <c r="U66" s="84">
        <v>7.2101358127565657E-4</v>
      </c>
    </row>
    <row r="67" spans="2:21">
      <c r="B67" s="76" t="s">
        <v>373</v>
      </c>
      <c r="C67" s="73">
        <v>3230372</v>
      </c>
      <c r="D67" s="86" t="s">
        <v>118</v>
      </c>
      <c r="E67" s="86" t="s">
        <v>294</v>
      </c>
      <c r="F67" s="73" t="s">
        <v>368</v>
      </c>
      <c r="G67" s="86" t="s">
        <v>310</v>
      </c>
      <c r="H67" s="73" t="s">
        <v>342</v>
      </c>
      <c r="I67" s="73" t="s">
        <v>305</v>
      </c>
      <c r="J67" s="73"/>
      <c r="K67" s="83">
        <v>4.6800000000010957</v>
      </c>
      <c r="L67" s="86" t="s">
        <v>131</v>
      </c>
      <c r="M67" s="87">
        <v>6.5000000000000006E-3</v>
      </c>
      <c r="N67" s="87">
        <v>2.4800000000002244E-2</v>
      </c>
      <c r="O67" s="83">
        <v>1561873.7459460001</v>
      </c>
      <c r="P67" s="85">
        <v>101.31</v>
      </c>
      <c r="Q67" s="83">
        <v>24.169676375000002</v>
      </c>
      <c r="R67" s="83">
        <v>1606.5039683680002</v>
      </c>
      <c r="S67" s="84">
        <v>3.1347046108749586E-3</v>
      </c>
      <c r="T67" s="84">
        <v>2.5789212218279619E-3</v>
      </c>
      <c r="U67" s="84">
        <v>2.2546597058708363E-4</v>
      </c>
    </row>
    <row r="68" spans="2:21">
      <c r="B68" s="76" t="s">
        <v>374</v>
      </c>
      <c r="C68" s="73">
        <v>3230398</v>
      </c>
      <c r="D68" s="86" t="s">
        <v>118</v>
      </c>
      <c r="E68" s="86" t="s">
        <v>294</v>
      </c>
      <c r="F68" s="73" t="s">
        <v>368</v>
      </c>
      <c r="G68" s="86" t="s">
        <v>310</v>
      </c>
      <c r="H68" s="73" t="s">
        <v>342</v>
      </c>
      <c r="I68" s="73" t="s">
        <v>305</v>
      </c>
      <c r="J68" s="73"/>
      <c r="K68" s="83">
        <v>5.4199999999916217</v>
      </c>
      <c r="L68" s="86" t="s">
        <v>131</v>
      </c>
      <c r="M68" s="87">
        <v>1.43E-2</v>
      </c>
      <c r="N68" s="87">
        <v>2.8099999999920033E-2</v>
      </c>
      <c r="O68" s="83">
        <v>25105.751647000005</v>
      </c>
      <c r="P68" s="85">
        <v>102.63</v>
      </c>
      <c r="Q68" s="83">
        <v>0.49540149300000008</v>
      </c>
      <c r="R68" s="83">
        <v>26.261434141000006</v>
      </c>
      <c r="S68" s="84">
        <v>6.3066300544342826E-5</v>
      </c>
      <c r="T68" s="84">
        <v>4.2157486788322904E-5</v>
      </c>
      <c r="U68" s="84">
        <v>3.6856801191872376E-6</v>
      </c>
    </row>
    <row r="69" spans="2:21">
      <c r="B69" s="76" t="s">
        <v>375</v>
      </c>
      <c r="C69" s="73">
        <v>3230422</v>
      </c>
      <c r="D69" s="86" t="s">
        <v>118</v>
      </c>
      <c r="E69" s="86" t="s">
        <v>294</v>
      </c>
      <c r="F69" s="73" t="s">
        <v>368</v>
      </c>
      <c r="G69" s="86" t="s">
        <v>310</v>
      </c>
      <c r="H69" s="73" t="s">
        <v>342</v>
      </c>
      <c r="I69" s="73" t="s">
        <v>305</v>
      </c>
      <c r="J69" s="73"/>
      <c r="K69" s="83">
        <v>6.2600000000007086</v>
      </c>
      <c r="L69" s="86" t="s">
        <v>131</v>
      </c>
      <c r="M69" s="87">
        <v>2.5000000000000001E-3</v>
      </c>
      <c r="N69" s="87">
        <v>2.7200000000001601E-2</v>
      </c>
      <c r="O69" s="83">
        <v>3666384.7159680012</v>
      </c>
      <c r="P69" s="85">
        <v>92.99</v>
      </c>
      <c r="Q69" s="83">
        <v>91.472281689000013</v>
      </c>
      <c r="R69" s="83">
        <v>3500.8434292520005</v>
      </c>
      <c r="S69" s="84">
        <v>2.8868989871830716E-3</v>
      </c>
      <c r="T69" s="84">
        <v>5.6199048317114612E-3</v>
      </c>
      <c r="U69" s="84">
        <v>4.9132842320431011E-4</v>
      </c>
    </row>
    <row r="70" spans="2:21">
      <c r="B70" s="76" t="s">
        <v>376</v>
      </c>
      <c r="C70" s="73">
        <v>1194638</v>
      </c>
      <c r="D70" s="86" t="s">
        <v>118</v>
      </c>
      <c r="E70" s="86" t="s">
        <v>294</v>
      </c>
      <c r="F70" s="73" t="s">
        <v>368</v>
      </c>
      <c r="G70" s="86" t="s">
        <v>310</v>
      </c>
      <c r="H70" s="73" t="s">
        <v>342</v>
      </c>
      <c r="I70" s="73" t="s">
        <v>305</v>
      </c>
      <c r="J70" s="73"/>
      <c r="K70" s="83">
        <v>7.0100000000013978</v>
      </c>
      <c r="L70" s="86" t="s">
        <v>131</v>
      </c>
      <c r="M70" s="87">
        <v>3.61E-2</v>
      </c>
      <c r="N70" s="87">
        <v>3.150000000000714E-2</v>
      </c>
      <c r="O70" s="83">
        <v>2384186.543604</v>
      </c>
      <c r="P70" s="85">
        <v>104.74</v>
      </c>
      <c r="Q70" s="83">
        <v>22.945651233000003</v>
      </c>
      <c r="R70" s="83">
        <v>2520.1426280480005</v>
      </c>
      <c r="S70" s="84">
        <v>5.1894107380270902E-3</v>
      </c>
      <c r="T70" s="84">
        <v>4.0455855904972804E-3</v>
      </c>
      <c r="U70" s="84">
        <v>3.5369125432534729E-4</v>
      </c>
    </row>
    <row r="71" spans="2:21">
      <c r="B71" s="76" t="s">
        <v>377</v>
      </c>
      <c r="C71" s="73">
        <v>1940626</v>
      </c>
      <c r="D71" s="86" t="s">
        <v>118</v>
      </c>
      <c r="E71" s="86" t="s">
        <v>294</v>
      </c>
      <c r="F71" s="73">
        <v>520032640</v>
      </c>
      <c r="G71" s="86" t="s">
        <v>296</v>
      </c>
      <c r="H71" s="73" t="s">
        <v>337</v>
      </c>
      <c r="I71" s="73" t="s">
        <v>129</v>
      </c>
      <c r="J71" s="73"/>
      <c r="K71" s="83">
        <v>0.5</v>
      </c>
      <c r="L71" s="86" t="s">
        <v>131</v>
      </c>
      <c r="M71" s="87">
        <v>1.5900000000000001E-2</v>
      </c>
      <c r="N71" s="87">
        <v>3.2000000000001423E-2</v>
      </c>
      <c r="O71" s="83">
        <v>76.002367000000021</v>
      </c>
      <c r="P71" s="85">
        <v>5522400</v>
      </c>
      <c r="Q71" s="73"/>
      <c r="R71" s="83">
        <v>4197.1546522120016</v>
      </c>
      <c r="S71" s="84">
        <v>5.0769784235136957E-3</v>
      </c>
      <c r="T71" s="84">
        <v>6.7376934119119563E-3</v>
      </c>
      <c r="U71" s="84">
        <v>5.8905272940371653E-4</v>
      </c>
    </row>
    <row r="72" spans="2:21">
      <c r="B72" s="76" t="s">
        <v>378</v>
      </c>
      <c r="C72" s="73">
        <v>1940725</v>
      </c>
      <c r="D72" s="86" t="s">
        <v>118</v>
      </c>
      <c r="E72" s="86" t="s">
        <v>294</v>
      </c>
      <c r="F72" s="73">
        <v>520032640</v>
      </c>
      <c r="G72" s="86" t="s">
        <v>296</v>
      </c>
      <c r="H72" s="73" t="s">
        <v>337</v>
      </c>
      <c r="I72" s="73" t="s">
        <v>129</v>
      </c>
      <c r="J72" s="73"/>
      <c r="K72" s="83">
        <v>2.809999999999822</v>
      </c>
      <c r="L72" s="86" t="s">
        <v>131</v>
      </c>
      <c r="M72" s="87">
        <v>2.5899999999999999E-2</v>
      </c>
      <c r="N72" s="87">
        <v>3.1499999999997023E-2</v>
      </c>
      <c r="O72" s="83">
        <v>123.09899600000003</v>
      </c>
      <c r="P72" s="85">
        <v>5445000</v>
      </c>
      <c r="Q72" s="73"/>
      <c r="R72" s="83">
        <v>6702.7399871199996</v>
      </c>
      <c r="S72" s="84">
        <v>5.8277231453865465E-3</v>
      </c>
      <c r="T72" s="84">
        <v>1.0759910176094253E-2</v>
      </c>
      <c r="U72" s="84">
        <v>9.4070092981101739E-4</v>
      </c>
    </row>
    <row r="73" spans="2:21">
      <c r="B73" s="76" t="s">
        <v>379</v>
      </c>
      <c r="C73" s="73">
        <v>1940691</v>
      </c>
      <c r="D73" s="86" t="s">
        <v>118</v>
      </c>
      <c r="E73" s="86" t="s">
        <v>294</v>
      </c>
      <c r="F73" s="73">
        <v>520032640</v>
      </c>
      <c r="G73" s="86" t="s">
        <v>296</v>
      </c>
      <c r="H73" s="73" t="s">
        <v>337</v>
      </c>
      <c r="I73" s="73" t="s">
        <v>129</v>
      </c>
      <c r="J73" s="73"/>
      <c r="K73" s="83">
        <v>1.7400000000000175</v>
      </c>
      <c r="L73" s="86" t="s">
        <v>131</v>
      </c>
      <c r="M73" s="87">
        <v>2.0199999999999999E-2</v>
      </c>
      <c r="N73" s="87">
        <v>3.2400000000001636E-2</v>
      </c>
      <c r="O73" s="83">
        <v>63.022790000000015</v>
      </c>
      <c r="P73" s="85">
        <v>5436000</v>
      </c>
      <c r="Q73" s="73"/>
      <c r="R73" s="83">
        <v>3425.9187974310007</v>
      </c>
      <c r="S73" s="84">
        <v>2.9946680921834174E-3</v>
      </c>
      <c r="T73" s="84">
        <v>5.4996283015282749E-3</v>
      </c>
      <c r="U73" s="84">
        <v>4.8081307113109826E-4</v>
      </c>
    </row>
    <row r="74" spans="2:21">
      <c r="B74" s="76" t="s">
        <v>380</v>
      </c>
      <c r="C74" s="73">
        <v>6620462</v>
      </c>
      <c r="D74" s="86" t="s">
        <v>118</v>
      </c>
      <c r="E74" s="86" t="s">
        <v>294</v>
      </c>
      <c r="F74" s="73" t="s">
        <v>312</v>
      </c>
      <c r="G74" s="86" t="s">
        <v>296</v>
      </c>
      <c r="H74" s="73" t="s">
        <v>337</v>
      </c>
      <c r="I74" s="73" t="s">
        <v>129</v>
      </c>
      <c r="J74" s="73"/>
      <c r="K74" s="83">
        <v>2.9600000000004743</v>
      </c>
      <c r="L74" s="86" t="s">
        <v>131</v>
      </c>
      <c r="M74" s="87">
        <v>2.9700000000000001E-2</v>
      </c>
      <c r="N74" s="87">
        <v>2.8400000000001539E-2</v>
      </c>
      <c r="O74" s="83">
        <v>50.481547000000006</v>
      </c>
      <c r="P74" s="85">
        <v>5686000</v>
      </c>
      <c r="Q74" s="73"/>
      <c r="R74" s="83">
        <v>2870.3807790339997</v>
      </c>
      <c r="S74" s="84">
        <v>3.6058247857142863E-3</v>
      </c>
      <c r="T74" s="84">
        <v>4.6078229817868585E-3</v>
      </c>
      <c r="U74" s="84">
        <v>4.0284568295019773E-4</v>
      </c>
    </row>
    <row r="75" spans="2:21">
      <c r="B75" s="76" t="s">
        <v>381</v>
      </c>
      <c r="C75" s="73">
        <v>6620553</v>
      </c>
      <c r="D75" s="86" t="s">
        <v>118</v>
      </c>
      <c r="E75" s="86" t="s">
        <v>294</v>
      </c>
      <c r="F75" s="73" t="s">
        <v>312</v>
      </c>
      <c r="G75" s="86" t="s">
        <v>296</v>
      </c>
      <c r="H75" s="73" t="s">
        <v>337</v>
      </c>
      <c r="I75" s="73" t="s">
        <v>129</v>
      </c>
      <c r="J75" s="73"/>
      <c r="K75" s="83">
        <v>4.6200000000000268</v>
      </c>
      <c r="L75" s="86" t="s">
        <v>131</v>
      </c>
      <c r="M75" s="87">
        <v>8.3999999999999995E-3</v>
      </c>
      <c r="N75" s="87">
        <v>3.379999999999974E-2</v>
      </c>
      <c r="O75" s="83">
        <v>31.487043000000003</v>
      </c>
      <c r="P75" s="85">
        <v>4796011</v>
      </c>
      <c r="Q75" s="73"/>
      <c r="R75" s="83">
        <v>1510.1220729080003</v>
      </c>
      <c r="S75" s="84">
        <v>3.9591403244058848E-3</v>
      </c>
      <c r="T75" s="84">
        <v>2.4241993409636997E-3</v>
      </c>
      <c r="U75" s="84">
        <v>2.1193918320604316E-4</v>
      </c>
    </row>
    <row r="76" spans="2:21">
      <c r="B76" s="76" t="s">
        <v>382</v>
      </c>
      <c r="C76" s="73">
        <v>1191329</v>
      </c>
      <c r="D76" s="86" t="s">
        <v>118</v>
      </c>
      <c r="E76" s="86" t="s">
        <v>294</v>
      </c>
      <c r="F76" s="73" t="s">
        <v>312</v>
      </c>
      <c r="G76" s="86" t="s">
        <v>296</v>
      </c>
      <c r="H76" s="73" t="s">
        <v>337</v>
      </c>
      <c r="I76" s="73" t="s">
        <v>129</v>
      </c>
      <c r="J76" s="73"/>
      <c r="K76" s="83">
        <v>4.9899999999995197</v>
      </c>
      <c r="L76" s="86" t="s">
        <v>131</v>
      </c>
      <c r="M76" s="87">
        <v>3.0899999999999997E-2</v>
      </c>
      <c r="N76" s="87">
        <v>3.3399999999997154E-2</v>
      </c>
      <c r="O76" s="83">
        <v>74.906531000000015</v>
      </c>
      <c r="P76" s="85">
        <v>5154899</v>
      </c>
      <c r="Q76" s="73"/>
      <c r="R76" s="83">
        <v>3861.3558168150012</v>
      </c>
      <c r="S76" s="84">
        <v>3.9424490000000006E-3</v>
      </c>
      <c r="T76" s="84">
        <v>6.198635457545257E-3</v>
      </c>
      <c r="U76" s="84">
        <v>5.4192479705151078E-4</v>
      </c>
    </row>
    <row r="77" spans="2:21">
      <c r="B77" s="76" t="s">
        <v>383</v>
      </c>
      <c r="C77" s="73">
        <v>1157569</v>
      </c>
      <c r="D77" s="86" t="s">
        <v>118</v>
      </c>
      <c r="E77" s="86" t="s">
        <v>294</v>
      </c>
      <c r="F77" s="73" t="s">
        <v>384</v>
      </c>
      <c r="G77" s="86" t="s">
        <v>310</v>
      </c>
      <c r="H77" s="73" t="s">
        <v>342</v>
      </c>
      <c r="I77" s="73" t="s">
        <v>305</v>
      </c>
      <c r="J77" s="73"/>
      <c r="K77" s="83">
        <v>3.2299999999998255</v>
      </c>
      <c r="L77" s="86" t="s">
        <v>131</v>
      </c>
      <c r="M77" s="87">
        <v>1.4199999999999999E-2</v>
      </c>
      <c r="N77" s="87">
        <v>2.6799999999999997E-2</v>
      </c>
      <c r="O77" s="83">
        <v>1347014.9215530001</v>
      </c>
      <c r="P77" s="85">
        <v>106.38</v>
      </c>
      <c r="Q77" s="73"/>
      <c r="R77" s="83">
        <v>1432.9544351750003</v>
      </c>
      <c r="S77" s="84">
        <v>1.3990614818910892E-3</v>
      </c>
      <c r="T77" s="84">
        <v>2.300322112829534E-3</v>
      </c>
      <c r="U77" s="84">
        <v>2.0110903483295316E-4</v>
      </c>
    </row>
    <row r="78" spans="2:21">
      <c r="B78" s="76" t="s">
        <v>385</v>
      </c>
      <c r="C78" s="73">
        <v>1129899</v>
      </c>
      <c r="D78" s="86" t="s">
        <v>118</v>
      </c>
      <c r="E78" s="86" t="s">
        <v>294</v>
      </c>
      <c r="F78" s="73" t="s">
        <v>386</v>
      </c>
      <c r="G78" s="86" t="s">
        <v>310</v>
      </c>
      <c r="H78" s="73" t="s">
        <v>342</v>
      </c>
      <c r="I78" s="73" t="s">
        <v>305</v>
      </c>
      <c r="J78" s="73"/>
      <c r="K78" s="83">
        <v>0.70999999999789742</v>
      </c>
      <c r="L78" s="86" t="s">
        <v>131</v>
      </c>
      <c r="M78" s="87">
        <v>0.04</v>
      </c>
      <c r="N78" s="87">
        <v>2.8399999999915895E-2</v>
      </c>
      <c r="O78" s="83">
        <v>88893.443805000017</v>
      </c>
      <c r="P78" s="85">
        <v>112.36</v>
      </c>
      <c r="Q78" s="73"/>
      <c r="R78" s="83">
        <v>99.880678151000012</v>
      </c>
      <c r="S78" s="84">
        <v>5.4595532366213224E-4</v>
      </c>
      <c r="T78" s="84">
        <v>1.6033847759234278E-4</v>
      </c>
      <c r="U78" s="84">
        <v>1.4017826588432536E-5</v>
      </c>
    </row>
    <row r="79" spans="2:21">
      <c r="B79" s="76" t="s">
        <v>387</v>
      </c>
      <c r="C79" s="73">
        <v>1136753</v>
      </c>
      <c r="D79" s="86" t="s">
        <v>118</v>
      </c>
      <c r="E79" s="86" t="s">
        <v>294</v>
      </c>
      <c r="F79" s="73" t="s">
        <v>386</v>
      </c>
      <c r="G79" s="86" t="s">
        <v>310</v>
      </c>
      <c r="H79" s="73" t="s">
        <v>342</v>
      </c>
      <c r="I79" s="73" t="s">
        <v>305</v>
      </c>
      <c r="J79" s="73"/>
      <c r="K79" s="83">
        <v>3.0499999999999994</v>
      </c>
      <c r="L79" s="86" t="s">
        <v>131</v>
      </c>
      <c r="M79" s="87">
        <v>0.04</v>
      </c>
      <c r="N79" s="87">
        <v>2.5300000000000503E-2</v>
      </c>
      <c r="O79" s="83">
        <v>3371740.6822290001</v>
      </c>
      <c r="P79" s="85">
        <v>117.41</v>
      </c>
      <c r="Q79" s="73"/>
      <c r="R79" s="83">
        <v>3958.7608162600013</v>
      </c>
      <c r="S79" s="84">
        <v>3.6226574188849927E-3</v>
      </c>
      <c r="T79" s="84">
        <v>6.3549997274922766E-3</v>
      </c>
      <c r="U79" s="84">
        <v>5.5559517270717222E-4</v>
      </c>
    </row>
    <row r="80" spans="2:21">
      <c r="B80" s="76" t="s">
        <v>388</v>
      </c>
      <c r="C80" s="73">
        <v>1138544</v>
      </c>
      <c r="D80" s="86" t="s">
        <v>118</v>
      </c>
      <c r="E80" s="86" t="s">
        <v>294</v>
      </c>
      <c r="F80" s="73" t="s">
        <v>386</v>
      </c>
      <c r="G80" s="86" t="s">
        <v>310</v>
      </c>
      <c r="H80" s="73" t="s">
        <v>342</v>
      </c>
      <c r="I80" s="73" t="s">
        <v>305</v>
      </c>
      <c r="J80" s="73"/>
      <c r="K80" s="83">
        <v>4.4200000000004769</v>
      </c>
      <c r="L80" s="86" t="s">
        <v>131</v>
      </c>
      <c r="M80" s="87">
        <v>3.5000000000000003E-2</v>
      </c>
      <c r="N80" s="87">
        <v>2.6899999999998432E-2</v>
      </c>
      <c r="O80" s="83">
        <v>1034236.4230360001</v>
      </c>
      <c r="P80" s="85">
        <v>117.45</v>
      </c>
      <c r="Q80" s="73"/>
      <c r="R80" s="83">
        <v>1214.7106830510004</v>
      </c>
      <c r="S80" s="84">
        <v>1.1596354730914961E-3</v>
      </c>
      <c r="T80" s="84">
        <v>1.9499753630137144E-3</v>
      </c>
      <c r="U80" s="84">
        <v>1.7047945634072448E-4</v>
      </c>
    </row>
    <row r="81" spans="2:21">
      <c r="B81" s="76" t="s">
        <v>389</v>
      </c>
      <c r="C81" s="73">
        <v>1171271</v>
      </c>
      <c r="D81" s="86" t="s">
        <v>118</v>
      </c>
      <c r="E81" s="86" t="s">
        <v>294</v>
      </c>
      <c r="F81" s="73" t="s">
        <v>386</v>
      </c>
      <c r="G81" s="86" t="s">
        <v>310</v>
      </c>
      <c r="H81" s="73" t="s">
        <v>342</v>
      </c>
      <c r="I81" s="73" t="s">
        <v>305</v>
      </c>
      <c r="J81" s="73"/>
      <c r="K81" s="83">
        <v>6.6999999999994611</v>
      </c>
      <c r="L81" s="86" t="s">
        <v>131</v>
      </c>
      <c r="M81" s="87">
        <v>2.5000000000000001E-2</v>
      </c>
      <c r="N81" s="87">
        <v>2.799999999999804E-2</v>
      </c>
      <c r="O81" s="83">
        <v>1871648.9122000004</v>
      </c>
      <c r="P81" s="85">
        <v>109.15</v>
      </c>
      <c r="Q81" s="73"/>
      <c r="R81" s="83">
        <v>2042.9047697030005</v>
      </c>
      <c r="S81" s="84">
        <v>3.0152967280055588E-3</v>
      </c>
      <c r="T81" s="84">
        <v>3.2794755372516984E-3</v>
      </c>
      <c r="U81" s="84">
        <v>2.8671295918800935E-4</v>
      </c>
    </row>
    <row r="82" spans="2:21">
      <c r="B82" s="76" t="s">
        <v>390</v>
      </c>
      <c r="C82" s="73">
        <v>1410307</v>
      </c>
      <c r="D82" s="86" t="s">
        <v>118</v>
      </c>
      <c r="E82" s="86" t="s">
        <v>294</v>
      </c>
      <c r="F82" s="73" t="s">
        <v>391</v>
      </c>
      <c r="G82" s="86" t="s">
        <v>127</v>
      </c>
      <c r="H82" s="73" t="s">
        <v>342</v>
      </c>
      <c r="I82" s="73" t="s">
        <v>305</v>
      </c>
      <c r="J82" s="73"/>
      <c r="K82" s="83">
        <v>1.5700000000004837</v>
      </c>
      <c r="L82" s="86" t="s">
        <v>131</v>
      </c>
      <c r="M82" s="87">
        <v>1.8000000000000002E-2</v>
      </c>
      <c r="N82" s="87">
        <v>2.8700000000004833E-2</v>
      </c>
      <c r="O82" s="83">
        <v>1325215.7671130002</v>
      </c>
      <c r="P82" s="85">
        <v>109.27</v>
      </c>
      <c r="Q82" s="73"/>
      <c r="R82" s="83">
        <v>1448.06332909</v>
      </c>
      <c r="S82" s="84">
        <v>1.3596091024580203E-3</v>
      </c>
      <c r="T82" s="84">
        <v>2.324576424006445E-3</v>
      </c>
      <c r="U82" s="84">
        <v>2.0322950356388528E-4</v>
      </c>
    </row>
    <row r="83" spans="2:21">
      <c r="B83" s="76" t="s">
        <v>392</v>
      </c>
      <c r="C83" s="73">
        <v>1192749</v>
      </c>
      <c r="D83" s="86" t="s">
        <v>118</v>
      </c>
      <c r="E83" s="86" t="s">
        <v>294</v>
      </c>
      <c r="F83" s="73" t="s">
        <v>391</v>
      </c>
      <c r="G83" s="86" t="s">
        <v>127</v>
      </c>
      <c r="H83" s="73" t="s">
        <v>342</v>
      </c>
      <c r="I83" s="73" t="s">
        <v>305</v>
      </c>
      <c r="J83" s="73"/>
      <c r="K83" s="83">
        <v>4.0600000000003345</v>
      </c>
      <c r="L83" s="86" t="s">
        <v>131</v>
      </c>
      <c r="M83" s="87">
        <v>2.2000000000000002E-2</v>
      </c>
      <c r="N83" s="87">
        <v>2.8900000000003825E-2</v>
      </c>
      <c r="O83" s="83">
        <v>841555.634387</v>
      </c>
      <c r="P83" s="85">
        <v>99.54</v>
      </c>
      <c r="Q83" s="73"/>
      <c r="R83" s="83">
        <v>837.68447371200011</v>
      </c>
      <c r="S83" s="84">
        <v>2.9845415732881364E-3</v>
      </c>
      <c r="T83" s="84">
        <v>1.3447350949567041E-3</v>
      </c>
      <c r="U83" s="84">
        <v>1.1756543813774279E-4</v>
      </c>
    </row>
    <row r="84" spans="2:21">
      <c r="B84" s="76" t="s">
        <v>393</v>
      </c>
      <c r="C84" s="73">
        <v>1110915</v>
      </c>
      <c r="D84" s="86" t="s">
        <v>118</v>
      </c>
      <c r="E84" s="86" t="s">
        <v>294</v>
      </c>
      <c r="F84" s="73" t="s">
        <v>394</v>
      </c>
      <c r="G84" s="86" t="s">
        <v>395</v>
      </c>
      <c r="H84" s="73" t="s">
        <v>396</v>
      </c>
      <c r="I84" s="73" t="s">
        <v>305</v>
      </c>
      <c r="J84" s="73"/>
      <c r="K84" s="83">
        <v>5.9199999999999005</v>
      </c>
      <c r="L84" s="86" t="s">
        <v>131</v>
      </c>
      <c r="M84" s="87">
        <v>5.1500000000000004E-2</v>
      </c>
      <c r="N84" s="87">
        <v>2.9200000000000254E-2</v>
      </c>
      <c r="O84" s="83">
        <v>5270603.7617390007</v>
      </c>
      <c r="P84" s="85">
        <v>151.80000000000001</v>
      </c>
      <c r="Q84" s="73"/>
      <c r="R84" s="83">
        <v>8000.776229940001</v>
      </c>
      <c r="S84" s="84">
        <v>1.6853149293246906E-3</v>
      </c>
      <c r="T84" s="84">
        <v>1.2843648081025167E-2</v>
      </c>
      <c r="U84" s="84">
        <v>1.122874772582119E-3</v>
      </c>
    </row>
    <row r="85" spans="2:21">
      <c r="B85" s="76" t="s">
        <v>397</v>
      </c>
      <c r="C85" s="73">
        <v>2300184</v>
      </c>
      <c r="D85" s="86" t="s">
        <v>118</v>
      </c>
      <c r="E85" s="86" t="s">
        <v>294</v>
      </c>
      <c r="F85" s="73" t="s">
        <v>398</v>
      </c>
      <c r="G85" s="86" t="s">
        <v>155</v>
      </c>
      <c r="H85" s="73" t="s">
        <v>399</v>
      </c>
      <c r="I85" s="73" t="s">
        <v>129</v>
      </c>
      <c r="J85" s="73"/>
      <c r="K85" s="83">
        <v>1.4000000000005484</v>
      </c>
      <c r="L85" s="86" t="s">
        <v>131</v>
      </c>
      <c r="M85" s="87">
        <v>2.2000000000000002E-2</v>
      </c>
      <c r="N85" s="87">
        <v>2.4400000000008779E-2</v>
      </c>
      <c r="O85" s="83">
        <v>990197.80615800025</v>
      </c>
      <c r="P85" s="85">
        <v>110.51</v>
      </c>
      <c r="Q85" s="73"/>
      <c r="R85" s="83">
        <v>1094.2675829909999</v>
      </c>
      <c r="S85" s="84">
        <v>1.247862073585118E-3</v>
      </c>
      <c r="T85" s="84">
        <v>1.7566280243930532E-3</v>
      </c>
      <c r="U85" s="84">
        <v>1.5357578165940263E-4</v>
      </c>
    </row>
    <row r="86" spans="2:21">
      <c r="B86" s="76" t="s">
        <v>400</v>
      </c>
      <c r="C86" s="73">
        <v>2300242</v>
      </c>
      <c r="D86" s="86" t="s">
        <v>118</v>
      </c>
      <c r="E86" s="86" t="s">
        <v>294</v>
      </c>
      <c r="F86" s="73" t="s">
        <v>398</v>
      </c>
      <c r="G86" s="86" t="s">
        <v>155</v>
      </c>
      <c r="H86" s="73" t="s">
        <v>399</v>
      </c>
      <c r="I86" s="73" t="s">
        <v>129</v>
      </c>
      <c r="J86" s="73"/>
      <c r="K86" s="83">
        <v>4.7100000000009672</v>
      </c>
      <c r="L86" s="86" t="s">
        <v>131</v>
      </c>
      <c r="M86" s="87">
        <v>1.7000000000000001E-2</v>
      </c>
      <c r="N86" s="87">
        <v>2.2900000000001444E-2</v>
      </c>
      <c r="O86" s="83">
        <v>849043.17864900013</v>
      </c>
      <c r="P86" s="85">
        <v>106.05</v>
      </c>
      <c r="Q86" s="73"/>
      <c r="R86" s="83">
        <v>900.41033280300007</v>
      </c>
      <c r="S86" s="84">
        <v>6.68938245445306E-4</v>
      </c>
      <c r="T86" s="84">
        <v>1.4454289322283931E-3</v>
      </c>
      <c r="U86" s="84">
        <v>1.2636874455921896E-4</v>
      </c>
    </row>
    <row r="87" spans="2:21">
      <c r="B87" s="76" t="s">
        <v>401</v>
      </c>
      <c r="C87" s="73">
        <v>2300317</v>
      </c>
      <c r="D87" s="86" t="s">
        <v>118</v>
      </c>
      <c r="E87" s="86" t="s">
        <v>294</v>
      </c>
      <c r="F87" s="73" t="s">
        <v>398</v>
      </c>
      <c r="G87" s="86" t="s">
        <v>155</v>
      </c>
      <c r="H87" s="73" t="s">
        <v>399</v>
      </c>
      <c r="I87" s="73" t="s">
        <v>129</v>
      </c>
      <c r="J87" s="73"/>
      <c r="K87" s="83">
        <v>9.5799999999907719</v>
      </c>
      <c r="L87" s="86" t="s">
        <v>131</v>
      </c>
      <c r="M87" s="87">
        <v>5.7999999999999996E-3</v>
      </c>
      <c r="N87" s="87">
        <v>2.5099999999971891E-2</v>
      </c>
      <c r="O87" s="83">
        <v>419421.35833199997</v>
      </c>
      <c r="P87" s="85">
        <v>89.93</v>
      </c>
      <c r="Q87" s="73"/>
      <c r="R87" s="83">
        <v>377.18561930600015</v>
      </c>
      <c r="S87" s="84">
        <v>8.767846976710155E-4</v>
      </c>
      <c r="T87" s="84">
        <v>6.0549616891686614E-4</v>
      </c>
      <c r="U87" s="84">
        <v>5.2936390711010646E-5</v>
      </c>
    </row>
    <row r="88" spans="2:21">
      <c r="B88" s="76" t="s">
        <v>402</v>
      </c>
      <c r="C88" s="73">
        <v>1136084</v>
      </c>
      <c r="D88" s="86" t="s">
        <v>118</v>
      </c>
      <c r="E88" s="86" t="s">
        <v>294</v>
      </c>
      <c r="F88" s="73" t="s">
        <v>346</v>
      </c>
      <c r="G88" s="86" t="s">
        <v>310</v>
      </c>
      <c r="H88" s="73" t="s">
        <v>399</v>
      </c>
      <c r="I88" s="73" t="s">
        <v>129</v>
      </c>
      <c r="J88" s="73"/>
      <c r="K88" s="73">
        <v>1.34</v>
      </c>
      <c r="L88" s="86" t="s">
        <v>131</v>
      </c>
      <c r="M88" s="87">
        <v>2.5000000000000001E-2</v>
      </c>
      <c r="N88" s="87">
        <v>2.7499954564454865E-2</v>
      </c>
      <c r="O88" s="83">
        <v>4.9899000000000006E-2</v>
      </c>
      <c r="P88" s="85">
        <v>110.7</v>
      </c>
      <c r="Q88" s="73"/>
      <c r="R88" s="83">
        <v>5.5023000000000012E-5</v>
      </c>
      <c r="S88" s="84">
        <v>1.0596190555780294E-10</v>
      </c>
      <c r="T88" s="84">
        <v>8.8328435648243043E-11</v>
      </c>
      <c r="U88" s="84">
        <v>7.7222430469411194E-12</v>
      </c>
    </row>
    <row r="89" spans="2:21">
      <c r="B89" s="76" t="s">
        <v>403</v>
      </c>
      <c r="C89" s="73">
        <v>1141050</v>
      </c>
      <c r="D89" s="86" t="s">
        <v>118</v>
      </c>
      <c r="E89" s="86" t="s">
        <v>294</v>
      </c>
      <c r="F89" s="73" t="s">
        <v>346</v>
      </c>
      <c r="G89" s="86" t="s">
        <v>310</v>
      </c>
      <c r="H89" s="73" t="s">
        <v>399</v>
      </c>
      <c r="I89" s="73" t="s">
        <v>129</v>
      </c>
      <c r="J89" s="73"/>
      <c r="K89" s="83">
        <v>2.1900000000006261</v>
      </c>
      <c r="L89" s="86" t="s">
        <v>131</v>
      </c>
      <c r="M89" s="87">
        <v>1.95E-2</v>
      </c>
      <c r="N89" s="87">
        <v>2.9300000000005929E-2</v>
      </c>
      <c r="O89" s="83">
        <v>1111868.5648740001</v>
      </c>
      <c r="P89" s="85">
        <v>109.19</v>
      </c>
      <c r="Q89" s="73"/>
      <c r="R89" s="83">
        <v>1214.0493534960001</v>
      </c>
      <c r="S89" s="84">
        <v>1.9538083468300283E-3</v>
      </c>
      <c r="T89" s="84">
        <v>1.9489137305138302E-3</v>
      </c>
      <c r="U89" s="84">
        <v>1.7038664156221662E-4</v>
      </c>
    </row>
    <row r="90" spans="2:21">
      <c r="B90" s="76" t="s">
        <v>404</v>
      </c>
      <c r="C90" s="73">
        <v>1162221</v>
      </c>
      <c r="D90" s="86" t="s">
        <v>118</v>
      </c>
      <c r="E90" s="86" t="s">
        <v>294</v>
      </c>
      <c r="F90" s="73" t="s">
        <v>346</v>
      </c>
      <c r="G90" s="86" t="s">
        <v>310</v>
      </c>
      <c r="H90" s="73" t="s">
        <v>399</v>
      </c>
      <c r="I90" s="73" t="s">
        <v>129</v>
      </c>
      <c r="J90" s="73"/>
      <c r="K90" s="83">
        <v>5.3699999999922587</v>
      </c>
      <c r="L90" s="86" t="s">
        <v>131</v>
      </c>
      <c r="M90" s="87">
        <v>1.1699999999999999E-2</v>
      </c>
      <c r="N90" s="87">
        <v>3.6699999999961111E-2</v>
      </c>
      <c r="O90" s="83">
        <v>295201.32817500003</v>
      </c>
      <c r="P90" s="85">
        <v>96.7</v>
      </c>
      <c r="Q90" s="73"/>
      <c r="R90" s="83">
        <v>285.45967613300007</v>
      </c>
      <c r="S90" s="84">
        <v>4.0922849377393258E-4</v>
      </c>
      <c r="T90" s="84">
        <v>4.5824848942227779E-4</v>
      </c>
      <c r="U90" s="84">
        <v>4.006304634789312E-5</v>
      </c>
    </row>
    <row r="91" spans="2:21">
      <c r="B91" s="76" t="s">
        <v>405</v>
      </c>
      <c r="C91" s="73">
        <v>1156231</v>
      </c>
      <c r="D91" s="86" t="s">
        <v>118</v>
      </c>
      <c r="E91" s="86" t="s">
        <v>294</v>
      </c>
      <c r="F91" s="73" t="s">
        <v>346</v>
      </c>
      <c r="G91" s="86" t="s">
        <v>310</v>
      </c>
      <c r="H91" s="73" t="s">
        <v>399</v>
      </c>
      <c r="I91" s="73" t="s">
        <v>129</v>
      </c>
      <c r="J91" s="73"/>
      <c r="K91" s="83">
        <v>3.7000000000006996</v>
      </c>
      <c r="L91" s="86" t="s">
        <v>131</v>
      </c>
      <c r="M91" s="87">
        <v>3.3500000000000002E-2</v>
      </c>
      <c r="N91" s="87">
        <v>3.1000000000003497E-2</v>
      </c>
      <c r="O91" s="83">
        <v>1016116.6783270001</v>
      </c>
      <c r="P91" s="85">
        <v>112.51</v>
      </c>
      <c r="Q91" s="73"/>
      <c r="R91" s="83">
        <v>1143.2329557560001</v>
      </c>
      <c r="S91" s="84">
        <v>2.442919137619222E-3</v>
      </c>
      <c r="T91" s="84">
        <v>1.8352321495273707E-3</v>
      </c>
      <c r="U91" s="84">
        <v>1.6044786259601827E-4</v>
      </c>
    </row>
    <row r="92" spans="2:21">
      <c r="B92" s="76" t="s">
        <v>406</v>
      </c>
      <c r="C92" s="73">
        <v>1174226</v>
      </c>
      <c r="D92" s="86" t="s">
        <v>118</v>
      </c>
      <c r="E92" s="86" t="s">
        <v>294</v>
      </c>
      <c r="F92" s="73" t="s">
        <v>346</v>
      </c>
      <c r="G92" s="86" t="s">
        <v>310</v>
      </c>
      <c r="H92" s="73" t="s">
        <v>399</v>
      </c>
      <c r="I92" s="73" t="s">
        <v>129</v>
      </c>
      <c r="J92" s="73"/>
      <c r="K92" s="83">
        <v>5.379999999999618</v>
      </c>
      <c r="L92" s="86" t="s">
        <v>131</v>
      </c>
      <c r="M92" s="87">
        <v>1.3300000000000001E-2</v>
      </c>
      <c r="N92" s="87">
        <v>3.6899999999996887E-2</v>
      </c>
      <c r="O92" s="83">
        <v>4232459.0360249998</v>
      </c>
      <c r="P92" s="85">
        <v>97.7</v>
      </c>
      <c r="Q92" s="73"/>
      <c r="R92" s="83">
        <v>4135.1123543410004</v>
      </c>
      <c r="S92" s="84">
        <v>3.564176030336842E-3</v>
      </c>
      <c r="T92" s="84">
        <v>6.6380968956375281E-3</v>
      </c>
      <c r="U92" s="84">
        <v>5.8034535787997936E-4</v>
      </c>
    </row>
    <row r="93" spans="2:21">
      <c r="B93" s="76" t="s">
        <v>407</v>
      </c>
      <c r="C93" s="73">
        <v>1186188</v>
      </c>
      <c r="D93" s="86" t="s">
        <v>118</v>
      </c>
      <c r="E93" s="86" t="s">
        <v>294</v>
      </c>
      <c r="F93" s="73" t="s">
        <v>346</v>
      </c>
      <c r="G93" s="86" t="s">
        <v>310</v>
      </c>
      <c r="H93" s="73" t="s">
        <v>396</v>
      </c>
      <c r="I93" s="73" t="s">
        <v>305</v>
      </c>
      <c r="J93" s="73"/>
      <c r="K93" s="83">
        <v>6.0200000000005396</v>
      </c>
      <c r="L93" s="86" t="s">
        <v>131</v>
      </c>
      <c r="M93" s="87">
        <v>1.8700000000000001E-2</v>
      </c>
      <c r="N93" s="87">
        <v>3.7500000000001074E-2</v>
      </c>
      <c r="O93" s="83">
        <v>2454657.6877070004</v>
      </c>
      <c r="P93" s="85">
        <v>95.12</v>
      </c>
      <c r="Q93" s="73"/>
      <c r="R93" s="83">
        <v>2334.8703603370004</v>
      </c>
      <c r="S93" s="84">
        <v>4.3900207043058078E-3</v>
      </c>
      <c r="T93" s="84">
        <v>3.7481679728480224E-3</v>
      </c>
      <c r="U93" s="84">
        <v>3.2768908284937757E-4</v>
      </c>
    </row>
    <row r="94" spans="2:21">
      <c r="B94" s="76" t="s">
        <v>408</v>
      </c>
      <c r="C94" s="73">
        <v>1185537</v>
      </c>
      <c r="D94" s="86" t="s">
        <v>118</v>
      </c>
      <c r="E94" s="86" t="s">
        <v>294</v>
      </c>
      <c r="F94" s="73">
        <v>513141879</v>
      </c>
      <c r="G94" s="86" t="s">
        <v>296</v>
      </c>
      <c r="H94" s="73" t="s">
        <v>399</v>
      </c>
      <c r="I94" s="73" t="s">
        <v>129</v>
      </c>
      <c r="J94" s="73"/>
      <c r="K94" s="83">
        <v>4.6399999999996284</v>
      </c>
      <c r="L94" s="86" t="s">
        <v>131</v>
      </c>
      <c r="M94" s="87">
        <v>1.09E-2</v>
      </c>
      <c r="N94" s="87">
        <v>3.4599999999997591E-2</v>
      </c>
      <c r="O94" s="83">
        <v>98.576605000000015</v>
      </c>
      <c r="P94" s="85">
        <v>4800000</v>
      </c>
      <c r="Q94" s="73"/>
      <c r="R94" s="83">
        <v>4731.6768566590008</v>
      </c>
      <c r="S94" s="84">
        <v>5.4285260752244078E-3</v>
      </c>
      <c r="T94" s="84">
        <v>7.5957620402683492E-3</v>
      </c>
      <c r="U94" s="84">
        <v>6.6407063785520908E-4</v>
      </c>
    </row>
    <row r="95" spans="2:21">
      <c r="B95" s="76" t="s">
        <v>410</v>
      </c>
      <c r="C95" s="73">
        <v>1151000</v>
      </c>
      <c r="D95" s="86" t="s">
        <v>118</v>
      </c>
      <c r="E95" s="86" t="s">
        <v>294</v>
      </c>
      <c r="F95" s="73">
        <v>513141879</v>
      </c>
      <c r="G95" s="86" t="s">
        <v>296</v>
      </c>
      <c r="H95" s="73" t="s">
        <v>399</v>
      </c>
      <c r="I95" s="73" t="s">
        <v>129</v>
      </c>
      <c r="J95" s="73"/>
      <c r="K95" s="83">
        <v>1.0100000000005558</v>
      </c>
      <c r="L95" s="86" t="s">
        <v>131</v>
      </c>
      <c r="M95" s="87">
        <v>2.2000000000000002E-2</v>
      </c>
      <c r="N95" s="87">
        <v>2.6500000000010241E-2</v>
      </c>
      <c r="O95" s="83">
        <v>18.263946000000004</v>
      </c>
      <c r="P95" s="85">
        <v>5614899</v>
      </c>
      <c r="Q95" s="73"/>
      <c r="R95" s="83">
        <v>1025.5021108430001</v>
      </c>
      <c r="S95" s="84">
        <v>3.6281179976162107E-3</v>
      </c>
      <c r="T95" s="84">
        <v>1.6462387947718828E-3</v>
      </c>
      <c r="U95" s="84">
        <v>1.4392484134054479E-4</v>
      </c>
    </row>
    <row r="96" spans="2:21">
      <c r="B96" s="76" t="s">
        <v>411</v>
      </c>
      <c r="C96" s="73">
        <v>1167030</v>
      </c>
      <c r="D96" s="86" t="s">
        <v>118</v>
      </c>
      <c r="E96" s="86" t="s">
        <v>294</v>
      </c>
      <c r="F96" s="73">
        <v>513141879</v>
      </c>
      <c r="G96" s="86" t="s">
        <v>296</v>
      </c>
      <c r="H96" s="73" t="s">
        <v>399</v>
      </c>
      <c r="I96" s="73" t="s">
        <v>129</v>
      </c>
      <c r="J96" s="73"/>
      <c r="K96" s="83">
        <v>2.9200000000012083</v>
      </c>
      <c r="L96" s="86" t="s">
        <v>131</v>
      </c>
      <c r="M96" s="87">
        <v>2.3199999999999998E-2</v>
      </c>
      <c r="N96" s="87">
        <v>3.150000000001113E-2</v>
      </c>
      <c r="O96" s="83">
        <v>11.640222000000001</v>
      </c>
      <c r="P96" s="85">
        <v>5402041</v>
      </c>
      <c r="Q96" s="73"/>
      <c r="R96" s="83">
        <v>628.80950812200012</v>
      </c>
      <c r="S96" s="84">
        <v>1.9400370000000001E-3</v>
      </c>
      <c r="T96" s="84">
        <v>1.0094280605048331E-3</v>
      </c>
      <c r="U96" s="84">
        <v>8.8250728821503356E-5</v>
      </c>
    </row>
    <row r="97" spans="2:21">
      <c r="B97" s="76" t="s">
        <v>412</v>
      </c>
      <c r="C97" s="73">
        <v>1189497</v>
      </c>
      <c r="D97" s="86" t="s">
        <v>118</v>
      </c>
      <c r="E97" s="86" t="s">
        <v>294</v>
      </c>
      <c r="F97" s="73">
        <v>513141879</v>
      </c>
      <c r="G97" s="86" t="s">
        <v>296</v>
      </c>
      <c r="H97" s="73" t="s">
        <v>399</v>
      </c>
      <c r="I97" s="73" t="s">
        <v>129</v>
      </c>
      <c r="J97" s="73"/>
      <c r="K97" s="83">
        <v>5.2800000000002649</v>
      </c>
      <c r="L97" s="86" t="s">
        <v>131</v>
      </c>
      <c r="M97" s="87">
        <v>2.9900000000000003E-2</v>
      </c>
      <c r="N97" s="87">
        <v>3.5500000000001954E-2</v>
      </c>
      <c r="O97" s="83">
        <v>80.89710500000001</v>
      </c>
      <c r="P97" s="85">
        <v>5048968</v>
      </c>
      <c r="Q97" s="73"/>
      <c r="R97" s="83">
        <v>4084.4689847640007</v>
      </c>
      <c r="S97" s="84">
        <v>5.0560690625000007E-3</v>
      </c>
      <c r="T97" s="84">
        <v>6.5567990818016378E-3</v>
      </c>
      <c r="U97" s="84">
        <v>5.7323777725751864E-4</v>
      </c>
    </row>
    <row r="98" spans="2:21">
      <c r="B98" s="76" t="s">
        <v>413</v>
      </c>
      <c r="C98" s="73">
        <v>7480197</v>
      </c>
      <c r="D98" s="86" t="s">
        <v>118</v>
      </c>
      <c r="E98" s="86" t="s">
        <v>294</v>
      </c>
      <c r="F98" s="73">
        <v>520029935</v>
      </c>
      <c r="G98" s="86" t="s">
        <v>296</v>
      </c>
      <c r="H98" s="73" t="s">
        <v>399</v>
      </c>
      <c r="I98" s="73" t="s">
        <v>129</v>
      </c>
      <c r="J98" s="73"/>
      <c r="K98" s="83">
        <v>2.2900000000001159</v>
      </c>
      <c r="L98" s="86" t="s">
        <v>131</v>
      </c>
      <c r="M98" s="87">
        <v>1.46E-2</v>
      </c>
      <c r="N98" s="87">
        <v>3.0200000000001753E-2</v>
      </c>
      <c r="O98" s="83">
        <v>119.12963200000002</v>
      </c>
      <c r="P98" s="85">
        <v>5353345</v>
      </c>
      <c r="Q98" s="73"/>
      <c r="R98" s="83">
        <v>6377.4202107940009</v>
      </c>
      <c r="S98" s="84">
        <v>4.4730083730710026E-3</v>
      </c>
      <c r="T98" s="84">
        <v>1.0237674257872569E-2</v>
      </c>
      <c r="U98" s="84">
        <v>8.950436886433987E-4</v>
      </c>
    </row>
    <row r="99" spans="2:21">
      <c r="B99" s="76" t="s">
        <v>415</v>
      </c>
      <c r="C99" s="73">
        <v>7480247</v>
      </c>
      <c r="D99" s="86" t="s">
        <v>118</v>
      </c>
      <c r="E99" s="86" t="s">
        <v>294</v>
      </c>
      <c r="F99" s="73">
        <v>520029935</v>
      </c>
      <c r="G99" s="86" t="s">
        <v>296</v>
      </c>
      <c r="H99" s="73" t="s">
        <v>399</v>
      </c>
      <c r="I99" s="73" t="s">
        <v>129</v>
      </c>
      <c r="J99" s="73"/>
      <c r="K99" s="83">
        <v>2.929999999999775</v>
      </c>
      <c r="L99" s="86" t="s">
        <v>131</v>
      </c>
      <c r="M99" s="87">
        <v>2.4199999999999999E-2</v>
      </c>
      <c r="N99" s="87">
        <v>3.2699999999997821E-2</v>
      </c>
      <c r="O99" s="83">
        <v>114.57582100000002</v>
      </c>
      <c r="P99" s="85">
        <v>5395500</v>
      </c>
      <c r="Q99" s="83">
        <v>153.28819295699998</v>
      </c>
      <c r="R99" s="83">
        <v>6335.226639894001</v>
      </c>
      <c r="S99" s="84">
        <v>3.7833780544181753E-3</v>
      </c>
      <c r="T99" s="84">
        <v>1.0169940907964163E-2</v>
      </c>
      <c r="U99" s="84">
        <v>8.8912200117619153E-4</v>
      </c>
    </row>
    <row r="100" spans="2:21">
      <c r="B100" s="76" t="s">
        <v>416</v>
      </c>
      <c r="C100" s="73">
        <v>7480312</v>
      </c>
      <c r="D100" s="86" t="s">
        <v>118</v>
      </c>
      <c r="E100" s="86" t="s">
        <v>294</v>
      </c>
      <c r="F100" s="73">
        <v>520029935</v>
      </c>
      <c r="G100" s="86" t="s">
        <v>296</v>
      </c>
      <c r="H100" s="73" t="s">
        <v>399</v>
      </c>
      <c r="I100" s="73" t="s">
        <v>129</v>
      </c>
      <c r="J100" s="73"/>
      <c r="K100" s="83">
        <v>4.3200000000004604</v>
      </c>
      <c r="L100" s="86" t="s">
        <v>131</v>
      </c>
      <c r="M100" s="87">
        <v>2E-3</v>
      </c>
      <c r="N100" s="87">
        <v>3.4500000000004034E-2</v>
      </c>
      <c r="O100" s="83">
        <v>68.404566000000017</v>
      </c>
      <c r="P100" s="85">
        <v>4700163</v>
      </c>
      <c r="Q100" s="73"/>
      <c r="R100" s="83">
        <v>3215.1261686860007</v>
      </c>
      <c r="S100" s="84">
        <v>5.9679432908741944E-3</v>
      </c>
      <c r="T100" s="84">
        <v>5.1612428419345281E-3</v>
      </c>
      <c r="U100" s="84">
        <v>4.5122922598138783E-4</v>
      </c>
    </row>
    <row r="101" spans="2:21">
      <c r="B101" s="76" t="s">
        <v>417</v>
      </c>
      <c r="C101" s="73">
        <v>1191246</v>
      </c>
      <c r="D101" s="86" t="s">
        <v>118</v>
      </c>
      <c r="E101" s="86" t="s">
        <v>294</v>
      </c>
      <c r="F101" s="73">
        <v>520029935</v>
      </c>
      <c r="G101" s="86" t="s">
        <v>296</v>
      </c>
      <c r="H101" s="73" t="s">
        <v>399</v>
      </c>
      <c r="I101" s="73" t="s">
        <v>129</v>
      </c>
      <c r="J101" s="73"/>
      <c r="K101" s="83">
        <v>4.9700000000001809</v>
      </c>
      <c r="L101" s="86" t="s">
        <v>131</v>
      </c>
      <c r="M101" s="87">
        <v>3.1699999999999999E-2</v>
      </c>
      <c r="N101" s="87">
        <v>3.6500000000001476E-2</v>
      </c>
      <c r="O101" s="83">
        <v>92.829550000000012</v>
      </c>
      <c r="P101" s="85">
        <v>5103222</v>
      </c>
      <c r="Q101" s="73"/>
      <c r="R101" s="83">
        <v>4737.2981037620011</v>
      </c>
      <c r="S101" s="84">
        <v>5.4961249259917119E-3</v>
      </c>
      <c r="T101" s="84">
        <v>7.6047858296473397E-3</v>
      </c>
      <c r="U101" s="84">
        <v>6.6485955587778658E-4</v>
      </c>
    </row>
    <row r="102" spans="2:21">
      <c r="B102" s="76" t="s">
        <v>418</v>
      </c>
      <c r="C102" s="73">
        <v>7670284</v>
      </c>
      <c r="D102" s="86" t="s">
        <v>118</v>
      </c>
      <c r="E102" s="86" t="s">
        <v>294</v>
      </c>
      <c r="F102" s="73" t="s">
        <v>419</v>
      </c>
      <c r="G102" s="86" t="s">
        <v>420</v>
      </c>
      <c r="H102" s="73" t="s">
        <v>396</v>
      </c>
      <c r="I102" s="73" t="s">
        <v>305</v>
      </c>
      <c r="J102" s="73"/>
      <c r="K102" s="83">
        <v>5.5299999999998706</v>
      </c>
      <c r="L102" s="86" t="s">
        <v>131</v>
      </c>
      <c r="M102" s="87">
        <v>4.4000000000000003E-3</v>
      </c>
      <c r="N102" s="87">
        <v>2.5799999999998206E-2</v>
      </c>
      <c r="O102" s="83">
        <v>1024552.8194630002</v>
      </c>
      <c r="P102" s="85">
        <v>98.15</v>
      </c>
      <c r="Q102" s="73"/>
      <c r="R102" s="83">
        <v>1005.5986011210002</v>
      </c>
      <c r="S102" s="84">
        <v>1.3537839878892727E-3</v>
      </c>
      <c r="T102" s="84">
        <v>1.6142876856419946E-3</v>
      </c>
      <c r="U102" s="84">
        <v>1.4113146875888914E-4</v>
      </c>
    </row>
    <row r="103" spans="2:21">
      <c r="B103" s="76" t="s">
        <v>421</v>
      </c>
      <c r="C103" s="73">
        <v>1126077</v>
      </c>
      <c r="D103" s="86" t="s">
        <v>118</v>
      </c>
      <c r="E103" s="86" t="s">
        <v>294</v>
      </c>
      <c r="F103" s="73">
        <v>513834200</v>
      </c>
      <c r="G103" s="86" t="s">
        <v>420</v>
      </c>
      <c r="H103" s="73" t="s">
        <v>396</v>
      </c>
      <c r="I103" s="73" t="s">
        <v>305</v>
      </c>
      <c r="J103" s="73"/>
      <c r="K103" s="83">
        <v>0.91000000000053938</v>
      </c>
      <c r="L103" s="86" t="s">
        <v>131</v>
      </c>
      <c r="M103" s="87">
        <v>3.85E-2</v>
      </c>
      <c r="N103" s="87">
        <v>2.4300000000008478E-2</v>
      </c>
      <c r="O103" s="83">
        <v>671954.37275800016</v>
      </c>
      <c r="P103" s="85">
        <v>115.9</v>
      </c>
      <c r="Q103" s="73"/>
      <c r="R103" s="83">
        <v>778.79511533799996</v>
      </c>
      <c r="S103" s="84">
        <v>2.6878174910320005E-3</v>
      </c>
      <c r="T103" s="84">
        <v>1.2501999932446163E-3</v>
      </c>
      <c r="U103" s="84">
        <v>1.0930056820621514E-4</v>
      </c>
    </row>
    <row r="104" spans="2:21">
      <c r="B104" s="76" t="s">
        <v>423</v>
      </c>
      <c r="C104" s="73">
        <v>6130223</v>
      </c>
      <c r="D104" s="86" t="s">
        <v>118</v>
      </c>
      <c r="E104" s="86" t="s">
        <v>294</v>
      </c>
      <c r="F104" s="73" t="s">
        <v>354</v>
      </c>
      <c r="G104" s="86" t="s">
        <v>310</v>
      </c>
      <c r="H104" s="73" t="s">
        <v>399</v>
      </c>
      <c r="I104" s="73" t="s">
        <v>129</v>
      </c>
      <c r="J104" s="73"/>
      <c r="K104" s="83">
        <v>4.3400000000005248</v>
      </c>
      <c r="L104" s="86" t="s">
        <v>131</v>
      </c>
      <c r="M104" s="87">
        <v>2.4E-2</v>
      </c>
      <c r="N104" s="87">
        <v>2.8100000000002345E-2</v>
      </c>
      <c r="O104" s="83">
        <v>1959810.6976330003</v>
      </c>
      <c r="P104" s="85">
        <v>110.68</v>
      </c>
      <c r="Q104" s="73"/>
      <c r="R104" s="83">
        <v>2169.1185320290006</v>
      </c>
      <c r="S104" s="84">
        <v>1.8184267317901872E-3</v>
      </c>
      <c r="T104" s="84">
        <v>3.482086521449847E-3</v>
      </c>
      <c r="U104" s="84">
        <v>3.0442652167188397E-4</v>
      </c>
    </row>
    <row r="105" spans="2:21">
      <c r="B105" s="76" t="s">
        <v>424</v>
      </c>
      <c r="C105" s="73">
        <v>6130181</v>
      </c>
      <c r="D105" s="86" t="s">
        <v>118</v>
      </c>
      <c r="E105" s="86" t="s">
        <v>294</v>
      </c>
      <c r="F105" s="73" t="s">
        <v>354</v>
      </c>
      <c r="G105" s="86" t="s">
        <v>310</v>
      </c>
      <c r="H105" s="73" t="s">
        <v>399</v>
      </c>
      <c r="I105" s="73" t="s">
        <v>129</v>
      </c>
      <c r="J105" s="73"/>
      <c r="K105" s="83">
        <v>0.50000000003709277</v>
      </c>
      <c r="L105" s="86" t="s">
        <v>131</v>
      </c>
      <c r="M105" s="87">
        <v>3.4799999999999998E-2</v>
      </c>
      <c r="N105" s="87">
        <v>3.2799999999940647E-2</v>
      </c>
      <c r="O105" s="83">
        <v>12252.057504000002</v>
      </c>
      <c r="P105" s="85">
        <v>110.02</v>
      </c>
      <c r="Q105" s="73"/>
      <c r="R105" s="83">
        <v>13.479713711000004</v>
      </c>
      <c r="S105" s="84">
        <v>9.4091860672172926E-5</v>
      </c>
      <c r="T105" s="84">
        <v>2.1638987788357649E-5</v>
      </c>
      <c r="U105" s="84">
        <v>1.8918202475242466E-6</v>
      </c>
    </row>
    <row r="106" spans="2:21">
      <c r="B106" s="76" t="s">
        <v>425</v>
      </c>
      <c r="C106" s="73">
        <v>6130348</v>
      </c>
      <c r="D106" s="86" t="s">
        <v>118</v>
      </c>
      <c r="E106" s="86" t="s">
        <v>294</v>
      </c>
      <c r="F106" s="73" t="s">
        <v>354</v>
      </c>
      <c r="G106" s="86" t="s">
        <v>310</v>
      </c>
      <c r="H106" s="73" t="s">
        <v>399</v>
      </c>
      <c r="I106" s="73" t="s">
        <v>129</v>
      </c>
      <c r="J106" s="73"/>
      <c r="K106" s="83">
        <v>6.519999999999639</v>
      </c>
      <c r="L106" s="86" t="s">
        <v>131</v>
      </c>
      <c r="M106" s="87">
        <v>1.4999999999999999E-2</v>
      </c>
      <c r="N106" s="87">
        <v>0.03</v>
      </c>
      <c r="O106" s="83">
        <v>1259365.2676880003</v>
      </c>
      <c r="P106" s="85">
        <v>97.16</v>
      </c>
      <c r="Q106" s="73"/>
      <c r="R106" s="83">
        <v>1223.5992991470002</v>
      </c>
      <c r="S106" s="84">
        <v>4.8108525944825335E-3</v>
      </c>
      <c r="T106" s="84">
        <v>1.9642442606535642E-3</v>
      </c>
      <c r="U106" s="84">
        <v>1.7172693564654684E-4</v>
      </c>
    </row>
    <row r="107" spans="2:21">
      <c r="B107" s="76" t="s">
        <v>426</v>
      </c>
      <c r="C107" s="73">
        <v>1136050</v>
      </c>
      <c r="D107" s="86" t="s">
        <v>118</v>
      </c>
      <c r="E107" s="86" t="s">
        <v>294</v>
      </c>
      <c r="F107" s="73">
        <v>513754069</v>
      </c>
      <c r="G107" s="86" t="s">
        <v>420</v>
      </c>
      <c r="H107" s="73" t="s">
        <v>399</v>
      </c>
      <c r="I107" s="73" t="s">
        <v>129</v>
      </c>
      <c r="J107" s="73"/>
      <c r="K107" s="83">
        <v>2.0300000000001335</v>
      </c>
      <c r="L107" s="86" t="s">
        <v>131</v>
      </c>
      <c r="M107" s="87">
        <v>2.4799999999999999E-2</v>
      </c>
      <c r="N107" s="87">
        <v>2.3499999999998453E-2</v>
      </c>
      <c r="O107" s="83">
        <v>867366.57684200024</v>
      </c>
      <c r="P107" s="85">
        <v>112.11</v>
      </c>
      <c r="Q107" s="73"/>
      <c r="R107" s="83">
        <v>972.40471222900021</v>
      </c>
      <c r="S107" s="84">
        <v>2.0481577777794525E-3</v>
      </c>
      <c r="T107" s="84">
        <v>1.5610015275097234E-3</v>
      </c>
      <c r="U107" s="84">
        <v>1.3647284822389136E-4</v>
      </c>
    </row>
    <row r="108" spans="2:21">
      <c r="B108" s="76" t="s">
        <v>428</v>
      </c>
      <c r="C108" s="73">
        <v>1147602</v>
      </c>
      <c r="D108" s="86" t="s">
        <v>118</v>
      </c>
      <c r="E108" s="86" t="s">
        <v>294</v>
      </c>
      <c r="F108" s="73" t="s">
        <v>429</v>
      </c>
      <c r="G108" s="86" t="s">
        <v>310</v>
      </c>
      <c r="H108" s="73" t="s">
        <v>396</v>
      </c>
      <c r="I108" s="73" t="s">
        <v>305</v>
      </c>
      <c r="J108" s="73"/>
      <c r="K108" s="83">
        <v>2.47999999999994</v>
      </c>
      <c r="L108" s="86" t="s">
        <v>131</v>
      </c>
      <c r="M108" s="87">
        <v>1.3999999999999999E-2</v>
      </c>
      <c r="N108" s="87">
        <v>2.9599999999998808E-2</v>
      </c>
      <c r="O108" s="83">
        <v>1251479.9545740003</v>
      </c>
      <c r="P108" s="85">
        <v>107.24</v>
      </c>
      <c r="Q108" s="73"/>
      <c r="R108" s="83">
        <v>1342.0871039710003</v>
      </c>
      <c r="S108" s="84">
        <v>1.4083726700135047E-3</v>
      </c>
      <c r="T108" s="84">
        <v>2.1544527633433172E-3</v>
      </c>
      <c r="U108" s="84">
        <v>1.8835619299255578E-4</v>
      </c>
    </row>
    <row r="109" spans="2:21">
      <c r="B109" s="76" t="s">
        <v>430</v>
      </c>
      <c r="C109" s="73">
        <v>2310399</v>
      </c>
      <c r="D109" s="86" t="s">
        <v>118</v>
      </c>
      <c r="E109" s="86" t="s">
        <v>294</v>
      </c>
      <c r="F109" s="73">
        <v>520032046</v>
      </c>
      <c r="G109" s="86" t="s">
        <v>296</v>
      </c>
      <c r="H109" s="73" t="s">
        <v>399</v>
      </c>
      <c r="I109" s="73" t="s">
        <v>129</v>
      </c>
      <c r="J109" s="73"/>
      <c r="K109" s="83">
        <v>2.9299999999998581</v>
      </c>
      <c r="L109" s="86" t="s">
        <v>131</v>
      </c>
      <c r="M109" s="87">
        <v>1.89E-2</v>
      </c>
      <c r="N109" s="87">
        <v>3.3399999999998785E-2</v>
      </c>
      <c r="O109" s="83">
        <v>46.609590000000004</v>
      </c>
      <c r="P109" s="85">
        <v>5300000</v>
      </c>
      <c r="Q109" s="73"/>
      <c r="R109" s="83">
        <v>2470.3083658950004</v>
      </c>
      <c r="S109" s="84">
        <v>5.8261987500000008E-3</v>
      </c>
      <c r="T109" s="84">
        <v>3.9655866370113032E-3</v>
      </c>
      <c r="U109" s="84">
        <v>3.4669722847414973E-4</v>
      </c>
    </row>
    <row r="110" spans="2:21">
      <c r="B110" s="76" t="s">
        <v>431</v>
      </c>
      <c r="C110" s="73">
        <v>1191675</v>
      </c>
      <c r="D110" s="86" t="s">
        <v>118</v>
      </c>
      <c r="E110" s="86" t="s">
        <v>294</v>
      </c>
      <c r="F110" s="73">
        <v>520032046</v>
      </c>
      <c r="G110" s="86" t="s">
        <v>296</v>
      </c>
      <c r="H110" s="73" t="s">
        <v>399</v>
      </c>
      <c r="I110" s="73" t="s">
        <v>129</v>
      </c>
      <c r="J110" s="73"/>
      <c r="K110" s="83">
        <v>4.6300000000002948</v>
      </c>
      <c r="L110" s="86" t="s">
        <v>131</v>
      </c>
      <c r="M110" s="87">
        <v>3.3099999999999997E-2</v>
      </c>
      <c r="N110" s="87">
        <v>3.5300000000002392E-2</v>
      </c>
      <c r="O110" s="83">
        <v>70.596239000000011</v>
      </c>
      <c r="P110" s="85">
        <v>5086667</v>
      </c>
      <c r="Q110" s="73"/>
      <c r="R110" s="83">
        <v>3590.9956608380007</v>
      </c>
      <c r="S110" s="84">
        <v>5.0321647302017259E-3</v>
      </c>
      <c r="T110" s="84">
        <v>5.7646262316022254E-3</v>
      </c>
      <c r="U110" s="84">
        <v>5.0398090386750949E-4</v>
      </c>
    </row>
    <row r="111" spans="2:21">
      <c r="B111" s="76" t="s">
        <v>432</v>
      </c>
      <c r="C111" s="73">
        <v>2310266</v>
      </c>
      <c r="D111" s="86" t="s">
        <v>118</v>
      </c>
      <c r="E111" s="86" t="s">
        <v>294</v>
      </c>
      <c r="F111" s="73">
        <v>520032046</v>
      </c>
      <c r="G111" s="86" t="s">
        <v>296</v>
      </c>
      <c r="H111" s="73" t="s">
        <v>399</v>
      </c>
      <c r="I111" s="73" t="s">
        <v>129</v>
      </c>
      <c r="J111" s="73"/>
      <c r="K111" s="83">
        <v>0.31000000000003847</v>
      </c>
      <c r="L111" s="86" t="s">
        <v>131</v>
      </c>
      <c r="M111" s="87">
        <v>1.8200000000000001E-2</v>
      </c>
      <c r="N111" s="87">
        <v>4.0999999999999995E-2</v>
      </c>
      <c r="O111" s="83">
        <v>46.901813000000004</v>
      </c>
      <c r="P111" s="85">
        <v>5536999</v>
      </c>
      <c r="Q111" s="73"/>
      <c r="R111" s="83">
        <v>2596.9531270900006</v>
      </c>
      <c r="S111" s="84">
        <v>3.3003879389205547E-3</v>
      </c>
      <c r="T111" s="84">
        <v>4.1688895038015485E-3</v>
      </c>
      <c r="U111" s="84">
        <v>3.644712798084937E-4</v>
      </c>
    </row>
    <row r="112" spans="2:21">
      <c r="B112" s="76" t="s">
        <v>433</v>
      </c>
      <c r="C112" s="73">
        <v>2310290</v>
      </c>
      <c r="D112" s="86" t="s">
        <v>118</v>
      </c>
      <c r="E112" s="86" t="s">
        <v>294</v>
      </c>
      <c r="F112" s="73">
        <v>520032046</v>
      </c>
      <c r="G112" s="86" t="s">
        <v>296</v>
      </c>
      <c r="H112" s="73" t="s">
        <v>399</v>
      </c>
      <c r="I112" s="73" t="s">
        <v>129</v>
      </c>
      <c r="J112" s="73"/>
      <c r="K112" s="83">
        <v>1.4699999999999971</v>
      </c>
      <c r="L112" s="86" t="s">
        <v>131</v>
      </c>
      <c r="M112" s="87">
        <v>1.89E-2</v>
      </c>
      <c r="N112" s="87">
        <v>3.2499999999999252E-2</v>
      </c>
      <c r="O112" s="83">
        <v>124.00001700000003</v>
      </c>
      <c r="P112" s="85">
        <v>5388408</v>
      </c>
      <c r="Q112" s="73"/>
      <c r="R112" s="83">
        <v>6681.6266110660008</v>
      </c>
      <c r="S112" s="84">
        <v>5.6885960638590706E-3</v>
      </c>
      <c r="T112" s="84">
        <v>1.0726016868239307E-2</v>
      </c>
      <c r="U112" s="84">
        <v>9.3773775765700095E-4</v>
      </c>
    </row>
    <row r="113" spans="2:21">
      <c r="B113" s="76" t="s">
        <v>434</v>
      </c>
      <c r="C113" s="73">
        <v>1132927</v>
      </c>
      <c r="D113" s="86" t="s">
        <v>118</v>
      </c>
      <c r="E113" s="86" t="s">
        <v>294</v>
      </c>
      <c r="F113" s="73" t="s">
        <v>435</v>
      </c>
      <c r="G113" s="86" t="s">
        <v>310</v>
      </c>
      <c r="H113" s="73" t="s">
        <v>399</v>
      </c>
      <c r="I113" s="73" t="s">
        <v>129</v>
      </c>
      <c r="J113" s="73"/>
      <c r="K113" s="83">
        <v>1.0299999999987417</v>
      </c>
      <c r="L113" s="86" t="s">
        <v>131</v>
      </c>
      <c r="M113" s="87">
        <v>2.75E-2</v>
      </c>
      <c r="N113" s="87">
        <v>2.6000000000027966E-2</v>
      </c>
      <c r="O113" s="83">
        <v>191963.57567600004</v>
      </c>
      <c r="P113" s="85">
        <v>111.78</v>
      </c>
      <c r="Q113" s="73"/>
      <c r="R113" s="83">
        <v>214.57688760900004</v>
      </c>
      <c r="S113" s="84">
        <v>6.9430648355449495E-4</v>
      </c>
      <c r="T113" s="84">
        <v>3.4446033129367418E-4</v>
      </c>
      <c r="U113" s="84">
        <v>3.0114949718715194E-5</v>
      </c>
    </row>
    <row r="114" spans="2:21">
      <c r="B114" s="76" t="s">
        <v>436</v>
      </c>
      <c r="C114" s="73">
        <v>1138973</v>
      </c>
      <c r="D114" s="86" t="s">
        <v>118</v>
      </c>
      <c r="E114" s="86" t="s">
        <v>294</v>
      </c>
      <c r="F114" s="73" t="s">
        <v>435</v>
      </c>
      <c r="G114" s="86" t="s">
        <v>310</v>
      </c>
      <c r="H114" s="73" t="s">
        <v>399</v>
      </c>
      <c r="I114" s="73" t="s">
        <v>129</v>
      </c>
      <c r="J114" s="73"/>
      <c r="K114" s="83">
        <v>4.0899999999997547</v>
      </c>
      <c r="L114" s="86" t="s">
        <v>131</v>
      </c>
      <c r="M114" s="87">
        <v>1.9599999999999999E-2</v>
      </c>
      <c r="N114" s="87">
        <v>2.8499999999995463E-2</v>
      </c>
      <c r="O114" s="83">
        <v>1432395.5268100002</v>
      </c>
      <c r="P114" s="85">
        <v>107.72</v>
      </c>
      <c r="Q114" s="73"/>
      <c r="R114" s="83">
        <v>1542.9765212820002</v>
      </c>
      <c r="S114" s="84">
        <v>1.3628343453420059E-3</v>
      </c>
      <c r="T114" s="84">
        <v>2.4769405951476117E-3</v>
      </c>
      <c r="U114" s="84">
        <v>2.16550164714089E-4</v>
      </c>
    </row>
    <row r="115" spans="2:21">
      <c r="B115" s="76" t="s">
        <v>437</v>
      </c>
      <c r="C115" s="73">
        <v>1167147</v>
      </c>
      <c r="D115" s="86" t="s">
        <v>118</v>
      </c>
      <c r="E115" s="86" t="s">
        <v>294</v>
      </c>
      <c r="F115" s="73" t="s">
        <v>435</v>
      </c>
      <c r="G115" s="86" t="s">
        <v>310</v>
      </c>
      <c r="H115" s="73" t="s">
        <v>399</v>
      </c>
      <c r="I115" s="73" t="s">
        <v>129</v>
      </c>
      <c r="J115" s="73"/>
      <c r="K115" s="83">
        <v>6.2899999999996279</v>
      </c>
      <c r="L115" s="86" t="s">
        <v>131</v>
      </c>
      <c r="M115" s="87">
        <v>1.5800000000000002E-2</v>
      </c>
      <c r="N115" s="87">
        <v>2.9799999999998047E-2</v>
      </c>
      <c r="O115" s="83">
        <v>3221246.7090250012</v>
      </c>
      <c r="P115" s="85">
        <v>101.77</v>
      </c>
      <c r="Q115" s="73"/>
      <c r="R115" s="83">
        <v>3278.2626326180007</v>
      </c>
      <c r="S115" s="84">
        <v>2.7129719374368241E-3</v>
      </c>
      <c r="T115" s="84">
        <v>5.2625958232600696E-3</v>
      </c>
      <c r="U115" s="84">
        <v>4.6009015903860636E-4</v>
      </c>
    </row>
    <row r="116" spans="2:21">
      <c r="B116" s="76" t="s">
        <v>438</v>
      </c>
      <c r="C116" s="73">
        <v>1135417</v>
      </c>
      <c r="D116" s="86" t="s">
        <v>118</v>
      </c>
      <c r="E116" s="86" t="s">
        <v>294</v>
      </c>
      <c r="F116" s="73">
        <v>514290345</v>
      </c>
      <c r="G116" s="86" t="s">
        <v>420</v>
      </c>
      <c r="H116" s="73" t="s">
        <v>399</v>
      </c>
      <c r="I116" s="73" t="s">
        <v>129</v>
      </c>
      <c r="J116" s="73"/>
      <c r="K116" s="83">
        <v>3.2300000000004285</v>
      </c>
      <c r="L116" s="86" t="s">
        <v>131</v>
      </c>
      <c r="M116" s="87">
        <v>2.2499999999999999E-2</v>
      </c>
      <c r="N116" s="87">
        <v>2.1399999999999225E-2</v>
      </c>
      <c r="O116" s="83">
        <v>455785.46632800007</v>
      </c>
      <c r="P116" s="85">
        <v>112.72</v>
      </c>
      <c r="Q116" s="73"/>
      <c r="R116" s="83">
        <v>513.76138098600006</v>
      </c>
      <c r="S116" s="84">
        <v>1.1140735535351107E-3</v>
      </c>
      <c r="T116" s="84">
        <v>8.2474127326707686E-4</v>
      </c>
      <c r="U116" s="84">
        <v>7.210421554815269E-5</v>
      </c>
    </row>
    <row r="117" spans="2:21">
      <c r="B117" s="76" t="s">
        <v>439</v>
      </c>
      <c r="C117" s="73">
        <v>1140607</v>
      </c>
      <c r="D117" s="86" t="s">
        <v>118</v>
      </c>
      <c r="E117" s="86" t="s">
        <v>294</v>
      </c>
      <c r="F117" s="73" t="s">
        <v>384</v>
      </c>
      <c r="G117" s="86" t="s">
        <v>310</v>
      </c>
      <c r="H117" s="73" t="s">
        <v>396</v>
      </c>
      <c r="I117" s="73" t="s">
        <v>305</v>
      </c>
      <c r="J117" s="73"/>
      <c r="K117" s="83">
        <v>2.430000000000109</v>
      </c>
      <c r="L117" s="86" t="s">
        <v>131</v>
      </c>
      <c r="M117" s="87">
        <v>2.1499999999999998E-2</v>
      </c>
      <c r="N117" s="87">
        <v>2.9500000000002219E-2</v>
      </c>
      <c r="O117" s="83">
        <v>4506104.3897200013</v>
      </c>
      <c r="P117" s="85">
        <v>110.12</v>
      </c>
      <c r="Q117" s="73"/>
      <c r="R117" s="83">
        <v>4962.121867922001</v>
      </c>
      <c r="S117" s="84">
        <v>2.2975099310293917E-3</v>
      </c>
      <c r="T117" s="84">
        <v>7.9656954744286562E-3</v>
      </c>
      <c r="U117" s="84">
        <v>6.9641261095605732E-4</v>
      </c>
    </row>
    <row r="118" spans="2:21">
      <c r="B118" s="76" t="s">
        <v>440</v>
      </c>
      <c r="C118" s="73">
        <v>1174556</v>
      </c>
      <c r="D118" s="86" t="s">
        <v>118</v>
      </c>
      <c r="E118" s="86" t="s">
        <v>294</v>
      </c>
      <c r="F118" s="73" t="s">
        <v>384</v>
      </c>
      <c r="G118" s="86" t="s">
        <v>310</v>
      </c>
      <c r="H118" s="73" t="s">
        <v>396</v>
      </c>
      <c r="I118" s="73" t="s">
        <v>305</v>
      </c>
      <c r="J118" s="73"/>
      <c r="K118" s="83">
        <v>7.4599999999993551</v>
      </c>
      <c r="L118" s="86" t="s">
        <v>131</v>
      </c>
      <c r="M118" s="87">
        <v>1.15E-2</v>
      </c>
      <c r="N118" s="87">
        <v>3.5199999999997386E-2</v>
      </c>
      <c r="O118" s="83">
        <v>2315579.1841150005</v>
      </c>
      <c r="P118" s="85">
        <v>92.66</v>
      </c>
      <c r="Q118" s="73"/>
      <c r="R118" s="83">
        <v>2145.6156694530005</v>
      </c>
      <c r="S118" s="84">
        <v>5.0364727976203788E-3</v>
      </c>
      <c r="T118" s="84">
        <v>3.444357370284085E-3</v>
      </c>
      <c r="U118" s="84">
        <v>3.0112799528999408E-4</v>
      </c>
    </row>
    <row r="119" spans="2:21">
      <c r="B119" s="76" t="s">
        <v>441</v>
      </c>
      <c r="C119" s="73">
        <v>1158732</v>
      </c>
      <c r="D119" s="86" t="s">
        <v>118</v>
      </c>
      <c r="E119" s="86" t="s">
        <v>294</v>
      </c>
      <c r="F119" s="73" t="s">
        <v>442</v>
      </c>
      <c r="G119" s="86" t="s">
        <v>127</v>
      </c>
      <c r="H119" s="73" t="s">
        <v>443</v>
      </c>
      <c r="I119" s="73" t="s">
        <v>305</v>
      </c>
      <c r="J119" s="73"/>
      <c r="K119" s="83">
        <v>1.7500000000010159</v>
      </c>
      <c r="L119" s="86" t="s">
        <v>131</v>
      </c>
      <c r="M119" s="87">
        <v>1.8500000000000003E-2</v>
      </c>
      <c r="N119" s="87">
        <v>3.7699999999980104E-2</v>
      </c>
      <c r="O119" s="83">
        <v>232902.25259200003</v>
      </c>
      <c r="P119" s="85">
        <v>105.7</v>
      </c>
      <c r="Q119" s="73"/>
      <c r="R119" s="83">
        <v>246.17769063700001</v>
      </c>
      <c r="S119" s="84">
        <v>2.8061450255291009E-4</v>
      </c>
      <c r="T119" s="84">
        <v>3.951891082904119E-4</v>
      </c>
      <c r="U119" s="84">
        <v>3.4549987456765258E-5</v>
      </c>
    </row>
    <row r="120" spans="2:21">
      <c r="B120" s="76" t="s">
        <v>444</v>
      </c>
      <c r="C120" s="73">
        <v>1191824</v>
      </c>
      <c r="D120" s="86" t="s">
        <v>118</v>
      </c>
      <c r="E120" s="86" t="s">
        <v>294</v>
      </c>
      <c r="F120" s="73" t="s">
        <v>442</v>
      </c>
      <c r="G120" s="86" t="s">
        <v>127</v>
      </c>
      <c r="H120" s="73" t="s">
        <v>443</v>
      </c>
      <c r="I120" s="73" t="s">
        <v>305</v>
      </c>
      <c r="J120" s="73"/>
      <c r="K120" s="83">
        <v>2.3699999999998735</v>
      </c>
      <c r="L120" s="86" t="s">
        <v>131</v>
      </c>
      <c r="M120" s="87">
        <v>3.2000000000000001E-2</v>
      </c>
      <c r="N120" s="87">
        <v>3.789999999999958E-2</v>
      </c>
      <c r="O120" s="83">
        <v>1864573.7586210005</v>
      </c>
      <c r="P120" s="85">
        <v>101.66</v>
      </c>
      <c r="Q120" s="73"/>
      <c r="R120" s="83">
        <v>1895.5256984520004</v>
      </c>
      <c r="S120" s="84">
        <v>5.1285561082854069E-3</v>
      </c>
      <c r="T120" s="84">
        <v>3.0428878773478074E-3</v>
      </c>
      <c r="U120" s="84">
        <v>2.6602893599347844E-4</v>
      </c>
    </row>
    <row r="121" spans="2:21">
      <c r="B121" s="76" t="s">
        <v>445</v>
      </c>
      <c r="C121" s="73">
        <v>1155357</v>
      </c>
      <c r="D121" s="86" t="s">
        <v>118</v>
      </c>
      <c r="E121" s="86" t="s">
        <v>294</v>
      </c>
      <c r="F121" s="73" t="s">
        <v>446</v>
      </c>
      <c r="G121" s="86" t="s">
        <v>127</v>
      </c>
      <c r="H121" s="73" t="s">
        <v>443</v>
      </c>
      <c r="I121" s="73" t="s">
        <v>305</v>
      </c>
      <c r="J121" s="73"/>
      <c r="K121" s="83">
        <v>0.7499999999993775</v>
      </c>
      <c r="L121" s="86" t="s">
        <v>131</v>
      </c>
      <c r="M121" s="87">
        <v>3.15E-2</v>
      </c>
      <c r="N121" s="87">
        <v>2.9699999999989794E-2</v>
      </c>
      <c r="O121" s="83">
        <v>721777.56556300016</v>
      </c>
      <c r="P121" s="85">
        <v>111.26</v>
      </c>
      <c r="Q121" s="73"/>
      <c r="R121" s="83">
        <v>803.04974770600006</v>
      </c>
      <c r="S121" s="84">
        <v>5.3231193738362704E-3</v>
      </c>
      <c r="T121" s="84">
        <v>1.289135960645316E-3</v>
      </c>
      <c r="U121" s="84">
        <v>1.1270460226760586E-4</v>
      </c>
    </row>
    <row r="122" spans="2:21">
      <c r="B122" s="76" t="s">
        <v>447</v>
      </c>
      <c r="C122" s="73">
        <v>1184779</v>
      </c>
      <c r="D122" s="86" t="s">
        <v>118</v>
      </c>
      <c r="E122" s="86" t="s">
        <v>294</v>
      </c>
      <c r="F122" s="73" t="s">
        <v>446</v>
      </c>
      <c r="G122" s="86" t="s">
        <v>127</v>
      </c>
      <c r="H122" s="73" t="s">
        <v>443</v>
      </c>
      <c r="I122" s="73" t="s">
        <v>305</v>
      </c>
      <c r="J122" s="73"/>
      <c r="K122" s="83">
        <v>3.0799999999998766</v>
      </c>
      <c r="L122" s="86" t="s">
        <v>131</v>
      </c>
      <c r="M122" s="87">
        <v>0.01</v>
      </c>
      <c r="N122" s="87">
        <v>3.5099999999999076E-2</v>
      </c>
      <c r="O122" s="83">
        <v>1636491.7333900002</v>
      </c>
      <c r="P122" s="85">
        <v>99.47</v>
      </c>
      <c r="Q122" s="73"/>
      <c r="R122" s="83">
        <v>1627.8183547650003</v>
      </c>
      <c r="S122" s="84">
        <v>4.4316702414209583E-3</v>
      </c>
      <c r="T122" s="84">
        <v>2.6131372116367547E-3</v>
      </c>
      <c r="U122" s="84">
        <v>2.2845735368422573E-4</v>
      </c>
    </row>
    <row r="123" spans="2:21">
      <c r="B123" s="76" t="s">
        <v>448</v>
      </c>
      <c r="C123" s="73">
        <v>1192442</v>
      </c>
      <c r="D123" s="86" t="s">
        <v>118</v>
      </c>
      <c r="E123" s="86" t="s">
        <v>294</v>
      </c>
      <c r="F123" s="73" t="s">
        <v>446</v>
      </c>
      <c r="G123" s="86" t="s">
        <v>127</v>
      </c>
      <c r="H123" s="73" t="s">
        <v>443</v>
      </c>
      <c r="I123" s="73" t="s">
        <v>305</v>
      </c>
      <c r="J123" s="73"/>
      <c r="K123" s="83">
        <v>3.4500000000006805</v>
      </c>
      <c r="L123" s="86" t="s">
        <v>131</v>
      </c>
      <c r="M123" s="87">
        <v>3.2300000000000002E-2</v>
      </c>
      <c r="N123" s="87">
        <v>3.8500000000004697E-2</v>
      </c>
      <c r="O123" s="83">
        <v>1875856.9015520003</v>
      </c>
      <c r="P123" s="85">
        <v>101.9</v>
      </c>
      <c r="Q123" s="73"/>
      <c r="R123" s="83">
        <v>1911.4983361660004</v>
      </c>
      <c r="S123" s="84">
        <v>3.9918643631937359E-3</v>
      </c>
      <c r="T123" s="84">
        <v>3.068528756661072E-3</v>
      </c>
      <c r="U123" s="84">
        <v>2.6827062747755324E-4</v>
      </c>
    </row>
    <row r="124" spans="2:21">
      <c r="B124" s="76" t="s">
        <v>449</v>
      </c>
      <c r="C124" s="73">
        <v>1139849</v>
      </c>
      <c r="D124" s="86" t="s">
        <v>118</v>
      </c>
      <c r="E124" s="86" t="s">
        <v>294</v>
      </c>
      <c r="F124" s="73" t="s">
        <v>450</v>
      </c>
      <c r="G124" s="86" t="s">
        <v>310</v>
      </c>
      <c r="H124" s="73" t="s">
        <v>451</v>
      </c>
      <c r="I124" s="73" t="s">
        <v>129</v>
      </c>
      <c r="J124" s="73"/>
      <c r="K124" s="83">
        <v>2.2399999999994464</v>
      </c>
      <c r="L124" s="86" t="s">
        <v>131</v>
      </c>
      <c r="M124" s="87">
        <v>2.5000000000000001E-2</v>
      </c>
      <c r="N124" s="87">
        <v>3.1500000000000535E-2</v>
      </c>
      <c r="O124" s="83">
        <v>851489.42765800015</v>
      </c>
      <c r="P124" s="85">
        <v>110.23</v>
      </c>
      <c r="Q124" s="73"/>
      <c r="R124" s="83">
        <v>938.59679697300021</v>
      </c>
      <c r="S124" s="84">
        <v>2.3940164614222152E-3</v>
      </c>
      <c r="T124" s="84">
        <v>1.5067296727019003E-3</v>
      </c>
      <c r="U124" s="84">
        <v>1.3172805171121084E-4</v>
      </c>
    </row>
    <row r="125" spans="2:21">
      <c r="B125" s="76" t="s">
        <v>452</v>
      </c>
      <c r="C125" s="73">
        <v>1142629</v>
      </c>
      <c r="D125" s="86" t="s">
        <v>118</v>
      </c>
      <c r="E125" s="86" t="s">
        <v>294</v>
      </c>
      <c r="F125" s="73" t="s">
        <v>450</v>
      </c>
      <c r="G125" s="86" t="s">
        <v>310</v>
      </c>
      <c r="H125" s="73" t="s">
        <v>451</v>
      </c>
      <c r="I125" s="73" t="s">
        <v>129</v>
      </c>
      <c r="J125" s="73"/>
      <c r="K125" s="83">
        <v>5.2500000000007327</v>
      </c>
      <c r="L125" s="86" t="s">
        <v>131</v>
      </c>
      <c r="M125" s="87">
        <v>1.9E-2</v>
      </c>
      <c r="N125" s="87">
        <v>3.5600000000007043E-2</v>
      </c>
      <c r="O125" s="83">
        <v>1002819.8170020002</v>
      </c>
      <c r="P125" s="85">
        <v>101.98</v>
      </c>
      <c r="Q125" s="73"/>
      <c r="R125" s="83">
        <v>1022.6756469130002</v>
      </c>
      <c r="S125" s="84">
        <v>3.3367355640209783E-3</v>
      </c>
      <c r="T125" s="84">
        <v>1.6417014715188237E-3</v>
      </c>
      <c r="U125" s="84">
        <v>1.4352815919978779E-4</v>
      </c>
    </row>
    <row r="126" spans="2:21">
      <c r="B126" s="76" t="s">
        <v>453</v>
      </c>
      <c r="C126" s="73">
        <v>1183151</v>
      </c>
      <c r="D126" s="86" t="s">
        <v>118</v>
      </c>
      <c r="E126" s="86" t="s">
        <v>294</v>
      </c>
      <c r="F126" s="73" t="s">
        <v>450</v>
      </c>
      <c r="G126" s="86" t="s">
        <v>310</v>
      </c>
      <c r="H126" s="73" t="s">
        <v>451</v>
      </c>
      <c r="I126" s="73" t="s">
        <v>129</v>
      </c>
      <c r="J126" s="73"/>
      <c r="K126" s="83">
        <v>7.0299999999990979</v>
      </c>
      <c r="L126" s="86" t="s">
        <v>131</v>
      </c>
      <c r="M126" s="87">
        <v>3.9000000000000003E-3</v>
      </c>
      <c r="N126" s="87">
        <v>3.8199999999997035E-2</v>
      </c>
      <c r="O126" s="83">
        <v>1038680.9102990001</v>
      </c>
      <c r="P126" s="85">
        <v>84.23</v>
      </c>
      <c r="Q126" s="73"/>
      <c r="R126" s="83">
        <v>874.88093239300008</v>
      </c>
      <c r="S126" s="84">
        <v>4.4199187672297876E-3</v>
      </c>
      <c r="T126" s="84">
        <v>1.4044465793713531E-3</v>
      </c>
      <c r="U126" s="84">
        <v>1.2278580224766382E-4</v>
      </c>
    </row>
    <row r="127" spans="2:21">
      <c r="B127" s="76" t="s">
        <v>454</v>
      </c>
      <c r="C127" s="73">
        <v>1177526</v>
      </c>
      <c r="D127" s="86" t="s">
        <v>118</v>
      </c>
      <c r="E127" s="86" t="s">
        <v>294</v>
      </c>
      <c r="F127" s="73" t="s">
        <v>455</v>
      </c>
      <c r="G127" s="86" t="s">
        <v>456</v>
      </c>
      <c r="H127" s="73" t="s">
        <v>443</v>
      </c>
      <c r="I127" s="73" t="s">
        <v>305</v>
      </c>
      <c r="J127" s="73"/>
      <c r="K127" s="83">
        <v>4.6699999999965058</v>
      </c>
      <c r="L127" s="86" t="s">
        <v>131</v>
      </c>
      <c r="M127" s="87">
        <v>7.4999999999999997E-3</v>
      </c>
      <c r="N127" s="87">
        <v>4.1099999999982088E-2</v>
      </c>
      <c r="O127" s="83">
        <v>605003.00008500007</v>
      </c>
      <c r="P127" s="85">
        <v>93.2</v>
      </c>
      <c r="Q127" s="73"/>
      <c r="R127" s="83">
        <v>563.86278929100013</v>
      </c>
      <c r="S127" s="84">
        <v>1.237819254170745E-3</v>
      </c>
      <c r="T127" s="84">
        <v>9.0516907653761006E-4</v>
      </c>
      <c r="U127" s="84">
        <v>7.9135734220803114E-5</v>
      </c>
    </row>
    <row r="128" spans="2:21">
      <c r="B128" s="76" t="s">
        <v>457</v>
      </c>
      <c r="C128" s="73">
        <v>1184555</v>
      </c>
      <c r="D128" s="86" t="s">
        <v>118</v>
      </c>
      <c r="E128" s="86" t="s">
        <v>294</v>
      </c>
      <c r="F128" s="73" t="s">
        <v>455</v>
      </c>
      <c r="G128" s="86" t="s">
        <v>456</v>
      </c>
      <c r="H128" s="73" t="s">
        <v>443</v>
      </c>
      <c r="I128" s="73" t="s">
        <v>305</v>
      </c>
      <c r="J128" s="73"/>
      <c r="K128" s="83">
        <v>5.3200000000000678</v>
      </c>
      <c r="L128" s="86" t="s">
        <v>131</v>
      </c>
      <c r="M128" s="87">
        <v>7.4999999999999997E-3</v>
      </c>
      <c r="N128" s="87">
        <v>4.3099999999998653E-2</v>
      </c>
      <c r="O128" s="83">
        <v>3344320.6019320004</v>
      </c>
      <c r="P128" s="85">
        <v>88.98</v>
      </c>
      <c r="Q128" s="73"/>
      <c r="R128" s="83">
        <v>2975.7763624400004</v>
      </c>
      <c r="S128" s="84">
        <v>3.8539739742624395E-3</v>
      </c>
      <c r="T128" s="84">
        <v>4.7770145381630276E-3</v>
      </c>
      <c r="U128" s="84">
        <v>4.1763750293702677E-4</v>
      </c>
    </row>
    <row r="129" spans="2:21">
      <c r="B129" s="76" t="s">
        <v>458</v>
      </c>
      <c r="C129" s="73">
        <v>1130632</v>
      </c>
      <c r="D129" s="86" t="s">
        <v>118</v>
      </c>
      <c r="E129" s="86" t="s">
        <v>294</v>
      </c>
      <c r="F129" s="73" t="s">
        <v>429</v>
      </c>
      <c r="G129" s="86" t="s">
        <v>310</v>
      </c>
      <c r="H129" s="73" t="s">
        <v>443</v>
      </c>
      <c r="I129" s="73" t="s">
        <v>305</v>
      </c>
      <c r="J129" s="73"/>
      <c r="K129" s="83">
        <v>0.85000000002757481</v>
      </c>
      <c r="L129" s="86" t="s">
        <v>131</v>
      </c>
      <c r="M129" s="87">
        <v>3.4500000000000003E-2</v>
      </c>
      <c r="N129" s="87">
        <v>3.1199999999779394E-2</v>
      </c>
      <c r="O129" s="83">
        <v>9814.6252990000012</v>
      </c>
      <c r="P129" s="85">
        <v>110.85</v>
      </c>
      <c r="Q129" s="73"/>
      <c r="R129" s="83">
        <v>10.879511802000003</v>
      </c>
      <c r="S129" s="84">
        <v>7.5940978097561394E-5</v>
      </c>
      <c r="T129" s="84">
        <v>1.7464883014144227E-5</v>
      </c>
      <c r="U129" s="84">
        <v>1.5268930150502218E-6</v>
      </c>
    </row>
    <row r="130" spans="2:21">
      <c r="B130" s="76" t="s">
        <v>459</v>
      </c>
      <c r="C130" s="73">
        <v>1138668</v>
      </c>
      <c r="D130" s="86" t="s">
        <v>118</v>
      </c>
      <c r="E130" s="86" t="s">
        <v>294</v>
      </c>
      <c r="F130" s="73" t="s">
        <v>429</v>
      </c>
      <c r="G130" s="86" t="s">
        <v>310</v>
      </c>
      <c r="H130" s="73" t="s">
        <v>443</v>
      </c>
      <c r="I130" s="73" t="s">
        <v>305</v>
      </c>
      <c r="J130" s="73"/>
      <c r="K130" s="83">
        <v>1.960000000003534</v>
      </c>
      <c r="L130" s="86" t="s">
        <v>131</v>
      </c>
      <c r="M130" s="87">
        <v>2.0499999999999997E-2</v>
      </c>
      <c r="N130" s="87">
        <v>3.3800000000078413E-2</v>
      </c>
      <c r="O130" s="83">
        <v>165989.95707900004</v>
      </c>
      <c r="P130" s="85">
        <v>109.1</v>
      </c>
      <c r="Q130" s="73"/>
      <c r="R130" s="83">
        <v>181.09504684100003</v>
      </c>
      <c r="S130" s="84">
        <v>4.4862562812469101E-4</v>
      </c>
      <c r="T130" s="84">
        <v>2.9071192394291163E-4</v>
      </c>
      <c r="U130" s="84">
        <v>2.5415916367762362E-5</v>
      </c>
    </row>
    <row r="131" spans="2:21">
      <c r="B131" s="76" t="s">
        <v>460</v>
      </c>
      <c r="C131" s="73">
        <v>1141696</v>
      </c>
      <c r="D131" s="86" t="s">
        <v>118</v>
      </c>
      <c r="E131" s="86" t="s">
        <v>294</v>
      </c>
      <c r="F131" s="73" t="s">
        <v>429</v>
      </c>
      <c r="G131" s="86" t="s">
        <v>310</v>
      </c>
      <c r="H131" s="73" t="s">
        <v>443</v>
      </c>
      <c r="I131" s="73" t="s">
        <v>305</v>
      </c>
      <c r="J131" s="73"/>
      <c r="K131" s="83">
        <v>2.4300000000012765</v>
      </c>
      <c r="L131" s="86" t="s">
        <v>131</v>
      </c>
      <c r="M131" s="87">
        <v>2.0499999999999997E-2</v>
      </c>
      <c r="N131" s="87">
        <v>3.6500000000012064E-2</v>
      </c>
      <c r="O131" s="83">
        <v>1068491.471355</v>
      </c>
      <c r="P131" s="85">
        <v>108.48</v>
      </c>
      <c r="Q131" s="73"/>
      <c r="R131" s="83">
        <v>1159.0995837640003</v>
      </c>
      <c r="S131" s="84">
        <v>1.3947370910628231E-3</v>
      </c>
      <c r="T131" s="84">
        <v>1.8607028514331055E-3</v>
      </c>
      <c r="U131" s="84">
        <v>1.6267467607062309E-4</v>
      </c>
    </row>
    <row r="132" spans="2:21">
      <c r="B132" s="76" t="s">
        <v>461</v>
      </c>
      <c r="C132" s="73">
        <v>1165141</v>
      </c>
      <c r="D132" s="86" t="s">
        <v>118</v>
      </c>
      <c r="E132" s="86" t="s">
        <v>294</v>
      </c>
      <c r="F132" s="73" t="s">
        <v>429</v>
      </c>
      <c r="G132" s="86" t="s">
        <v>310</v>
      </c>
      <c r="H132" s="73" t="s">
        <v>443</v>
      </c>
      <c r="I132" s="73" t="s">
        <v>305</v>
      </c>
      <c r="J132" s="73"/>
      <c r="K132" s="83">
        <v>5.4999999999984936</v>
      </c>
      <c r="L132" s="86" t="s">
        <v>131</v>
      </c>
      <c r="M132" s="87">
        <v>8.3999999999999995E-3</v>
      </c>
      <c r="N132" s="87">
        <v>3.8299999999992222E-2</v>
      </c>
      <c r="O132" s="83">
        <v>1763182.5948620003</v>
      </c>
      <c r="P132" s="85">
        <v>94.09</v>
      </c>
      <c r="Q132" s="73"/>
      <c r="R132" s="83">
        <v>1658.9784443630003</v>
      </c>
      <c r="S132" s="84">
        <v>2.6034478288711103E-3</v>
      </c>
      <c r="T132" s="84">
        <v>2.6631585112541953E-3</v>
      </c>
      <c r="U132" s="84">
        <v>2.3283053917466095E-4</v>
      </c>
    </row>
    <row r="133" spans="2:21">
      <c r="B133" s="76" t="s">
        <v>462</v>
      </c>
      <c r="C133" s="73">
        <v>1178367</v>
      </c>
      <c r="D133" s="86" t="s">
        <v>118</v>
      </c>
      <c r="E133" s="86" t="s">
        <v>294</v>
      </c>
      <c r="F133" s="73" t="s">
        <v>429</v>
      </c>
      <c r="G133" s="86" t="s">
        <v>310</v>
      </c>
      <c r="H133" s="73" t="s">
        <v>443</v>
      </c>
      <c r="I133" s="73" t="s">
        <v>305</v>
      </c>
      <c r="J133" s="73"/>
      <c r="K133" s="83">
        <v>6.3200000000076688</v>
      </c>
      <c r="L133" s="86" t="s">
        <v>131</v>
      </c>
      <c r="M133" s="87">
        <v>5.0000000000000001E-3</v>
      </c>
      <c r="N133" s="87">
        <v>3.4100000000047065E-2</v>
      </c>
      <c r="O133" s="83">
        <v>316014.57287700009</v>
      </c>
      <c r="P133" s="85">
        <v>90.77</v>
      </c>
      <c r="Q133" s="73"/>
      <c r="R133" s="83">
        <v>286.84641996500005</v>
      </c>
      <c r="S133" s="84">
        <v>1.7543616798293244E-3</v>
      </c>
      <c r="T133" s="84">
        <v>4.6047462964228411E-4</v>
      </c>
      <c r="U133" s="84">
        <v>4.0257669921935794E-5</v>
      </c>
    </row>
    <row r="134" spans="2:21">
      <c r="B134" s="76" t="s">
        <v>463</v>
      </c>
      <c r="C134" s="73">
        <v>1178375</v>
      </c>
      <c r="D134" s="86" t="s">
        <v>118</v>
      </c>
      <c r="E134" s="86" t="s">
        <v>294</v>
      </c>
      <c r="F134" s="73" t="s">
        <v>429</v>
      </c>
      <c r="G134" s="86" t="s">
        <v>310</v>
      </c>
      <c r="H134" s="73" t="s">
        <v>443</v>
      </c>
      <c r="I134" s="73" t="s">
        <v>305</v>
      </c>
      <c r="J134" s="73"/>
      <c r="K134" s="83">
        <v>6.1900000000027173</v>
      </c>
      <c r="L134" s="86" t="s">
        <v>131</v>
      </c>
      <c r="M134" s="87">
        <v>9.7000000000000003E-3</v>
      </c>
      <c r="N134" s="87">
        <v>3.9800000000011181E-2</v>
      </c>
      <c r="O134" s="83">
        <v>868421.09097600018</v>
      </c>
      <c r="P134" s="85">
        <v>90.71</v>
      </c>
      <c r="Q134" s="73"/>
      <c r="R134" s="83">
        <v>787.74481529400009</v>
      </c>
      <c r="S134" s="84">
        <v>2.0822711909551446E-3</v>
      </c>
      <c r="T134" s="84">
        <v>1.2645669488201873E-3</v>
      </c>
      <c r="U134" s="84">
        <v>1.1055662037089957E-4</v>
      </c>
    </row>
    <row r="135" spans="2:21">
      <c r="B135" s="76" t="s">
        <v>464</v>
      </c>
      <c r="C135" s="73">
        <v>1171214</v>
      </c>
      <c r="D135" s="86" t="s">
        <v>118</v>
      </c>
      <c r="E135" s="86" t="s">
        <v>294</v>
      </c>
      <c r="F135" s="73" t="s">
        <v>465</v>
      </c>
      <c r="G135" s="86" t="s">
        <v>466</v>
      </c>
      <c r="H135" s="73" t="s">
        <v>451</v>
      </c>
      <c r="I135" s="73" t="s">
        <v>129</v>
      </c>
      <c r="J135" s="73"/>
      <c r="K135" s="83">
        <v>1.5399999999993332</v>
      </c>
      <c r="L135" s="86" t="s">
        <v>131</v>
      </c>
      <c r="M135" s="87">
        <v>1.8500000000000003E-2</v>
      </c>
      <c r="N135" s="87">
        <v>3.5099999999987912E-2</v>
      </c>
      <c r="O135" s="83">
        <v>1336682.7635350002</v>
      </c>
      <c r="P135" s="85">
        <v>107.74</v>
      </c>
      <c r="Q135" s="73"/>
      <c r="R135" s="83">
        <v>1440.1420100740004</v>
      </c>
      <c r="S135" s="84">
        <v>2.2652568525199975E-3</v>
      </c>
      <c r="T135" s="84">
        <v>2.3118603286108115E-3</v>
      </c>
      <c r="U135" s="84">
        <v>2.0211778027191818E-4</v>
      </c>
    </row>
    <row r="136" spans="2:21">
      <c r="B136" s="76" t="s">
        <v>467</v>
      </c>
      <c r="C136" s="73">
        <v>1175660</v>
      </c>
      <c r="D136" s="86" t="s">
        <v>118</v>
      </c>
      <c r="E136" s="86" t="s">
        <v>294</v>
      </c>
      <c r="F136" s="73" t="s">
        <v>465</v>
      </c>
      <c r="G136" s="86" t="s">
        <v>466</v>
      </c>
      <c r="H136" s="73" t="s">
        <v>451</v>
      </c>
      <c r="I136" s="73" t="s">
        <v>129</v>
      </c>
      <c r="J136" s="73"/>
      <c r="K136" s="83">
        <v>1.1299999999999009</v>
      </c>
      <c r="L136" s="86" t="s">
        <v>131</v>
      </c>
      <c r="M136" s="87">
        <v>0.01</v>
      </c>
      <c r="N136" s="87">
        <v>4.0099999999998026E-2</v>
      </c>
      <c r="O136" s="83">
        <v>2652243.3493980006</v>
      </c>
      <c r="P136" s="85">
        <v>106.2</v>
      </c>
      <c r="Q136" s="73"/>
      <c r="R136" s="83">
        <v>2816.682475956</v>
      </c>
      <c r="S136" s="84">
        <v>2.7880662026064039E-3</v>
      </c>
      <c r="T136" s="84">
        <v>4.5216210824384961E-3</v>
      </c>
      <c r="U136" s="84">
        <v>3.9530935545848301E-4</v>
      </c>
    </row>
    <row r="137" spans="2:21">
      <c r="B137" s="76" t="s">
        <v>468</v>
      </c>
      <c r="C137" s="73">
        <v>1182831</v>
      </c>
      <c r="D137" s="86" t="s">
        <v>118</v>
      </c>
      <c r="E137" s="86" t="s">
        <v>294</v>
      </c>
      <c r="F137" s="73" t="s">
        <v>465</v>
      </c>
      <c r="G137" s="86" t="s">
        <v>466</v>
      </c>
      <c r="H137" s="73" t="s">
        <v>451</v>
      </c>
      <c r="I137" s="73" t="s">
        <v>129</v>
      </c>
      <c r="J137" s="73"/>
      <c r="K137" s="83">
        <v>4.139999999999886</v>
      </c>
      <c r="L137" s="86" t="s">
        <v>131</v>
      </c>
      <c r="M137" s="87">
        <v>0.01</v>
      </c>
      <c r="N137" s="87">
        <v>4.6799999999998974E-2</v>
      </c>
      <c r="O137" s="83">
        <v>3376291.2556060003</v>
      </c>
      <c r="P137" s="85">
        <v>93.07</v>
      </c>
      <c r="Q137" s="73"/>
      <c r="R137" s="83">
        <v>3142.3141569240006</v>
      </c>
      <c r="S137" s="84">
        <v>2.8514576613696292E-3</v>
      </c>
      <c r="T137" s="84">
        <v>5.0443577012599201E-3</v>
      </c>
      <c r="U137" s="84">
        <v>4.4101037111046292E-4</v>
      </c>
    </row>
    <row r="138" spans="2:21">
      <c r="B138" s="76" t="s">
        <v>469</v>
      </c>
      <c r="C138" s="73">
        <v>1191659</v>
      </c>
      <c r="D138" s="86" t="s">
        <v>118</v>
      </c>
      <c r="E138" s="86" t="s">
        <v>294</v>
      </c>
      <c r="F138" s="73" t="s">
        <v>465</v>
      </c>
      <c r="G138" s="86" t="s">
        <v>466</v>
      </c>
      <c r="H138" s="73" t="s">
        <v>451</v>
      </c>
      <c r="I138" s="73" t="s">
        <v>129</v>
      </c>
      <c r="J138" s="73"/>
      <c r="K138" s="83">
        <v>2.8000000000005913</v>
      </c>
      <c r="L138" s="86" t="s">
        <v>131</v>
      </c>
      <c r="M138" s="87">
        <v>3.5400000000000001E-2</v>
      </c>
      <c r="N138" s="87">
        <v>4.4100000000007314E-2</v>
      </c>
      <c r="O138" s="83">
        <v>2339029.2450000001</v>
      </c>
      <c r="P138" s="85">
        <v>101.14</v>
      </c>
      <c r="Q138" s="73"/>
      <c r="R138" s="83">
        <v>2365.6941779470008</v>
      </c>
      <c r="S138" s="84">
        <v>3.4046509439455033E-3</v>
      </c>
      <c r="T138" s="84">
        <v>3.7976494549591048E-3</v>
      </c>
      <c r="U138" s="84">
        <v>3.3201507400251366E-4</v>
      </c>
    </row>
    <row r="139" spans="2:21">
      <c r="B139" s="76" t="s">
        <v>470</v>
      </c>
      <c r="C139" s="73">
        <v>1139542</v>
      </c>
      <c r="D139" s="86" t="s">
        <v>118</v>
      </c>
      <c r="E139" s="86" t="s">
        <v>294</v>
      </c>
      <c r="F139" s="73" t="s">
        <v>471</v>
      </c>
      <c r="G139" s="86" t="s">
        <v>318</v>
      </c>
      <c r="H139" s="73" t="s">
        <v>443</v>
      </c>
      <c r="I139" s="73" t="s">
        <v>305</v>
      </c>
      <c r="J139" s="73"/>
      <c r="K139" s="83">
        <v>2.8100000000022622</v>
      </c>
      <c r="L139" s="86" t="s">
        <v>131</v>
      </c>
      <c r="M139" s="87">
        <v>1.9400000000000001E-2</v>
      </c>
      <c r="N139" s="87">
        <v>2.5500000000035102E-2</v>
      </c>
      <c r="O139" s="83">
        <v>233776.83055200003</v>
      </c>
      <c r="P139" s="85">
        <v>109.66</v>
      </c>
      <c r="Q139" s="73"/>
      <c r="R139" s="83">
        <v>256.35965268200005</v>
      </c>
      <c r="S139" s="84">
        <v>6.4678124416640891E-4</v>
      </c>
      <c r="T139" s="84">
        <v>4.1153421450535182E-4</v>
      </c>
      <c r="U139" s="84">
        <v>3.5978982342653335E-5</v>
      </c>
    </row>
    <row r="140" spans="2:21">
      <c r="B140" s="76" t="s">
        <v>472</v>
      </c>
      <c r="C140" s="73">
        <v>1142595</v>
      </c>
      <c r="D140" s="86" t="s">
        <v>118</v>
      </c>
      <c r="E140" s="86" t="s">
        <v>294</v>
      </c>
      <c r="F140" s="73" t="s">
        <v>471</v>
      </c>
      <c r="G140" s="86" t="s">
        <v>318</v>
      </c>
      <c r="H140" s="73" t="s">
        <v>443</v>
      </c>
      <c r="I140" s="73" t="s">
        <v>305</v>
      </c>
      <c r="J140" s="73"/>
      <c r="K140" s="83">
        <v>3.7800000000001646</v>
      </c>
      <c r="L140" s="86" t="s">
        <v>131</v>
      </c>
      <c r="M140" s="87">
        <v>1.23E-2</v>
      </c>
      <c r="N140" s="87">
        <v>2.5400000000000825E-2</v>
      </c>
      <c r="O140" s="83">
        <v>2292312.7671000003</v>
      </c>
      <c r="P140" s="85">
        <v>105.9</v>
      </c>
      <c r="Q140" s="73"/>
      <c r="R140" s="83">
        <v>2427.5591553200002</v>
      </c>
      <c r="S140" s="84">
        <v>1.8025969166834432E-3</v>
      </c>
      <c r="T140" s="84">
        <v>3.8969613185937846E-3</v>
      </c>
      <c r="U140" s="84">
        <v>3.4069755935169153E-4</v>
      </c>
    </row>
    <row r="141" spans="2:21">
      <c r="B141" s="76" t="s">
        <v>473</v>
      </c>
      <c r="C141" s="73">
        <v>1142231</v>
      </c>
      <c r="D141" s="86" t="s">
        <v>118</v>
      </c>
      <c r="E141" s="86" t="s">
        <v>294</v>
      </c>
      <c r="F141" s="73" t="s">
        <v>474</v>
      </c>
      <c r="G141" s="86" t="s">
        <v>475</v>
      </c>
      <c r="H141" s="73" t="s">
        <v>476</v>
      </c>
      <c r="I141" s="73" t="s">
        <v>129</v>
      </c>
      <c r="J141" s="73"/>
      <c r="K141" s="83">
        <v>2.6599999999997728</v>
      </c>
      <c r="L141" s="86" t="s">
        <v>131</v>
      </c>
      <c r="M141" s="87">
        <v>2.5699999999999997E-2</v>
      </c>
      <c r="N141" s="87">
        <v>3.9399999999999838E-2</v>
      </c>
      <c r="O141" s="83">
        <v>2276756.6902220002</v>
      </c>
      <c r="P141" s="85">
        <v>108.2</v>
      </c>
      <c r="Q141" s="73"/>
      <c r="R141" s="83">
        <v>2463.4506366160003</v>
      </c>
      <c r="S141" s="84">
        <v>1.775368069717585E-3</v>
      </c>
      <c r="T141" s="84">
        <v>3.9545779224862271E-3</v>
      </c>
      <c r="U141" s="84">
        <v>3.457347754591821E-4</v>
      </c>
    </row>
    <row r="142" spans="2:21">
      <c r="B142" s="76" t="s">
        <v>477</v>
      </c>
      <c r="C142" s="73">
        <v>1171628</v>
      </c>
      <c r="D142" s="86" t="s">
        <v>118</v>
      </c>
      <c r="E142" s="86" t="s">
        <v>294</v>
      </c>
      <c r="F142" s="73" t="s">
        <v>474</v>
      </c>
      <c r="G142" s="86" t="s">
        <v>475</v>
      </c>
      <c r="H142" s="73" t="s">
        <v>476</v>
      </c>
      <c r="I142" s="73" t="s">
        <v>129</v>
      </c>
      <c r="J142" s="73"/>
      <c r="K142" s="83">
        <v>1.4899999999996594</v>
      </c>
      <c r="L142" s="86" t="s">
        <v>131</v>
      </c>
      <c r="M142" s="87">
        <v>1.2199999999999999E-2</v>
      </c>
      <c r="N142" s="87">
        <v>3.6300000000015882E-2</v>
      </c>
      <c r="O142" s="83">
        <v>330568.60984900006</v>
      </c>
      <c r="P142" s="85">
        <v>106.66</v>
      </c>
      <c r="Q142" s="73"/>
      <c r="R142" s="83">
        <v>352.58449138800006</v>
      </c>
      <c r="S142" s="84">
        <v>7.1862741271521747E-4</v>
      </c>
      <c r="T142" s="84">
        <v>5.6600397212317496E-4</v>
      </c>
      <c r="U142" s="84">
        <v>4.9483727479058825E-5</v>
      </c>
    </row>
    <row r="143" spans="2:21">
      <c r="B143" s="76" t="s">
        <v>478</v>
      </c>
      <c r="C143" s="73">
        <v>1178292</v>
      </c>
      <c r="D143" s="86" t="s">
        <v>118</v>
      </c>
      <c r="E143" s="86" t="s">
        <v>294</v>
      </c>
      <c r="F143" s="73" t="s">
        <v>474</v>
      </c>
      <c r="G143" s="86" t="s">
        <v>475</v>
      </c>
      <c r="H143" s="73" t="s">
        <v>476</v>
      </c>
      <c r="I143" s="73" t="s">
        <v>129</v>
      </c>
      <c r="J143" s="73"/>
      <c r="K143" s="83">
        <v>5.3400000000003152</v>
      </c>
      <c r="L143" s="86" t="s">
        <v>131</v>
      </c>
      <c r="M143" s="87">
        <v>1.09E-2</v>
      </c>
      <c r="N143" s="87">
        <v>3.9900000000001337E-2</v>
      </c>
      <c r="O143" s="83">
        <v>881034.34895000013</v>
      </c>
      <c r="P143" s="85">
        <v>93.67</v>
      </c>
      <c r="Q143" s="73"/>
      <c r="R143" s="83">
        <v>825.26487221100001</v>
      </c>
      <c r="S143" s="84">
        <v>1.576947658386672E-3</v>
      </c>
      <c r="T143" s="84">
        <v>1.3247979055639426E-3</v>
      </c>
      <c r="U143" s="84">
        <v>1.1582240011115614E-4</v>
      </c>
    </row>
    <row r="144" spans="2:21">
      <c r="B144" s="76" t="s">
        <v>479</v>
      </c>
      <c r="C144" s="73">
        <v>1184530</v>
      </c>
      <c r="D144" s="86" t="s">
        <v>118</v>
      </c>
      <c r="E144" s="86" t="s">
        <v>294</v>
      </c>
      <c r="F144" s="73" t="s">
        <v>474</v>
      </c>
      <c r="G144" s="86" t="s">
        <v>475</v>
      </c>
      <c r="H144" s="73" t="s">
        <v>476</v>
      </c>
      <c r="I144" s="73" t="s">
        <v>129</v>
      </c>
      <c r="J144" s="73"/>
      <c r="K144" s="83">
        <v>6.2599999999992937</v>
      </c>
      <c r="L144" s="86" t="s">
        <v>131</v>
      </c>
      <c r="M144" s="87">
        <v>1.54E-2</v>
      </c>
      <c r="N144" s="87">
        <v>4.169999999999028E-2</v>
      </c>
      <c r="O144" s="83">
        <v>986730.66979100008</v>
      </c>
      <c r="P144" s="85">
        <v>91.75</v>
      </c>
      <c r="Q144" s="73"/>
      <c r="R144" s="83">
        <v>905.32538396400014</v>
      </c>
      <c r="S144" s="84">
        <v>2.8192304851171429E-3</v>
      </c>
      <c r="T144" s="84">
        <v>1.4533190650852386E-3</v>
      </c>
      <c r="U144" s="84">
        <v>1.2705855099749735E-4</v>
      </c>
    </row>
    <row r="145" spans="2:21">
      <c r="B145" s="76" t="s">
        <v>480</v>
      </c>
      <c r="C145" s="73">
        <v>1182989</v>
      </c>
      <c r="D145" s="86" t="s">
        <v>118</v>
      </c>
      <c r="E145" s="86" t="s">
        <v>294</v>
      </c>
      <c r="F145" s="73" t="s">
        <v>481</v>
      </c>
      <c r="G145" s="86" t="s">
        <v>482</v>
      </c>
      <c r="H145" s="73" t="s">
        <v>483</v>
      </c>
      <c r="I145" s="73" t="s">
        <v>305</v>
      </c>
      <c r="J145" s="73"/>
      <c r="K145" s="83">
        <v>4.4800000000003273</v>
      </c>
      <c r="L145" s="86" t="s">
        <v>131</v>
      </c>
      <c r="M145" s="87">
        <v>7.4999999999999997E-3</v>
      </c>
      <c r="N145" s="87">
        <v>3.7900000000002473E-2</v>
      </c>
      <c r="O145" s="83">
        <v>4418611.1384980008</v>
      </c>
      <c r="P145" s="85">
        <v>94.32</v>
      </c>
      <c r="Q145" s="73"/>
      <c r="R145" s="83">
        <v>4167.6340445430005</v>
      </c>
      <c r="S145" s="84">
        <v>2.8711688475768367E-3</v>
      </c>
      <c r="T145" s="84">
        <v>6.6903039730447852E-3</v>
      </c>
      <c r="U145" s="84">
        <v>5.8490963819979411E-4</v>
      </c>
    </row>
    <row r="146" spans="2:21">
      <c r="B146" s="76" t="s">
        <v>484</v>
      </c>
      <c r="C146" s="73">
        <v>1260769</v>
      </c>
      <c r="D146" s="86" t="s">
        <v>118</v>
      </c>
      <c r="E146" s="86" t="s">
        <v>294</v>
      </c>
      <c r="F146" s="73" t="s">
        <v>485</v>
      </c>
      <c r="G146" s="86" t="s">
        <v>475</v>
      </c>
      <c r="H146" s="73" t="s">
        <v>476</v>
      </c>
      <c r="I146" s="73" t="s">
        <v>129</v>
      </c>
      <c r="J146" s="73"/>
      <c r="K146" s="83">
        <v>3.5400000000002181</v>
      </c>
      <c r="L146" s="86" t="s">
        <v>131</v>
      </c>
      <c r="M146" s="87">
        <v>1.3300000000000001E-2</v>
      </c>
      <c r="N146" s="87">
        <v>3.5500000000003772E-2</v>
      </c>
      <c r="O146" s="83">
        <v>1160514.9290240002</v>
      </c>
      <c r="P146" s="85">
        <v>102.71</v>
      </c>
      <c r="Q146" s="73"/>
      <c r="R146" s="83">
        <v>1191.9649303810004</v>
      </c>
      <c r="S146" s="84">
        <v>3.5381552714146345E-3</v>
      </c>
      <c r="T146" s="84">
        <v>1.9134616005692284E-3</v>
      </c>
      <c r="U146" s="84">
        <v>1.6728718710052766E-4</v>
      </c>
    </row>
    <row r="147" spans="2:21">
      <c r="B147" s="76" t="s">
        <v>486</v>
      </c>
      <c r="C147" s="73">
        <v>6120224</v>
      </c>
      <c r="D147" s="86" t="s">
        <v>118</v>
      </c>
      <c r="E147" s="86" t="s">
        <v>294</v>
      </c>
      <c r="F147" s="73" t="s">
        <v>487</v>
      </c>
      <c r="G147" s="86" t="s">
        <v>310</v>
      </c>
      <c r="H147" s="73" t="s">
        <v>483</v>
      </c>
      <c r="I147" s="73" t="s">
        <v>305</v>
      </c>
      <c r="J147" s="73"/>
      <c r="K147" s="83">
        <v>3.7600000000083522</v>
      </c>
      <c r="L147" s="86" t="s">
        <v>131</v>
      </c>
      <c r="M147" s="87">
        <v>1.8000000000000002E-2</v>
      </c>
      <c r="N147" s="87">
        <v>3.290000000002808E-2</v>
      </c>
      <c r="O147" s="83">
        <v>131581.55621100002</v>
      </c>
      <c r="P147" s="85">
        <v>105.55</v>
      </c>
      <c r="Q147" s="73"/>
      <c r="R147" s="83">
        <v>138.88433230900003</v>
      </c>
      <c r="S147" s="84">
        <v>1.5701518467323963E-4</v>
      </c>
      <c r="T147" s="84">
        <v>2.2295105335777234E-4</v>
      </c>
      <c r="U147" s="84">
        <v>1.9491822865024353E-5</v>
      </c>
    </row>
    <row r="148" spans="2:21">
      <c r="B148" s="76" t="s">
        <v>488</v>
      </c>
      <c r="C148" s="73">
        <v>1193630</v>
      </c>
      <c r="D148" s="86" t="s">
        <v>118</v>
      </c>
      <c r="E148" s="86" t="s">
        <v>294</v>
      </c>
      <c r="F148" s="73" t="s">
        <v>489</v>
      </c>
      <c r="G148" s="86" t="s">
        <v>310</v>
      </c>
      <c r="H148" s="73" t="s">
        <v>483</v>
      </c>
      <c r="I148" s="73" t="s">
        <v>305</v>
      </c>
      <c r="J148" s="73"/>
      <c r="K148" s="83">
        <v>5.0000000000002798</v>
      </c>
      <c r="L148" s="86" t="s">
        <v>131</v>
      </c>
      <c r="M148" s="87">
        <v>3.6200000000000003E-2</v>
      </c>
      <c r="N148" s="87">
        <v>4.1300000000001738E-2</v>
      </c>
      <c r="O148" s="83">
        <v>3610915.8209730005</v>
      </c>
      <c r="P148" s="85">
        <v>99.51</v>
      </c>
      <c r="Q148" s="73"/>
      <c r="R148" s="83">
        <v>3593.2223162259997</v>
      </c>
      <c r="S148" s="84">
        <v>2.0318008160000209E-3</v>
      </c>
      <c r="T148" s="84">
        <v>5.7682006820529404E-3</v>
      </c>
      <c r="U148" s="84">
        <v>5.04293405441177E-4</v>
      </c>
    </row>
    <row r="149" spans="2:21">
      <c r="B149" s="76" t="s">
        <v>490</v>
      </c>
      <c r="C149" s="73">
        <v>1132828</v>
      </c>
      <c r="D149" s="86" t="s">
        <v>118</v>
      </c>
      <c r="E149" s="86" t="s">
        <v>294</v>
      </c>
      <c r="F149" s="73" t="s">
        <v>491</v>
      </c>
      <c r="G149" s="86" t="s">
        <v>155</v>
      </c>
      <c r="H149" s="73" t="s">
        <v>483</v>
      </c>
      <c r="I149" s="73" t="s">
        <v>305</v>
      </c>
      <c r="J149" s="73"/>
      <c r="K149" s="83">
        <v>1.0100000000000373</v>
      </c>
      <c r="L149" s="86" t="s">
        <v>131</v>
      </c>
      <c r="M149" s="87">
        <v>1.9799999999999998E-2</v>
      </c>
      <c r="N149" s="87">
        <v>2.9799999999999254E-2</v>
      </c>
      <c r="O149" s="83">
        <v>482882.042395</v>
      </c>
      <c r="P149" s="85">
        <v>109.45</v>
      </c>
      <c r="Q149" s="83">
        <v>544.42530500700013</v>
      </c>
      <c r="R149" s="83">
        <v>1072.9397003960003</v>
      </c>
      <c r="S149" s="84">
        <v>6.3562289049695284E-3</v>
      </c>
      <c r="T149" s="84">
        <v>1.7223903691342393E-3</v>
      </c>
      <c r="U149" s="84">
        <v>1.5058250442851349E-4</v>
      </c>
    </row>
    <row r="150" spans="2:21">
      <c r="B150" s="76" t="s">
        <v>492</v>
      </c>
      <c r="C150" s="73">
        <v>1166057</v>
      </c>
      <c r="D150" s="86" t="s">
        <v>118</v>
      </c>
      <c r="E150" s="86" t="s">
        <v>294</v>
      </c>
      <c r="F150" s="73" t="s">
        <v>493</v>
      </c>
      <c r="G150" s="86" t="s">
        <v>318</v>
      </c>
      <c r="H150" s="73" t="s">
        <v>494</v>
      </c>
      <c r="I150" s="73" t="s">
        <v>305</v>
      </c>
      <c r="J150" s="73"/>
      <c r="K150" s="83">
        <v>3.7200000000000157</v>
      </c>
      <c r="L150" s="86" t="s">
        <v>131</v>
      </c>
      <c r="M150" s="87">
        <v>2.75E-2</v>
      </c>
      <c r="N150" s="87">
        <v>3.5800000000000234E-2</v>
      </c>
      <c r="O150" s="83">
        <v>2427015.257063</v>
      </c>
      <c r="P150" s="85">
        <v>107.45</v>
      </c>
      <c r="Q150" s="73"/>
      <c r="R150" s="83">
        <v>2607.8278242430001</v>
      </c>
      <c r="S150" s="84">
        <v>2.6877260997997814E-3</v>
      </c>
      <c r="T150" s="84">
        <v>4.1863466578584488E-3</v>
      </c>
      <c r="U150" s="84">
        <v>3.6599749710812003E-4</v>
      </c>
    </row>
    <row r="151" spans="2:21">
      <c r="B151" s="76" t="s">
        <v>495</v>
      </c>
      <c r="C151" s="73">
        <v>1180355</v>
      </c>
      <c r="D151" s="86" t="s">
        <v>118</v>
      </c>
      <c r="E151" s="86" t="s">
        <v>294</v>
      </c>
      <c r="F151" s="73" t="s">
        <v>493</v>
      </c>
      <c r="G151" s="86" t="s">
        <v>318</v>
      </c>
      <c r="H151" s="73" t="s">
        <v>494</v>
      </c>
      <c r="I151" s="73" t="s">
        <v>305</v>
      </c>
      <c r="J151" s="73"/>
      <c r="K151" s="83">
        <v>3.9699999999940845</v>
      </c>
      <c r="L151" s="86" t="s">
        <v>131</v>
      </c>
      <c r="M151" s="87">
        <v>2.5000000000000001E-2</v>
      </c>
      <c r="N151" s="87">
        <v>5.9699999999940842E-2</v>
      </c>
      <c r="O151" s="83">
        <v>233937.34164500007</v>
      </c>
      <c r="P151" s="85">
        <v>88.16</v>
      </c>
      <c r="Q151" s="73"/>
      <c r="R151" s="83">
        <v>206.23915522600004</v>
      </c>
      <c r="S151" s="84">
        <v>2.7497227988979364E-4</v>
      </c>
      <c r="T151" s="84">
        <v>3.3107576741594872E-4</v>
      </c>
      <c r="U151" s="84">
        <v>2.8944784589189766E-5</v>
      </c>
    </row>
    <row r="152" spans="2:21">
      <c r="B152" s="76" t="s">
        <v>496</v>
      </c>
      <c r="C152" s="73">
        <v>1260603</v>
      </c>
      <c r="D152" s="86" t="s">
        <v>118</v>
      </c>
      <c r="E152" s="86" t="s">
        <v>294</v>
      </c>
      <c r="F152" s="73" t="s">
        <v>485</v>
      </c>
      <c r="G152" s="86" t="s">
        <v>475</v>
      </c>
      <c r="H152" s="73" t="s">
        <v>497</v>
      </c>
      <c r="I152" s="73" t="s">
        <v>129</v>
      </c>
      <c r="J152" s="73"/>
      <c r="K152" s="83">
        <v>2.6299999999996553</v>
      </c>
      <c r="L152" s="86" t="s">
        <v>131</v>
      </c>
      <c r="M152" s="87">
        <v>0.04</v>
      </c>
      <c r="N152" s="87">
        <v>9.3299999999989433E-2</v>
      </c>
      <c r="O152" s="83">
        <v>1742289.4945870002</v>
      </c>
      <c r="P152" s="85">
        <v>96.6</v>
      </c>
      <c r="Q152" s="73"/>
      <c r="R152" s="83">
        <v>1683.0516248660001</v>
      </c>
      <c r="S152" s="84">
        <v>6.7127259919581351E-4</v>
      </c>
      <c r="T152" s="84">
        <v>2.7018031939306715E-3</v>
      </c>
      <c r="U152" s="84">
        <v>2.3620910724177923E-4</v>
      </c>
    </row>
    <row r="153" spans="2:21">
      <c r="B153" s="76" t="s">
        <v>498</v>
      </c>
      <c r="C153" s="73">
        <v>1260652</v>
      </c>
      <c r="D153" s="86" t="s">
        <v>118</v>
      </c>
      <c r="E153" s="86" t="s">
        <v>294</v>
      </c>
      <c r="F153" s="73" t="s">
        <v>485</v>
      </c>
      <c r="G153" s="86" t="s">
        <v>475</v>
      </c>
      <c r="H153" s="73" t="s">
        <v>497</v>
      </c>
      <c r="I153" s="73" t="s">
        <v>129</v>
      </c>
      <c r="J153" s="73"/>
      <c r="K153" s="83">
        <v>3.2999999999997458</v>
      </c>
      <c r="L153" s="86" t="s">
        <v>131</v>
      </c>
      <c r="M153" s="87">
        <v>3.2799999999999996E-2</v>
      </c>
      <c r="N153" s="87">
        <v>9.4299999999999745E-2</v>
      </c>
      <c r="O153" s="83">
        <v>1702566.6281420002</v>
      </c>
      <c r="P153" s="85">
        <v>92.19</v>
      </c>
      <c r="Q153" s="73"/>
      <c r="R153" s="83">
        <v>1569.5961726280002</v>
      </c>
      <c r="S153" s="84">
        <v>1.2091221686655682E-3</v>
      </c>
      <c r="T153" s="84">
        <v>2.5196731281046264E-3</v>
      </c>
      <c r="U153" s="84">
        <v>2.2028611908805342E-4</v>
      </c>
    </row>
    <row r="154" spans="2:21">
      <c r="B154" s="76" t="s">
        <v>499</v>
      </c>
      <c r="C154" s="73">
        <v>1260736</v>
      </c>
      <c r="D154" s="86" t="s">
        <v>118</v>
      </c>
      <c r="E154" s="86" t="s">
        <v>294</v>
      </c>
      <c r="F154" s="73" t="s">
        <v>485</v>
      </c>
      <c r="G154" s="86" t="s">
        <v>475</v>
      </c>
      <c r="H154" s="73" t="s">
        <v>497</v>
      </c>
      <c r="I154" s="73" t="s">
        <v>129</v>
      </c>
      <c r="J154" s="73"/>
      <c r="K154" s="83">
        <v>3.9100000000004349</v>
      </c>
      <c r="L154" s="86" t="s">
        <v>131</v>
      </c>
      <c r="M154" s="87">
        <v>1.7899999999999999E-2</v>
      </c>
      <c r="N154" s="87">
        <v>8.50000000000075E-2</v>
      </c>
      <c r="O154" s="83">
        <v>792483.29068700015</v>
      </c>
      <c r="P154" s="85">
        <v>84.13</v>
      </c>
      <c r="Q154" s="73"/>
      <c r="R154" s="83">
        <v>666.71616488100005</v>
      </c>
      <c r="S154" s="84">
        <v>7.7050717625749647E-4</v>
      </c>
      <c r="T154" s="84">
        <v>1.0702796260715483E-3</v>
      </c>
      <c r="U154" s="84">
        <v>9.3570766198417931E-5</v>
      </c>
    </row>
    <row r="155" spans="2:21">
      <c r="B155" s="76" t="s">
        <v>500</v>
      </c>
      <c r="C155" s="73">
        <v>6120323</v>
      </c>
      <c r="D155" s="86" t="s">
        <v>118</v>
      </c>
      <c r="E155" s="86" t="s">
        <v>294</v>
      </c>
      <c r="F155" s="73" t="s">
        <v>487</v>
      </c>
      <c r="G155" s="86" t="s">
        <v>310</v>
      </c>
      <c r="H155" s="73" t="s">
        <v>494</v>
      </c>
      <c r="I155" s="73" t="s">
        <v>305</v>
      </c>
      <c r="J155" s="73"/>
      <c r="K155" s="83">
        <v>3.0100000000003235</v>
      </c>
      <c r="L155" s="86" t="s">
        <v>131</v>
      </c>
      <c r="M155" s="87">
        <v>3.3000000000000002E-2</v>
      </c>
      <c r="N155" s="87">
        <v>4.9800000000002773E-2</v>
      </c>
      <c r="O155" s="83">
        <v>2060294.8375320002</v>
      </c>
      <c r="P155" s="85">
        <v>105.04</v>
      </c>
      <c r="Q155" s="73"/>
      <c r="R155" s="83">
        <v>2164.1337047300003</v>
      </c>
      <c r="S155" s="84">
        <v>3.2630890339977892E-3</v>
      </c>
      <c r="T155" s="84">
        <v>3.4740843769412353E-3</v>
      </c>
      <c r="U155" s="84">
        <v>3.037269224506509E-4</v>
      </c>
    </row>
    <row r="156" spans="2:21">
      <c r="B156" s="76" t="s">
        <v>501</v>
      </c>
      <c r="C156" s="73">
        <v>1168350</v>
      </c>
      <c r="D156" s="86" t="s">
        <v>118</v>
      </c>
      <c r="E156" s="86" t="s">
        <v>294</v>
      </c>
      <c r="F156" s="73" t="s">
        <v>502</v>
      </c>
      <c r="G156" s="86" t="s">
        <v>310</v>
      </c>
      <c r="H156" s="73" t="s">
        <v>494</v>
      </c>
      <c r="I156" s="73" t="s">
        <v>305</v>
      </c>
      <c r="J156" s="73"/>
      <c r="K156" s="83">
        <v>2.5000000000004454</v>
      </c>
      <c r="L156" s="86" t="s">
        <v>131</v>
      </c>
      <c r="M156" s="87">
        <v>1E-3</v>
      </c>
      <c r="N156" s="87">
        <v>2.7500000000004451E-2</v>
      </c>
      <c r="O156" s="83">
        <v>2168926.1277160002</v>
      </c>
      <c r="P156" s="85">
        <v>103.46</v>
      </c>
      <c r="Q156" s="73"/>
      <c r="R156" s="83">
        <v>2243.9709628240007</v>
      </c>
      <c r="S156" s="84">
        <v>3.8299272972682811E-3</v>
      </c>
      <c r="T156" s="84">
        <v>3.602247147307956E-3</v>
      </c>
      <c r="U156" s="84">
        <v>3.1493174063946719E-4</v>
      </c>
    </row>
    <row r="157" spans="2:21">
      <c r="B157" s="76" t="s">
        <v>503</v>
      </c>
      <c r="C157" s="73">
        <v>1175975</v>
      </c>
      <c r="D157" s="86" t="s">
        <v>118</v>
      </c>
      <c r="E157" s="86" t="s">
        <v>294</v>
      </c>
      <c r="F157" s="73" t="s">
        <v>502</v>
      </c>
      <c r="G157" s="86" t="s">
        <v>310</v>
      </c>
      <c r="H157" s="73" t="s">
        <v>494</v>
      </c>
      <c r="I157" s="73" t="s">
        <v>305</v>
      </c>
      <c r="J157" s="73"/>
      <c r="K157" s="83">
        <v>5.2099999999974989</v>
      </c>
      <c r="L157" s="86" t="s">
        <v>131</v>
      </c>
      <c r="M157" s="87">
        <v>3.0000000000000001E-3</v>
      </c>
      <c r="N157" s="87">
        <v>3.7299999999986379E-2</v>
      </c>
      <c r="O157" s="83">
        <v>1223134.1947650001</v>
      </c>
      <c r="P157" s="85">
        <v>91.84</v>
      </c>
      <c r="Q157" s="73"/>
      <c r="R157" s="83">
        <v>1123.3264760610002</v>
      </c>
      <c r="S157" s="84">
        <v>3.3807475932851293E-3</v>
      </c>
      <c r="T157" s="84">
        <v>1.8032762726990833E-3</v>
      </c>
      <c r="U157" s="84">
        <v>1.5765407319133683E-4</v>
      </c>
    </row>
    <row r="158" spans="2:21">
      <c r="B158" s="76" t="s">
        <v>504</v>
      </c>
      <c r="C158" s="73">
        <v>1185834</v>
      </c>
      <c r="D158" s="86" t="s">
        <v>118</v>
      </c>
      <c r="E158" s="86" t="s">
        <v>294</v>
      </c>
      <c r="F158" s="73" t="s">
        <v>502</v>
      </c>
      <c r="G158" s="86" t="s">
        <v>310</v>
      </c>
      <c r="H158" s="73" t="s">
        <v>494</v>
      </c>
      <c r="I158" s="73" t="s">
        <v>305</v>
      </c>
      <c r="J158" s="73"/>
      <c r="K158" s="83">
        <v>3.7300000000000351</v>
      </c>
      <c r="L158" s="86" t="s">
        <v>131</v>
      </c>
      <c r="M158" s="87">
        <v>3.0000000000000001E-3</v>
      </c>
      <c r="N158" s="87">
        <v>3.6200000000003806E-2</v>
      </c>
      <c r="O158" s="83">
        <v>1776503.8498120003</v>
      </c>
      <c r="P158" s="85">
        <v>94.5</v>
      </c>
      <c r="Q158" s="73"/>
      <c r="R158" s="83">
        <v>1678.7961723780004</v>
      </c>
      <c r="S158" s="84">
        <v>3.4929293153991353E-3</v>
      </c>
      <c r="T158" s="84">
        <v>2.6949719149884032E-3</v>
      </c>
      <c r="U158" s="84">
        <v>2.3561187266011259E-4</v>
      </c>
    </row>
    <row r="159" spans="2:21">
      <c r="B159" s="76" t="s">
        <v>505</v>
      </c>
      <c r="C159" s="73">
        <v>1192129</v>
      </c>
      <c r="D159" s="86" t="s">
        <v>118</v>
      </c>
      <c r="E159" s="86" t="s">
        <v>294</v>
      </c>
      <c r="F159" s="73" t="s">
        <v>502</v>
      </c>
      <c r="G159" s="86" t="s">
        <v>310</v>
      </c>
      <c r="H159" s="73" t="s">
        <v>494</v>
      </c>
      <c r="I159" s="73" t="s">
        <v>305</v>
      </c>
      <c r="J159" s="73"/>
      <c r="K159" s="83">
        <v>3.2399999999996205</v>
      </c>
      <c r="L159" s="86" t="s">
        <v>131</v>
      </c>
      <c r="M159" s="87">
        <v>3.0000000000000001E-3</v>
      </c>
      <c r="N159" s="87">
        <v>3.5499999999995258E-2</v>
      </c>
      <c r="O159" s="83">
        <v>683798.49242400017</v>
      </c>
      <c r="P159" s="85">
        <v>92.47</v>
      </c>
      <c r="Q159" s="73"/>
      <c r="R159" s="83">
        <v>632.30849022600012</v>
      </c>
      <c r="S159" s="84">
        <v>2.7351939696960005E-3</v>
      </c>
      <c r="T159" s="84">
        <v>1.0150449773506526E-3</v>
      </c>
      <c r="U159" s="84">
        <v>8.8741796015658265E-5</v>
      </c>
    </row>
    <row r="160" spans="2:21">
      <c r="B160" s="76" t="s">
        <v>506</v>
      </c>
      <c r="C160" s="73">
        <v>1188192</v>
      </c>
      <c r="D160" s="86" t="s">
        <v>118</v>
      </c>
      <c r="E160" s="86" t="s">
        <v>294</v>
      </c>
      <c r="F160" s="73" t="s">
        <v>507</v>
      </c>
      <c r="G160" s="86" t="s">
        <v>508</v>
      </c>
      <c r="H160" s="73" t="s">
        <v>497</v>
      </c>
      <c r="I160" s="73" t="s">
        <v>129</v>
      </c>
      <c r="J160" s="73"/>
      <c r="K160" s="83">
        <v>4.2699999999975367</v>
      </c>
      <c r="L160" s="86" t="s">
        <v>131</v>
      </c>
      <c r="M160" s="87">
        <v>3.2500000000000001E-2</v>
      </c>
      <c r="N160" s="87">
        <v>4.9399999999974187E-2</v>
      </c>
      <c r="O160" s="83">
        <v>876442.07714200008</v>
      </c>
      <c r="P160" s="85">
        <v>97.23</v>
      </c>
      <c r="Q160" s="73"/>
      <c r="R160" s="83">
        <v>852.16460783000014</v>
      </c>
      <c r="S160" s="84">
        <v>3.3709310659307697E-3</v>
      </c>
      <c r="T160" s="84">
        <v>1.3679800578743873E-3</v>
      </c>
      <c r="U160" s="84">
        <v>1.195976631165971E-4</v>
      </c>
    </row>
    <row r="161" spans="2:21">
      <c r="B161" s="76" t="s">
        <v>513</v>
      </c>
      <c r="C161" s="73">
        <v>3660156</v>
      </c>
      <c r="D161" s="86" t="s">
        <v>118</v>
      </c>
      <c r="E161" s="86" t="s">
        <v>294</v>
      </c>
      <c r="F161" s="73" t="s">
        <v>514</v>
      </c>
      <c r="G161" s="86" t="s">
        <v>310</v>
      </c>
      <c r="H161" s="73" t="s">
        <v>512</v>
      </c>
      <c r="I161" s="73"/>
      <c r="J161" s="73"/>
      <c r="K161" s="83">
        <v>3.4199999999994222</v>
      </c>
      <c r="L161" s="86" t="s">
        <v>131</v>
      </c>
      <c r="M161" s="87">
        <v>1.9E-2</v>
      </c>
      <c r="N161" s="87">
        <v>3.4999999999994445E-2</v>
      </c>
      <c r="O161" s="83">
        <v>1782117.5200000003</v>
      </c>
      <c r="P161" s="85">
        <v>101</v>
      </c>
      <c r="Q161" s="73"/>
      <c r="R161" s="83">
        <v>1799.9386566620003</v>
      </c>
      <c r="S161" s="84">
        <v>3.2770898712971975E-3</v>
      </c>
      <c r="T161" s="84">
        <v>2.8894419752786013E-3</v>
      </c>
      <c r="U161" s="84">
        <v>2.5261370293020493E-4</v>
      </c>
    </row>
    <row r="162" spans="2:21">
      <c r="B162" s="76" t="s">
        <v>515</v>
      </c>
      <c r="C162" s="73">
        <v>1155928</v>
      </c>
      <c r="D162" s="86" t="s">
        <v>118</v>
      </c>
      <c r="E162" s="86" t="s">
        <v>294</v>
      </c>
      <c r="F162" s="73" t="s">
        <v>516</v>
      </c>
      <c r="G162" s="86" t="s">
        <v>310</v>
      </c>
      <c r="H162" s="73" t="s">
        <v>512</v>
      </c>
      <c r="I162" s="73"/>
      <c r="J162" s="73"/>
      <c r="K162" s="83">
        <v>3.7500000000006124</v>
      </c>
      <c r="L162" s="86" t="s">
        <v>131</v>
      </c>
      <c r="M162" s="87">
        <v>2.75E-2</v>
      </c>
      <c r="N162" s="87">
        <v>2.8600000000007734E-2</v>
      </c>
      <c r="O162" s="83">
        <v>1866530.0052850002</v>
      </c>
      <c r="P162" s="85">
        <v>109.41</v>
      </c>
      <c r="Q162" s="73"/>
      <c r="R162" s="83">
        <v>2042.1704512970002</v>
      </c>
      <c r="S162" s="84">
        <v>3.6543267084499565E-3</v>
      </c>
      <c r="T162" s="84">
        <v>3.2782967357310668E-3</v>
      </c>
      <c r="U162" s="84">
        <v>2.8660990073599882E-4</v>
      </c>
    </row>
    <row r="163" spans="2:21">
      <c r="B163" s="76" t="s">
        <v>517</v>
      </c>
      <c r="C163" s="73">
        <v>1177658</v>
      </c>
      <c r="D163" s="86" t="s">
        <v>118</v>
      </c>
      <c r="E163" s="86" t="s">
        <v>294</v>
      </c>
      <c r="F163" s="73" t="s">
        <v>516</v>
      </c>
      <c r="G163" s="86" t="s">
        <v>310</v>
      </c>
      <c r="H163" s="73" t="s">
        <v>512</v>
      </c>
      <c r="I163" s="73"/>
      <c r="J163" s="73"/>
      <c r="K163" s="83">
        <v>5.4100000000009727</v>
      </c>
      <c r="L163" s="86" t="s">
        <v>131</v>
      </c>
      <c r="M163" s="87">
        <v>8.5000000000000006E-3</v>
      </c>
      <c r="N163" s="87">
        <v>3.0200000000006572E-2</v>
      </c>
      <c r="O163" s="83">
        <v>1435987.9500480003</v>
      </c>
      <c r="P163" s="85">
        <v>97.44</v>
      </c>
      <c r="Q163" s="73"/>
      <c r="R163" s="83">
        <v>1399.2267778040002</v>
      </c>
      <c r="S163" s="84">
        <v>2.776980936229463E-3</v>
      </c>
      <c r="T163" s="84">
        <v>2.2461790960245547E-3</v>
      </c>
      <c r="U163" s="84">
        <v>1.963755021716512E-4</v>
      </c>
    </row>
    <row r="164" spans="2:21">
      <c r="B164" s="76" t="s">
        <v>518</v>
      </c>
      <c r="C164" s="73">
        <v>1193929</v>
      </c>
      <c r="D164" s="86" t="s">
        <v>118</v>
      </c>
      <c r="E164" s="86" t="s">
        <v>294</v>
      </c>
      <c r="F164" s="73" t="s">
        <v>516</v>
      </c>
      <c r="G164" s="86" t="s">
        <v>310</v>
      </c>
      <c r="H164" s="73" t="s">
        <v>512</v>
      </c>
      <c r="I164" s="73"/>
      <c r="J164" s="73"/>
      <c r="K164" s="83">
        <v>6.7299999999964513</v>
      </c>
      <c r="L164" s="86" t="s">
        <v>131</v>
      </c>
      <c r="M164" s="87">
        <v>3.1800000000000002E-2</v>
      </c>
      <c r="N164" s="87">
        <v>3.6099999999988718E-2</v>
      </c>
      <c r="O164" s="83">
        <v>610308.42119300016</v>
      </c>
      <c r="P164" s="85">
        <v>100.16</v>
      </c>
      <c r="Q164" s="73"/>
      <c r="R164" s="83">
        <v>611.28490352899996</v>
      </c>
      <c r="S164" s="84">
        <v>3.1160442213468815E-3</v>
      </c>
      <c r="T164" s="84">
        <v>9.8129580837292988E-4</v>
      </c>
      <c r="U164" s="84">
        <v>8.5791225414406547E-5</v>
      </c>
    </row>
    <row r="165" spans="2:21">
      <c r="B165" s="76" t="s">
        <v>519</v>
      </c>
      <c r="C165" s="73">
        <v>1169531</v>
      </c>
      <c r="D165" s="86" t="s">
        <v>118</v>
      </c>
      <c r="E165" s="86" t="s">
        <v>294</v>
      </c>
      <c r="F165" s="73" t="s">
        <v>520</v>
      </c>
      <c r="G165" s="86" t="s">
        <v>318</v>
      </c>
      <c r="H165" s="73" t="s">
        <v>512</v>
      </c>
      <c r="I165" s="73"/>
      <c r="J165" s="73"/>
      <c r="K165" s="83">
        <v>2.5099999999995801</v>
      </c>
      <c r="L165" s="86" t="s">
        <v>131</v>
      </c>
      <c r="M165" s="87">
        <v>1.6399999999999998E-2</v>
      </c>
      <c r="N165" s="87">
        <v>2.8799999999992072E-2</v>
      </c>
      <c r="O165" s="83">
        <v>796124.73574600008</v>
      </c>
      <c r="P165" s="85">
        <v>107.69</v>
      </c>
      <c r="Q165" s="73"/>
      <c r="R165" s="83">
        <v>857.3467008360002</v>
      </c>
      <c r="S165" s="84">
        <v>3.0530133632351896E-3</v>
      </c>
      <c r="T165" s="84">
        <v>1.3762988730717355E-3</v>
      </c>
      <c r="U165" s="84">
        <v>1.2032494773728638E-4</v>
      </c>
    </row>
    <row r="166" spans="2:21">
      <c r="B166" s="76" t="s">
        <v>521</v>
      </c>
      <c r="C166" s="73">
        <v>1179340</v>
      </c>
      <c r="D166" s="86" t="s">
        <v>118</v>
      </c>
      <c r="E166" s="86" t="s">
        <v>294</v>
      </c>
      <c r="F166" s="73" t="s">
        <v>522</v>
      </c>
      <c r="G166" s="86" t="s">
        <v>523</v>
      </c>
      <c r="H166" s="73" t="s">
        <v>512</v>
      </c>
      <c r="I166" s="73"/>
      <c r="J166" s="73"/>
      <c r="K166" s="83">
        <v>3.2700000000002318</v>
      </c>
      <c r="L166" s="86" t="s">
        <v>131</v>
      </c>
      <c r="M166" s="87">
        <v>1.4800000000000001E-2</v>
      </c>
      <c r="N166" s="87">
        <v>4.3000000000001953E-2</v>
      </c>
      <c r="O166" s="83">
        <v>3613820.2323470004</v>
      </c>
      <c r="P166" s="85">
        <v>99.03</v>
      </c>
      <c r="Q166" s="73"/>
      <c r="R166" s="83">
        <v>3578.7660437710006</v>
      </c>
      <c r="S166" s="84">
        <v>4.1523630319583553E-3</v>
      </c>
      <c r="T166" s="84">
        <v>5.7449940242688341E-3</v>
      </c>
      <c r="U166" s="84">
        <v>5.0226452934481179E-4</v>
      </c>
    </row>
    <row r="167" spans="2:21">
      <c r="B167" s="76" t="s">
        <v>524</v>
      </c>
      <c r="C167" s="73">
        <v>1113034</v>
      </c>
      <c r="D167" s="86" t="s">
        <v>118</v>
      </c>
      <c r="E167" s="86" t="s">
        <v>294</v>
      </c>
      <c r="F167" s="73" t="s">
        <v>525</v>
      </c>
      <c r="G167" s="86" t="s">
        <v>456</v>
      </c>
      <c r="H167" s="73" t="s">
        <v>512</v>
      </c>
      <c r="I167" s="73"/>
      <c r="J167" s="73"/>
      <c r="K167" s="83">
        <v>0</v>
      </c>
      <c r="L167" s="86" t="s">
        <v>131</v>
      </c>
      <c r="M167" s="87">
        <v>4.9000000000000002E-2</v>
      </c>
      <c r="N167" s="101">
        <v>0</v>
      </c>
      <c r="O167" s="83">
        <v>598441.78402700007</v>
      </c>
      <c r="P167" s="85">
        <v>23.05</v>
      </c>
      <c r="Q167" s="73"/>
      <c r="R167" s="83">
        <v>137.94080466800003</v>
      </c>
      <c r="S167" s="84">
        <v>1.3177320350593539E-3</v>
      </c>
      <c r="T167" s="84">
        <v>2.2143640819992185E-4</v>
      </c>
      <c r="U167" s="84">
        <v>1.9359402790413574E-5</v>
      </c>
    </row>
    <row r="168" spans="2:21">
      <c r="B168" s="72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83"/>
      <c r="P168" s="85"/>
      <c r="Q168" s="73"/>
      <c r="R168" s="73"/>
      <c r="S168" s="73"/>
      <c r="T168" s="84"/>
      <c r="U168" s="73"/>
    </row>
    <row r="169" spans="2:21">
      <c r="B169" s="89" t="s">
        <v>45</v>
      </c>
      <c r="C169" s="71"/>
      <c r="D169" s="71"/>
      <c r="E169" s="71"/>
      <c r="F169" s="71"/>
      <c r="G169" s="71"/>
      <c r="H169" s="71"/>
      <c r="I169" s="71"/>
      <c r="J169" s="71"/>
      <c r="K169" s="80">
        <v>4.0009711223195739</v>
      </c>
      <c r="L169" s="71"/>
      <c r="M169" s="71"/>
      <c r="N169" s="91">
        <v>5.6734226340565394E-2</v>
      </c>
      <c r="O169" s="80"/>
      <c r="P169" s="82"/>
      <c r="Q169" s="80">
        <v>264.12287492900009</v>
      </c>
      <c r="R169" s="80">
        <v>59914.141056518994</v>
      </c>
      <c r="S169" s="71"/>
      <c r="T169" s="81">
        <v>9.6180185608390908E-2</v>
      </c>
      <c r="U169" s="81">
        <v>8.4086938041755838E-3</v>
      </c>
    </row>
    <row r="170" spans="2:21">
      <c r="B170" s="76" t="s">
        <v>526</v>
      </c>
      <c r="C170" s="73">
        <v>7480163</v>
      </c>
      <c r="D170" s="86" t="s">
        <v>118</v>
      </c>
      <c r="E170" s="86" t="s">
        <v>294</v>
      </c>
      <c r="F170" s="73">
        <v>520029935</v>
      </c>
      <c r="G170" s="86" t="s">
        <v>296</v>
      </c>
      <c r="H170" s="73" t="s">
        <v>297</v>
      </c>
      <c r="I170" s="73" t="s">
        <v>129</v>
      </c>
      <c r="J170" s="73"/>
      <c r="K170" s="73">
        <v>3.58</v>
      </c>
      <c r="L170" s="86" t="s">
        <v>131</v>
      </c>
      <c r="M170" s="87">
        <v>2.6800000000000001E-2</v>
      </c>
      <c r="N170" s="87">
        <v>4.5699638434263147E-2</v>
      </c>
      <c r="O170" s="83">
        <v>6.0369000000000013E-2</v>
      </c>
      <c r="P170" s="85">
        <v>95.02</v>
      </c>
      <c r="Q170" s="73"/>
      <c r="R170" s="83">
        <v>5.7251000000000011E-5</v>
      </c>
      <c r="S170" s="84">
        <v>2.3133857823352662E-11</v>
      </c>
      <c r="T170" s="84">
        <v>9.1905044604939068E-11</v>
      </c>
      <c r="U170" s="84">
        <v>8.0349333311601698E-12</v>
      </c>
    </row>
    <row r="171" spans="2:21">
      <c r="B171" s="76" t="s">
        <v>527</v>
      </c>
      <c r="C171" s="73">
        <v>6620488</v>
      </c>
      <c r="D171" s="86" t="s">
        <v>118</v>
      </c>
      <c r="E171" s="86" t="s">
        <v>294</v>
      </c>
      <c r="F171" s="73" t="s">
        <v>312</v>
      </c>
      <c r="G171" s="86" t="s">
        <v>296</v>
      </c>
      <c r="H171" s="73" t="s">
        <v>297</v>
      </c>
      <c r="I171" s="73" t="s">
        <v>129</v>
      </c>
      <c r="J171" s="73"/>
      <c r="K171" s="73">
        <v>4.01</v>
      </c>
      <c r="L171" s="86" t="s">
        <v>131</v>
      </c>
      <c r="M171" s="87">
        <v>2.5000000000000001E-2</v>
      </c>
      <c r="N171" s="87">
        <v>4.4999599198396786E-2</v>
      </c>
      <c r="O171" s="83">
        <v>1.3366000000000003E-2</v>
      </c>
      <c r="P171" s="85">
        <v>93.69</v>
      </c>
      <c r="Q171" s="73"/>
      <c r="R171" s="83">
        <v>1.2475000000000003E-5</v>
      </c>
      <c r="S171" s="84">
        <v>4.504874337396552E-12</v>
      </c>
      <c r="T171" s="84">
        <v>2.0026120617047996E-11</v>
      </c>
      <c r="U171" s="84">
        <v>1.7508129693144768E-12</v>
      </c>
    </row>
    <row r="172" spans="2:21">
      <c r="B172" s="76" t="s">
        <v>528</v>
      </c>
      <c r="C172" s="73">
        <v>1133131</v>
      </c>
      <c r="D172" s="86" t="s">
        <v>118</v>
      </c>
      <c r="E172" s="86" t="s">
        <v>294</v>
      </c>
      <c r="F172" s="73" t="s">
        <v>529</v>
      </c>
      <c r="G172" s="86" t="s">
        <v>530</v>
      </c>
      <c r="H172" s="73" t="s">
        <v>329</v>
      </c>
      <c r="I172" s="73" t="s">
        <v>305</v>
      </c>
      <c r="J172" s="73"/>
      <c r="K172" s="73">
        <v>0.42</v>
      </c>
      <c r="L172" s="86" t="s">
        <v>131</v>
      </c>
      <c r="M172" s="87">
        <v>5.7000000000000002E-2</v>
      </c>
      <c r="N172" s="87">
        <v>4.8400053486491477E-2</v>
      </c>
      <c r="O172" s="83">
        <v>0.15593500000000002</v>
      </c>
      <c r="P172" s="85">
        <v>100.82</v>
      </c>
      <c r="Q172" s="73"/>
      <c r="R172" s="83">
        <v>1.5704900000000003E-4</v>
      </c>
      <c r="S172" s="84">
        <v>1.0096120035204567E-9</v>
      </c>
      <c r="T172" s="84">
        <v>2.5211079894082332E-10</v>
      </c>
      <c r="U172" s="84">
        <v>2.2041156394217976E-11</v>
      </c>
    </row>
    <row r="173" spans="2:21">
      <c r="B173" s="76" t="s">
        <v>531</v>
      </c>
      <c r="C173" s="73">
        <v>2810372</v>
      </c>
      <c r="D173" s="86" t="s">
        <v>118</v>
      </c>
      <c r="E173" s="86" t="s">
        <v>294</v>
      </c>
      <c r="F173" s="73" t="s">
        <v>532</v>
      </c>
      <c r="G173" s="86" t="s">
        <v>395</v>
      </c>
      <c r="H173" s="73" t="s">
        <v>342</v>
      </c>
      <c r="I173" s="73" t="s">
        <v>305</v>
      </c>
      <c r="J173" s="73"/>
      <c r="K173" s="73">
        <v>8.4700000000000006</v>
      </c>
      <c r="L173" s="86" t="s">
        <v>131</v>
      </c>
      <c r="M173" s="87">
        <v>2.4E-2</v>
      </c>
      <c r="N173" s="87">
        <v>5.0300153352850957E-2</v>
      </c>
      <c r="O173" s="83">
        <v>8.9106000000000019E-2</v>
      </c>
      <c r="P173" s="85">
        <v>80.430000000000007</v>
      </c>
      <c r="Q173" s="73"/>
      <c r="R173" s="83">
        <v>7.173000000000002E-5</v>
      </c>
      <c r="S173" s="84">
        <v>1.1864307031318864E-10</v>
      </c>
      <c r="T173" s="84">
        <v>1.1514818692271365E-10</v>
      </c>
      <c r="U173" s="84">
        <v>1.0066999141396989E-11</v>
      </c>
    </row>
    <row r="174" spans="2:21">
      <c r="B174" s="76" t="s">
        <v>533</v>
      </c>
      <c r="C174" s="73">
        <v>1138114</v>
      </c>
      <c r="D174" s="86" t="s">
        <v>118</v>
      </c>
      <c r="E174" s="86" t="s">
        <v>294</v>
      </c>
      <c r="F174" s="73" t="s">
        <v>336</v>
      </c>
      <c r="G174" s="86" t="s">
        <v>310</v>
      </c>
      <c r="H174" s="73" t="s">
        <v>337</v>
      </c>
      <c r="I174" s="73" t="s">
        <v>129</v>
      </c>
      <c r="J174" s="73"/>
      <c r="K174" s="73">
        <v>1.46</v>
      </c>
      <c r="L174" s="86" t="s">
        <v>131</v>
      </c>
      <c r="M174" s="87">
        <v>3.39E-2</v>
      </c>
      <c r="N174" s="87">
        <v>5.1100837520938018E-2</v>
      </c>
      <c r="O174" s="83">
        <v>3.0073000000000003E-2</v>
      </c>
      <c r="P174" s="85">
        <v>99.19</v>
      </c>
      <c r="Q174" s="73"/>
      <c r="R174" s="83">
        <v>2.9850000000000007E-5</v>
      </c>
      <c r="S174" s="84">
        <v>4.618602180886964E-11</v>
      </c>
      <c r="T174" s="84">
        <v>4.7918212458427473E-11</v>
      </c>
      <c r="U174" s="84">
        <v>4.1893200107444596E-12</v>
      </c>
    </row>
    <row r="175" spans="2:21">
      <c r="B175" s="76" t="s">
        <v>534</v>
      </c>
      <c r="C175" s="73">
        <v>1162866</v>
      </c>
      <c r="D175" s="86" t="s">
        <v>118</v>
      </c>
      <c r="E175" s="86" t="s">
        <v>294</v>
      </c>
      <c r="F175" s="73" t="s">
        <v>336</v>
      </c>
      <c r="G175" s="86" t="s">
        <v>310</v>
      </c>
      <c r="H175" s="73" t="s">
        <v>337</v>
      </c>
      <c r="I175" s="73" t="s">
        <v>129</v>
      </c>
      <c r="J175" s="73"/>
      <c r="K175" s="73">
        <v>6.36</v>
      </c>
      <c r="L175" s="86" t="s">
        <v>131</v>
      </c>
      <c r="M175" s="87">
        <v>2.4399999999999998E-2</v>
      </c>
      <c r="N175" s="87">
        <v>5.2099838079064806E-2</v>
      </c>
      <c r="O175" s="83">
        <v>8.9106000000000019E-2</v>
      </c>
      <c r="P175" s="85">
        <v>85.25</v>
      </c>
      <c r="Q175" s="73"/>
      <c r="R175" s="83">
        <v>7.5963000000000018E-5</v>
      </c>
      <c r="S175" s="84">
        <v>8.1113261443846292E-11</v>
      </c>
      <c r="T175" s="84">
        <v>1.2194342288038613E-10</v>
      </c>
      <c r="U175" s="84">
        <v>1.0661082612267382E-11</v>
      </c>
    </row>
    <row r="176" spans="2:21">
      <c r="B176" s="76" t="s">
        <v>535</v>
      </c>
      <c r="C176" s="73">
        <v>1132521</v>
      </c>
      <c r="D176" s="86" t="s">
        <v>118</v>
      </c>
      <c r="E176" s="86" t="s">
        <v>294</v>
      </c>
      <c r="F176" s="73" t="s">
        <v>346</v>
      </c>
      <c r="G176" s="86" t="s">
        <v>310</v>
      </c>
      <c r="H176" s="73" t="s">
        <v>337</v>
      </c>
      <c r="I176" s="73" t="s">
        <v>129</v>
      </c>
      <c r="J176" s="73"/>
      <c r="K176" s="83">
        <v>1.0000000000627838E-2</v>
      </c>
      <c r="L176" s="86" t="s">
        <v>131</v>
      </c>
      <c r="M176" s="87">
        <v>3.5000000000000003E-2</v>
      </c>
      <c r="N176" s="87">
        <v>0.14070000000004396</v>
      </c>
      <c r="O176" s="83">
        <v>423109.29371300002</v>
      </c>
      <c r="P176" s="85">
        <v>101.64</v>
      </c>
      <c r="Q176" s="73"/>
      <c r="R176" s="83">
        <v>430.048267673</v>
      </c>
      <c r="S176" s="84">
        <v>3.7112571483593113E-3</v>
      </c>
      <c r="T176" s="84">
        <v>6.9035659154886083E-4</v>
      </c>
      <c r="U176" s="84">
        <v>6.0355437633115179E-5</v>
      </c>
    </row>
    <row r="177" spans="2:21">
      <c r="B177" s="76" t="s">
        <v>536</v>
      </c>
      <c r="C177" s="73">
        <v>7590151</v>
      </c>
      <c r="D177" s="86" t="s">
        <v>118</v>
      </c>
      <c r="E177" s="86" t="s">
        <v>294</v>
      </c>
      <c r="F177" s="73" t="s">
        <v>350</v>
      </c>
      <c r="G177" s="86" t="s">
        <v>310</v>
      </c>
      <c r="H177" s="73" t="s">
        <v>342</v>
      </c>
      <c r="I177" s="73" t="s">
        <v>305</v>
      </c>
      <c r="J177" s="73"/>
      <c r="K177" s="83">
        <v>6.0599999999998344</v>
      </c>
      <c r="L177" s="86" t="s">
        <v>131</v>
      </c>
      <c r="M177" s="87">
        <v>2.5499999999999998E-2</v>
      </c>
      <c r="N177" s="87">
        <v>5.2399999999996977E-2</v>
      </c>
      <c r="O177" s="83">
        <v>3260254.2613430005</v>
      </c>
      <c r="P177" s="85">
        <v>85.31</v>
      </c>
      <c r="Q177" s="73"/>
      <c r="R177" s="83">
        <v>2781.3230188910006</v>
      </c>
      <c r="S177" s="84">
        <v>2.3921901135006496E-3</v>
      </c>
      <c r="T177" s="84">
        <v>4.4648585371770124E-3</v>
      </c>
      <c r="U177" s="84">
        <v>3.9034680667953959E-4</v>
      </c>
    </row>
    <row r="178" spans="2:21">
      <c r="B178" s="76" t="s">
        <v>537</v>
      </c>
      <c r="C178" s="73">
        <v>5850110</v>
      </c>
      <c r="D178" s="86" t="s">
        <v>118</v>
      </c>
      <c r="E178" s="86" t="s">
        <v>294</v>
      </c>
      <c r="F178" s="73" t="s">
        <v>422</v>
      </c>
      <c r="G178" s="86" t="s">
        <v>420</v>
      </c>
      <c r="H178" s="73" t="s">
        <v>337</v>
      </c>
      <c r="I178" s="73" t="s">
        <v>129</v>
      </c>
      <c r="J178" s="73"/>
      <c r="K178" s="83">
        <v>5.6300000000094998</v>
      </c>
      <c r="L178" s="86" t="s">
        <v>131</v>
      </c>
      <c r="M178" s="87">
        <v>1.95E-2</v>
      </c>
      <c r="N178" s="87">
        <v>5.2299999999835894E-2</v>
      </c>
      <c r="O178" s="83">
        <v>27846.066085000002</v>
      </c>
      <c r="P178" s="85">
        <v>83.16</v>
      </c>
      <c r="Q178" s="73"/>
      <c r="R178" s="83">
        <v>23.156787606000005</v>
      </c>
      <c r="S178" s="84">
        <v>2.4424593205927219E-5</v>
      </c>
      <c r="T178" s="84">
        <v>3.717359692994935E-5</v>
      </c>
      <c r="U178" s="84">
        <v>3.2499562379355138E-6</v>
      </c>
    </row>
    <row r="179" spans="2:21">
      <c r="B179" s="76" t="s">
        <v>538</v>
      </c>
      <c r="C179" s="73">
        <v>4160156</v>
      </c>
      <c r="D179" s="86" t="s">
        <v>118</v>
      </c>
      <c r="E179" s="86" t="s">
        <v>294</v>
      </c>
      <c r="F179" s="73" t="s">
        <v>539</v>
      </c>
      <c r="G179" s="86" t="s">
        <v>310</v>
      </c>
      <c r="H179" s="73" t="s">
        <v>342</v>
      </c>
      <c r="I179" s="73" t="s">
        <v>305</v>
      </c>
      <c r="J179" s="73"/>
      <c r="K179" s="83">
        <v>1.3099999999997687</v>
      </c>
      <c r="L179" s="86" t="s">
        <v>131</v>
      </c>
      <c r="M179" s="87">
        <v>2.5499999999999998E-2</v>
      </c>
      <c r="N179" s="87">
        <v>4.9399999999983034E-2</v>
      </c>
      <c r="O179" s="83">
        <v>668294.07022300013</v>
      </c>
      <c r="P179" s="85">
        <v>97.06</v>
      </c>
      <c r="Q179" s="73"/>
      <c r="R179" s="83">
        <v>648.64622456500013</v>
      </c>
      <c r="S179" s="84">
        <v>3.3194952922801064E-3</v>
      </c>
      <c r="T179" s="84">
        <v>1.0412719463672537E-3</v>
      </c>
      <c r="U179" s="84">
        <v>9.1034727251725254E-5</v>
      </c>
    </row>
    <row r="180" spans="2:21">
      <c r="B180" s="76" t="s">
        <v>540</v>
      </c>
      <c r="C180" s="73">
        <v>2320232</v>
      </c>
      <c r="D180" s="86" t="s">
        <v>118</v>
      </c>
      <c r="E180" s="86" t="s">
        <v>294</v>
      </c>
      <c r="F180" s="73" t="s">
        <v>541</v>
      </c>
      <c r="G180" s="86" t="s">
        <v>125</v>
      </c>
      <c r="H180" s="73" t="s">
        <v>342</v>
      </c>
      <c r="I180" s="73" t="s">
        <v>305</v>
      </c>
      <c r="J180" s="73"/>
      <c r="K180" s="73">
        <v>4.05</v>
      </c>
      <c r="L180" s="86" t="s">
        <v>131</v>
      </c>
      <c r="M180" s="87">
        <v>2.2400000000000003E-2</v>
      </c>
      <c r="N180" s="87">
        <v>5.0200339713063785E-2</v>
      </c>
      <c r="O180" s="83">
        <v>7.3067000000000007E-2</v>
      </c>
      <c r="P180" s="85">
        <v>90.04</v>
      </c>
      <c r="Q180" s="73"/>
      <c r="R180" s="83">
        <v>6.5938000000000005E-5</v>
      </c>
      <c r="S180" s="84">
        <v>1.1380587163971136E-10</v>
      </c>
      <c r="T180" s="84">
        <v>1.0585028787550385E-10</v>
      </c>
      <c r="U180" s="84">
        <v>9.2541166790106573E-12</v>
      </c>
    </row>
    <row r="181" spans="2:21">
      <c r="B181" s="76" t="s">
        <v>542</v>
      </c>
      <c r="C181" s="73">
        <v>1135920</v>
      </c>
      <c r="D181" s="86" t="s">
        <v>118</v>
      </c>
      <c r="E181" s="86" t="s">
        <v>294</v>
      </c>
      <c r="F181" s="73">
        <v>513937714</v>
      </c>
      <c r="G181" s="86" t="s">
        <v>420</v>
      </c>
      <c r="H181" s="73" t="s">
        <v>337</v>
      </c>
      <c r="I181" s="73" t="s">
        <v>129</v>
      </c>
      <c r="J181" s="73"/>
      <c r="K181" s="83">
        <v>1</v>
      </c>
      <c r="L181" s="86" t="s">
        <v>131</v>
      </c>
      <c r="M181" s="87">
        <v>4.0999999999999995E-2</v>
      </c>
      <c r="N181" s="87">
        <v>5.5000000000053458E-2</v>
      </c>
      <c r="O181" s="83">
        <v>464144.95636100008</v>
      </c>
      <c r="P181" s="85">
        <v>98.7</v>
      </c>
      <c r="Q181" s="83">
        <v>9.5149715940000021</v>
      </c>
      <c r="R181" s="83">
        <v>467.62604358900012</v>
      </c>
      <c r="S181" s="84">
        <v>1.547149854536667E-3</v>
      </c>
      <c r="T181" s="84">
        <v>7.5068020461613295E-4</v>
      </c>
      <c r="U181" s="84">
        <v>6.5629317988363768E-5</v>
      </c>
    </row>
    <row r="182" spans="2:21">
      <c r="B182" s="76" t="s">
        <v>544</v>
      </c>
      <c r="C182" s="73">
        <v>7770258</v>
      </c>
      <c r="D182" s="86" t="s">
        <v>118</v>
      </c>
      <c r="E182" s="86" t="s">
        <v>294</v>
      </c>
      <c r="F182" s="73" t="s">
        <v>545</v>
      </c>
      <c r="G182" s="86" t="s">
        <v>546</v>
      </c>
      <c r="H182" s="73" t="s">
        <v>342</v>
      </c>
      <c r="I182" s="73" t="s">
        <v>305</v>
      </c>
      <c r="J182" s="73"/>
      <c r="K182" s="73">
        <v>4.18</v>
      </c>
      <c r="L182" s="86" t="s">
        <v>131</v>
      </c>
      <c r="M182" s="87">
        <v>3.5200000000000002E-2</v>
      </c>
      <c r="N182" s="87">
        <v>4.7500121325848882E-2</v>
      </c>
      <c r="O182" s="83">
        <v>0.12831200000000004</v>
      </c>
      <c r="P182" s="85">
        <v>96.46</v>
      </c>
      <c r="Q182" s="73"/>
      <c r="R182" s="83">
        <v>1.2363400000000002E-4</v>
      </c>
      <c r="S182" s="84">
        <v>1.5966281570586767E-10</v>
      </c>
      <c r="T182" s="84">
        <v>1.984696910916322E-10</v>
      </c>
      <c r="U182" s="84">
        <v>1.7351503859577234E-11</v>
      </c>
    </row>
    <row r="183" spans="2:21">
      <c r="B183" s="76" t="s">
        <v>547</v>
      </c>
      <c r="C183" s="73">
        <v>1410299</v>
      </c>
      <c r="D183" s="86" t="s">
        <v>118</v>
      </c>
      <c r="E183" s="86" t="s">
        <v>294</v>
      </c>
      <c r="F183" s="73" t="s">
        <v>391</v>
      </c>
      <c r="G183" s="86" t="s">
        <v>127</v>
      </c>
      <c r="H183" s="73" t="s">
        <v>342</v>
      </c>
      <c r="I183" s="73" t="s">
        <v>305</v>
      </c>
      <c r="J183" s="73"/>
      <c r="K183" s="83">
        <v>1.5400000000030463</v>
      </c>
      <c r="L183" s="86" t="s">
        <v>131</v>
      </c>
      <c r="M183" s="87">
        <v>2.7000000000000003E-2</v>
      </c>
      <c r="N183" s="87">
        <v>5.0499999999720747E-2</v>
      </c>
      <c r="O183" s="83">
        <v>20378.690716000005</v>
      </c>
      <c r="P183" s="85">
        <v>96.65</v>
      </c>
      <c r="Q183" s="73"/>
      <c r="R183" s="83">
        <v>19.696004711000004</v>
      </c>
      <c r="S183" s="84">
        <v>1.0858856865103447E-4</v>
      </c>
      <c r="T183" s="84">
        <v>3.161800128388229E-5</v>
      </c>
      <c r="U183" s="84">
        <v>2.7642501396150569E-6</v>
      </c>
    </row>
    <row r="184" spans="2:21">
      <c r="B184" s="76" t="s">
        <v>548</v>
      </c>
      <c r="C184" s="73">
        <v>1192731</v>
      </c>
      <c r="D184" s="86" t="s">
        <v>118</v>
      </c>
      <c r="E184" s="86" t="s">
        <v>294</v>
      </c>
      <c r="F184" s="73" t="s">
        <v>391</v>
      </c>
      <c r="G184" s="86" t="s">
        <v>127</v>
      </c>
      <c r="H184" s="73" t="s">
        <v>342</v>
      </c>
      <c r="I184" s="73" t="s">
        <v>305</v>
      </c>
      <c r="J184" s="73"/>
      <c r="K184" s="83">
        <v>3.8199999999993541</v>
      </c>
      <c r="L184" s="86" t="s">
        <v>131</v>
      </c>
      <c r="M184" s="87">
        <v>4.5599999999999995E-2</v>
      </c>
      <c r="N184" s="87">
        <v>5.2599999999995518E-2</v>
      </c>
      <c r="O184" s="83">
        <v>823378.032565</v>
      </c>
      <c r="P184" s="85">
        <v>97.85</v>
      </c>
      <c r="Q184" s="73"/>
      <c r="R184" s="83">
        <v>805.67537753600027</v>
      </c>
      <c r="S184" s="84">
        <v>2.9317609608671717E-3</v>
      </c>
      <c r="T184" s="84">
        <v>1.2933508848674644E-3</v>
      </c>
      <c r="U184" s="84">
        <v>1.130730982001897E-4</v>
      </c>
    </row>
    <row r="185" spans="2:21">
      <c r="B185" s="76" t="s">
        <v>549</v>
      </c>
      <c r="C185" s="73">
        <v>2300309</v>
      </c>
      <c r="D185" s="86" t="s">
        <v>118</v>
      </c>
      <c r="E185" s="86" t="s">
        <v>294</v>
      </c>
      <c r="F185" s="73" t="s">
        <v>398</v>
      </c>
      <c r="G185" s="86" t="s">
        <v>155</v>
      </c>
      <c r="H185" s="73" t="s">
        <v>399</v>
      </c>
      <c r="I185" s="73" t="s">
        <v>129</v>
      </c>
      <c r="J185" s="73"/>
      <c r="K185" s="83">
        <v>8.8699999999931549</v>
      </c>
      <c r="L185" s="86" t="s">
        <v>131</v>
      </c>
      <c r="M185" s="87">
        <v>2.7900000000000001E-2</v>
      </c>
      <c r="N185" s="87">
        <v>5.1199999999954997E-2</v>
      </c>
      <c r="O185" s="83">
        <v>779676.41500000015</v>
      </c>
      <c r="P185" s="85">
        <v>82.09</v>
      </c>
      <c r="Q185" s="73"/>
      <c r="R185" s="83">
        <v>640.03636907400016</v>
      </c>
      <c r="S185" s="84">
        <v>1.8130323109478192E-3</v>
      </c>
      <c r="T185" s="84">
        <v>1.0274505431962623E-3</v>
      </c>
      <c r="U185" s="84">
        <v>8.982637080622896E-5</v>
      </c>
    </row>
    <row r="186" spans="2:21">
      <c r="B186" s="76" t="s">
        <v>550</v>
      </c>
      <c r="C186" s="73">
        <v>2300176</v>
      </c>
      <c r="D186" s="86" t="s">
        <v>118</v>
      </c>
      <c r="E186" s="86" t="s">
        <v>294</v>
      </c>
      <c r="F186" s="73" t="s">
        <v>398</v>
      </c>
      <c r="G186" s="86" t="s">
        <v>155</v>
      </c>
      <c r="H186" s="73" t="s">
        <v>399</v>
      </c>
      <c r="I186" s="73" t="s">
        <v>129</v>
      </c>
      <c r="J186" s="73"/>
      <c r="K186" s="73">
        <v>1.38</v>
      </c>
      <c r="L186" s="86" t="s">
        <v>131</v>
      </c>
      <c r="M186" s="87">
        <v>3.6499999999999998E-2</v>
      </c>
      <c r="N186" s="87">
        <v>5.0299874597895415E-2</v>
      </c>
      <c r="O186" s="83">
        <v>5.5914000000000012E-2</v>
      </c>
      <c r="P186" s="85">
        <v>98.51</v>
      </c>
      <c r="Q186" s="73"/>
      <c r="R186" s="83">
        <v>5.5023000000000012E-5</v>
      </c>
      <c r="S186" s="84">
        <v>3.5001566629032387E-11</v>
      </c>
      <c r="T186" s="84">
        <v>8.8328435648243043E-11</v>
      </c>
      <c r="U186" s="84">
        <v>7.7222430469411194E-12</v>
      </c>
    </row>
    <row r="187" spans="2:21">
      <c r="B187" s="76" t="s">
        <v>551</v>
      </c>
      <c r="C187" s="73">
        <v>1185941</v>
      </c>
      <c r="D187" s="86" t="s">
        <v>118</v>
      </c>
      <c r="E187" s="86" t="s">
        <v>294</v>
      </c>
      <c r="F187" s="73" t="s">
        <v>552</v>
      </c>
      <c r="G187" s="86" t="s">
        <v>128</v>
      </c>
      <c r="H187" s="73" t="s">
        <v>399</v>
      </c>
      <c r="I187" s="73" t="s">
        <v>129</v>
      </c>
      <c r="J187" s="73"/>
      <c r="K187" s="83">
        <v>1.7599999999995724</v>
      </c>
      <c r="L187" s="86" t="s">
        <v>131</v>
      </c>
      <c r="M187" s="87">
        <v>6.0999999999999999E-2</v>
      </c>
      <c r="N187" s="87">
        <v>6.3999999999995255E-2</v>
      </c>
      <c r="O187" s="83">
        <v>1670735.1750000003</v>
      </c>
      <c r="P187" s="85">
        <v>100.83</v>
      </c>
      <c r="Q187" s="73"/>
      <c r="R187" s="83">
        <v>1684.6022027720003</v>
      </c>
      <c r="S187" s="84">
        <v>4.3372061343163477E-3</v>
      </c>
      <c r="T187" s="84">
        <v>2.7042923370306066E-3</v>
      </c>
      <c r="U187" s="84">
        <v>2.3642672422837302E-4</v>
      </c>
    </row>
    <row r="188" spans="2:21">
      <c r="B188" s="76" t="s">
        <v>553</v>
      </c>
      <c r="C188" s="73">
        <v>1143130</v>
      </c>
      <c r="D188" s="86" t="s">
        <v>118</v>
      </c>
      <c r="E188" s="86" t="s">
        <v>294</v>
      </c>
      <c r="F188" s="73">
        <v>513834200</v>
      </c>
      <c r="G188" s="86" t="s">
        <v>420</v>
      </c>
      <c r="H188" s="73" t="s">
        <v>399</v>
      </c>
      <c r="I188" s="73" t="s">
        <v>129</v>
      </c>
      <c r="J188" s="73"/>
      <c r="K188" s="83">
        <v>7.4599999999999147</v>
      </c>
      <c r="L188" s="86" t="s">
        <v>131</v>
      </c>
      <c r="M188" s="87">
        <v>3.0499999999999999E-2</v>
      </c>
      <c r="N188" s="87">
        <v>5.2299999999999576E-2</v>
      </c>
      <c r="O188" s="83">
        <v>1387883.4300430003</v>
      </c>
      <c r="P188" s="85">
        <v>85.55</v>
      </c>
      <c r="Q188" s="73"/>
      <c r="R188" s="83">
        <v>1187.3342744350002</v>
      </c>
      <c r="S188" s="84">
        <v>2.0330417988408643E-3</v>
      </c>
      <c r="T188" s="84">
        <v>1.9060280074220822E-3</v>
      </c>
      <c r="U188" s="84">
        <v>1.6663729431602343E-4</v>
      </c>
    </row>
    <row r="189" spans="2:21">
      <c r="B189" s="76" t="s">
        <v>554</v>
      </c>
      <c r="C189" s="73">
        <v>1157601</v>
      </c>
      <c r="D189" s="86" t="s">
        <v>118</v>
      </c>
      <c r="E189" s="86" t="s">
        <v>294</v>
      </c>
      <c r="F189" s="73">
        <v>513834200</v>
      </c>
      <c r="G189" s="86" t="s">
        <v>420</v>
      </c>
      <c r="H189" s="73" t="s">
        <v>399</v>
      </c>
      <c r="I189" s="73" t="s">
        <v>129</v>
      </c>
      <c r="J189" s="73"/>
      <c r="K189" s="83">
        <v>2.8899999999983144</v>
      </c>
      <c r="L189" s="86" t="s">
        <v>131</v>
      </c>
      <c r="M189" s="87">
        <v>2.9100000000000001E-2</v>
      </c>
      <c r="N189" s="87">
        <v>5.0399999999965361E-2</v>
      </c>
      <c r="O189" s="83">
        <v>685931.75392500008</v>
      </c>
      <c r="P189" s="85">
        <v>94.28</v>
      </c>
      <c r="Q189" s="73"/>
      <c r="R189" s="83">
        <v>646.69645768100008</v>
      </c>
      <c r="S189" s="84">
        <v>1.1432195898750002E-3</v>
      </c>
      <c r="T189" s="84">
        <v>1.0381419851011927E-3</v>
      </c>
      <c r="U189" s="84">
        <v>9.0761085797004044E-5</v>
      </c>
    </row>
    <row r="190" spans="2:21">
      <c r="B190" s="76" t="s">
        <v>555</v>
      </c>
      <c r="C190" s="73">
        <v>1138163</v>
      </c>
      <c r="D190" s="86" t="s">
        <v>118</v>
      </c>
      <c r="E190" s="86" t="s">
        <v>294</v>
      </c>
      <c r="F190" s="73">
        <v>513834200</v>
      </c>
      <c r="G190" s="86" t="s">
        <v>420</v>
      </c>
      <c r="H190" s="73" t="s">
        <v>399</v>
      </c>
      <c r="I190" s="73" t="s">
        <v>129</v>
      </c>
      <c r="J190" s="73"/>
      <c r="K190" s="73">
        <v>4.99</v>
      </c>
      <c r="L190" s="86" t="s">
        <v>131</v>
      </c>
      <c r="M190" s="87">
        <v>3.95E-2</v>
      </c>
      <c r="N190" s="87">
        <v>4.7799460389821836E-2</v>
      </c>
      <c r="O190" s="83">
        <v>4.4553000000000009E-2</v>
      </c>
      <c r="P190" s="85">
        <v>96.27</v>
      </c>
      <c r="Q190" s="73"/>
      <c r="R190" s="83">
        <v>4.2994000000000002E-5</v>
      </c>
      <c r="S190" s="84">
        <v>1.8562978630892146E-10</v>
      </c>
      <c r="T190" s="84">
        <v>6.9018278942634178E-11</v>
      </c>
      <c r="U190" s="84">
        <v>6.0340242727620522E-12</v>
      </c>
    </row>
    <row r="191" spans="2:21">
      <c r="B191" s="76" t="s">
        <v>556</v>
      </c>
      <c r="C191" s="73">
        <v>1143122</v>
      </c>
      <c r="D191" s="86" t="s">
        <v>118</v>
      </c>
      <c r="E191" s="86" t="s">
        <v>294</v>
      </c>
      <c r="F191" s="73">
        <v>513834200</v>
      </c>
      <c r="G191" s="86" t="s">
        <v>420</v>
      </c>
      <c r="H191" s="73" t="s">
        <v>399</v>
      </c>
      <c r="I191" s="73" t="s">
        <v>129</v>
      </c>
      <c r="J191" s="73"/>
      <c r="K191" s="83">
        <v>6.7000000000012268</v>
      </c>
      <c r="L191" s="86" t="s">
        <v>131</v>
      </c>
      <c r="M191" s="87">
        <v>3.0499999999999999E-2</v>
      </c>
      <c r="N191" s="87">
        <v>5.1500000000006124E-2</v>
      </c>
      <c r="O191" s="83">
        <v>1865936.9894180002</v>
      </c>
      <c r="P191" s="85">
        <v>87.42</v>
      </c>
      <c r="Q191" s="73"/>
      <c r="R191" s="83">
        <v>1631.2021161000002</v>
      </c>
      <c r="S191" s="84">
        <v>2.5600356021850219E-3</v>
      </c>
      <c r="T191" s="84">
        <v>2.6185691645533088E-3</v>
      </c>
      <c r="U191" s="84">
        <v>2.2893225013555902E-4</v>
      </c>
    </row>
    <row r="192" spans="2:21">
      <c r="B192" s="76" t="s">
        <v>557</v>
      </c>
      <c r="C192" s="73">
        <v>1182666</v>
      </c>
      <c r="D192" s="86" t="s">
        <v>118</v>
      </c>
      <c r="E192" s="86" t="s">
        <v>294</v>
      </c>
      <c r="F192" s="73">
        <v>513834200</v>
      </c>
      <c r="G192" s="86" t="s">
        <v>420</v>
      </c>
      <c r="H192" s="73" t="s">
        <v>399</v>
      </c>
      <c r="I192" s="73" t="s">
        <v>129</v>
      </c>
      <c r="J192" s="73"/>
      <c r="K192" s="83">
        <v>8.3300000000002417</v>
      </c>
      <c r="L192" s="86" t="s">
        <v>131</v>
      </c>
      <c r="M192" s="87">
        <v>2.63E-2</v>
      </c>
      <c r="N192" s="87">
        <v>5.2800000000001478E-2</v>
      </c>
      <c r="O192" s="83">
        <v>2004882.2100000002</v>
      </c>
      <c r="P192" s="85">
        <v>80.77</v>
      </c>
      <c r="Q192" s="73"/>
      <c r="R192" s="83">
        <v>1619.3433610170002</v>
      </c>
      <c r="S192" s="84">
        <v>2.8901619306551038E-3</v>
      </c>
      <c r="T192" s="84">
        <v>2.5995323020554981E-3</v>
      </c>
      <c r="U192" s="84">
        <v>2.2726792450836539E-4</v>
      </c>
    </row>
    <row r="193" spans="2:21">
      <c r="B193" s="76" t="s">
        <v>558</v>
      </c>
      <c r="C193" s="73">
        <v>1141647</v>
      </c>
      <c r="D193" s="86" t="s">
        <v>118</v>
      </c>
      <c r="E193" s="86" t="s">
        <v>294</v>
      </c>
      <c r="F193" s="73" t="s">
        <v>559</v>
      </c>
      <c r="G193" s="86" t="s">
        <v>126</v>
      </c>
      <c r="H193" s="73" t="s">
        <v>396</v>
      </c>
      <c r="I193" s="73" t="s">
        <v>305</v>
      </c>
      <c r="J193" s="73"/>
      <c r="K193" s="83">
        <v>0.11000000004681046</v>
      </c>
      <c r="L193" s="86" t="s">
        <v>131</v>
      </c>
      <c r="M193" s="87">
        <v>3.4000000000000002E-2</v>
      </c>
      <c r="N193" s="87">
        <v>6.5900000003042677E-2</v>
      </c>
      <c r="O193" s="83">
        <v>5120.4001070000013</v>
      </c>
      <c r="P193" s="85">
        <v>100.13</v>
      </c>
      <c r="Q193" s="73"/>
      <c r="R193" s="83">
        <v>5.1270563160000009</v>
      </c>
      <c r="S193" s="84">
        <v>1.4626218089521287E-4</v>
      </c>
      <c r="T193" s="84">
        <v>8.2304647851393774E-6</v>
      </c>
      <c r="U193" s="84">
        <v>7.1956045630929872E-7</v>
      </c>
    </row>
    <row r="194" spans="2:21">
      <c r="B194" s="76" t="s">
        <v>560</v>
      </c>
      <c r="C194" s="73">
        <v>1193481</v>
      </c>
      <c r="D194" s="86" t="s">
        <v>118</v>
      </c>
      <c r="E194" s="86" t="s">
        <v>294</v>
      </c>
      <c r="F194" s="73" t="s">
        <v>427</v>
      </c>
      <c r="G194" s="86" t="s">
        <v>420</v>
      </c>
      <c r="H194" s="73" t="s">
        <v>396</v>
      </c>
      <c r="I194" s="73" t="s">
        <v>305</v>
      </c>
      <c r="J194" s="73"/>
      <c r="K194" s="83">
        <v>4.2299999999995537</v>
      </c>
      <c r="L194" s="86" t="s">
        <v>131</v>
      </c>
      <c r="M194" s="87">
        <v>4.7E-2</v>
      </c>
      <c r="N194" s="87">
        <v>4.9799999999990685E-2</v>
      </c>
      <c r="O194" s="83">
        <v>1024717.5740000003</v>
      </c>
      <c r="P194" s="85">
        <v>100.57</v>
      </c>
      <c r="Q194" s="73"/>
      <c r="R194" s="83">
        <v>1030.5584263020003</v>
      </c>
      <c r="S194" s="84">
        <v>2.0531307834101386E-3</v>
      </c>
      <c r="T194" s="84">
        <v>1.6543556992416049E-3</v>
      </c>
      <c r="U194" s="84">
        <v>1.4463447361970813E-4</v>
      </c>
    </row>
    <row r="195" spans="2:21">
      <c r="B195" s="76" t="s">
        <v>561</v>
      </c>
      <c r="C195" s="73">
        <v>1136068</v>
      </c>
      <c r="D195" s="86" t="s">
        <v>118</v>
      </c>
      <c r="E195" s="86" t="s">
        <v>294</v>
      </c>
      <c r="F195" s="73">
        <v>513754069</v>
      </c>
      <c r="G195" s="86" t="s">
        <v>420</v>
      </c>
      <c r="H195" s="73" t="s">
        <v>399</v>
      </c>
      <c r="I195" s="73" t="s">
        <v>129</v>
      </c>
      <c r="J195" s="73"/>
      <c r="K195" s="73">
        <v>1.06</v>
      </c>
      <c r="L195" s="86" t="s">
        <v>131</v>
      </c>
      <c r="M195" s="87">
        <v>3.9199999999999999E-2</v>
      </c>
      <c r="N195" s="87">
        <v>5.540019238832844E-2</v>
      </c>
      <c r="O195" s="83">
        <v>8.1086000000000005E-2</v>
      </c>
      <c r="P195" s="85">
        <v>100</v>
      </c>
      <c r="Q195" s="73"/>
      <c r="R195" s="83">
        <v>8.1086000000000003E-5</v>
      </c>
      <c r="S195" s="84">
        <v>8.4477430942622525E-11</v>
      </c>
      <c r="T195" s="84">
        <v>1.3016737606043716E-10</v>
      </c>
      <c r="U195" s="84">
        <v>1.1380073781950592E-11</v>
      </c>
    </row>
    <row r="196" spans="2:21">
      <c r="B196" s="76" t="s">
        <v>562</v>
      </c>
      <c r="C196" s="73">
        <v>1160647</v>
      </c>
      <c r="D196" s="86" t="s">
        <v>118</v>
      </c>
      <c r="E196" s="86" t="s">
        <v>294</v>
      </c>
      <c r="F196" s="73">
        <v>513754069</v>
      </c>
      <c r="G196" s="86" t="s">
        <v>420</v>
      </c>
      <c r="H196" s="73" t="s">
        <v>399</v>
      </c>
      <c r="I196" s="73" t="s">
        <v>129</v>
      </c>
      <c r="J196" s="73"/>
      <c r="K196" s="83">
        <v>6.1300000000002814</v>
      </c>
      <c r="L196" s="86" t="s">
        <v>131</v>
      </c>
      <c r="M196" s="87">
        <v>2.64E-2</v>
      </c>
      <c r="N196" s="87">
        <v>5.2200000000003452E-2</v>
      </c>
      <c r="O196" s="83">
        <v>3419942.0625490006</v>
      </c>
      <c r="P196" s="85">
        <v>86.46</v>
      </c>
      <c r="Q196" s="73"/>
      <c r="R196" s="83">
        <v>2956.8819074090002</v>
      </c>
      <c r="S196" s="84">
        <v>2.0902090534830587E-3</v>
      </c>
      <c r="T196" s="84">
        <v>4.7466832647807267E-3</v>
      </c>
      <c r="U196" s="84">
        <v>4.149857468715835E-4</v>
      </c>
    </row>
    <row r="197" spans="2:21">
      <c r="B197" s="76" t="s">
        <v>563</v>
      </c>
      <c r="C197" s="73">
        <v>1179928</v>
      </c>
      <c r="D197" s="86" t="s">
        <v>118</v>
      </c>
      <c r="E197" s="86" t="s">
        <v>294</v>
      </c>
      <c r="F197" s="73">
        <v>513754069</v>
      </c>
      <c r="G197" s="86" t="s">
        <v>420</v>
      </c>
      <c r="H197" s="73" t="s">
        <v>399</v>
      </c>
      <c r="I197" s="73" t="s">
        <v>129</v>
      </c>
      <c r="J197" s="73"/>
      <c r="K197" s="83">
        <v>7.7399999999990632</v>
      </c>
      <c r="L197" s="86" t="s">
        <v>131</v>
      </c>
      <c r="M197" s="87">
        <v>2.5000000000000001E-2</v>
      </c>
      <c r="N197" s="87">
        <v>5.4399999999995827E-2</v>
      </c>
      <c r="O197" s="83">
        <v>1902929.5388810004</v>
      </c>
      <c r="P197" s="85">
        <v>80.78</v>
      </c>
      <c r="Q197" s="73"/>
      <c r="R197" s="83">
        <v>1537.1864816060004</v>
      </c>
      <c r="S197" s="84">
        <v>1.4268611768668781E-3</v>
      </c>
      <c r="T197" s="84">
        <v>2.467645843009009E-3</v>
      </c>
      <c r="U197" s="84">
        <v>2.1573755737480356E-4</v>
      </c>
    </row>
    <row r="198" spans="2:21">
      <c r="B198" s="76" t="s">
        <v>564</v>
      </c>
      <c r="C198" s="73">
        <v>1143411</v>
      </c>
      <c r="D198" s="86" t="s">
        <v>118</v>
      </c>
      <c r="E198" s="86" t="s">
        <v>294</v>
      </c>
      <c r="F198" s="73">
        <v>513937714</v>
      </c>
      <c r="G198" s="86" t="s">
        <v>420</v>
      </c>
      <c r="H198" s="73" t="s">
        <v>399</v>
      </c>
      <c r="I198" s="73" t="s">
        <v>129</v>
      </c>
      <c r="J198" s="73"/>
      <c r="K198" s="83">
        <v>5.4500000000005544</v>
      </c>
      <c r="L198" s="86" t="s">
        <v>131</v>
      </c>
      <c r="M198" s="87">
        <v>3.4300000000000004E-2</v>
      </c>
      <c r="N198" s="87">
        <v>5.0100000000005231E-2</v>
      </c>
      <c r="O198" s="83">
        <v>1371691.6894440001</v>
      </c>
      <c r="P198" s="85">
        <v>92.15</v>
      </c>
      <c r="Q198" s="73"/>
      <c r="R198" s="83">
        <v>1264.0138918340001</v>
      </c>
      <c r="S198" s="84">
        <v>4.5139255279847317E-3</v>
      </c>
      <c r="T198" s="84">
        <v>2.0291218163921393E-3</v>
      </c>
      <c r="U198" s="84">
        <v>1.7739895111956979E-4</v>
      </c>
    </row>
    <row r="199" spans="2:21">
      <c r="B199" s="76" t="s">
        <v>565</v>
      </c>
      <c r="C199" s="73">
        <v>1184191</v>
      </c>
      <c r="D199" s="86" t="s">
        <v>118</v>
      </c>
      <c r="E199" s="86" t="s">
        <v>294</v>
      </c>
      <c r="F199" s="73">
        <v>513937714</v>
      </c>
      <c r="G199" s="86" t="s">
        <v>420</v>
      </c>
      <c r="H199" s="73" t="s">
        <v>399</v>
      </c>
      <c r="I199" s="73" t="s">
        <v>129</v>
      </c>
      <c r="J199" s="73"/>
      <c r="K199" s="83">
        <v>6.7099999999989537</v>
      </c>
      <c r="L199" s="86" t="s">
        <v>131</v>
      </c>
      <c r="M199" s="87">
        <v>2.98E-2</v>
      </c>
      <c r="N199" s="87">
        <v>5.3099999999991675E-2</v>
      </c>
      <c r="O199" s="83">
        <v>1087960.4694910003</v>
      </c>
      <c r="P199" s="85">
        <v>86.08</v>
      </c>
      <c r="Q199" s="73"/>
      <c r="R199" s="83">
        <v>936.51637213800007</v>
      </c>
      <c r="S199" s="84">
        <v>2.7715760167827275E-3</v>
      </c>
      <c r="T199" s="84">
        <v>1.5033899661944523E-3</v>
      </c>
      <c r="U199" s="84">
        <v>1.3143607297110647E-4</v>
      </c>
    </row>
    <row r="200" spans="2:21">
      <c r="B200" s="76" t="s">
        <v>566</v>
      </c>
      <c r="C200" s="73">
        <v>1139815</v>
      </c>
      <c r="D200" s="86" t="s">
        <v>118</v>
      </c>
      <c r="E200" s="86" t="s">
        <v>294</v>
      </c>
      <c r="F200" s="73">
        <v>514290345</v>
      </c>
      <c r="G200" s="86" t="s">
        <v>420</v>
      </c>
      <c r="H200" s="73" t="s">
        <v>399</v>
      </c>
      <c r="I200" s="73" t="s">
        <v>129</v>
      </c>
      <c r="J200" s="73"/>
      <c r="K200" s="83">
        <v>2.0000000000003579</v>
      </c>
      <c r="L200" s="86" t="s">
        <v>131</v>
      </c>
      <c r="M200" s="87">
        <v>3.61E-2</v>
      </c>
      <c r="N200" s="87">
        <v>4.9400000000007667E-2</v>
      </c>
      <c r="O200" s="83">
        <v>2823316.2059309999</v>
      </c>
      <c r="P200" s="85">
        <v>98.99</v>
      </c>
      <c r="Q200" s="73"/>
      <c r="R200" s="83">
        <v>2794.8006181189999</v>
      </c>
      <c r="S200" s="84">
        <v>3.6785878904638434E-3</v>
      </c>
      <c r="T200" s="84">
        <v>4.4864941305852802E-3</v>
      </c>
      <c r="U200" s="84">
        <v>3.9223833016840563E-4</v>
      </c>
    </row>
    <row r="201" spans="2:21">
      <c r="B201" s="76" t="s">
        <v>567</v>
      </c>
      <c r="C201" s="73">
        <v>1155522</v>
      </c>
      <c r="D201" s="86" t="s">
        <v>118</v>
      </c>
      <c r="E201" s="86" t="s">
        <v>294</v>
      </c>
      <c r="F201" s="73">
        <v>514290345</v>
      </c>
      <c r="G201" s="86" t="s">
        <v>420</v>
      </c>
      <c r="H201" s="73" t="s">
        <v>399</v>
      </c>
      <c r="I201" s="73" t="s">
        <v>129</v>
      </c>
      <c r="J201" s="73"/>
      <c r="K201" s="83">
        <v>3</v>
      </c>
      <c r="L201" s="86" t="s">
        <v>131</v>
      </c>
      <c r="M201" s="87">
        <v>3.3000000000000002E-2</v>
      </c>
      <c r="N201" s="87">
        <v>4.4899999999999232E-2</v>
      </c>
      <c r="O201" s="83">
        <v>929211.33430900017</v>
      </c>
      <c r="P201" s="85">
        <v>97.75</v>
      </c>
      <c r="Q201" s="73"/>
      <c r="R201" s="83">
        <v>908.30407934300013</v>
      </c>
      <c r="S201" s="84">
        <v>3.0135443555400613E-3</v>
      </c>
      <c r="T201" s="84">
        <v>1.4581007655214149E-3</v>
      </c>
      <c r="U201" s="84">
        <v>1.2747659817194146E-4</v>
      </c>
    </row>
    <row r="202" spans="2:21">
      <c r="B202" s="76" t="s">
        <v>568</v>
      </c>
      <c r="C202" s="73">
        <v>1159359</v>
      </c>
      <c r="D202" s="86" t="s">
        <v>118</v>
      </c>
      <c r="E202" s="86" t="s">
        <v>294</v>
      </c>
      <c r="F202" s="73">
        <v>514290345</v>
      </c>
      <c r="G202" s="86" t="s">
        <v>420</v>
      </c>
      <c r="H202" s="73" t="s">
        <v>399</v>
      </c>
      <c r="I202" s="73" t="s">
        <v>129</v>
      </c>
      <c r="J202" s="73"/>
      <c r="K202" s="83">
        <v>5.3899999999997599</v>
      </c>
      <c r="L202" s="86" t="s">
        <v>131</v>
      </c>
      <c r="M202" s="87">
        <v>2.6200000000000001E-2</v>
      </c>
      <c r="N202" s="87">
        <v>5.1099999999997786E-2</v>
      </c>
      <c r="O202" s="83">
        <v>2453103.6567260004</v>
      </c>
      <c r="P202" s="85">
        <v>88.3</v>
      </c>
      <c r="Q202" s="73"/>
      <c r="R202" s="83">
        <v>2166.0904472680004</v>
      </c>
      <c r="S202" s="84">
        <v>1.8966890579861309E-3</v>
      </c>
      <c r="T202" s="84">
        <v>3.4772255362264053E-3</v>
      </c>
      <c r="U202" s="84">
        <v>3.0400154290861805E-4</v>
      </c>
    </row>
    <row r="203" spans="2:21">
      <c r="B203" s="76" t="s">
        <v>569</v>
      </c>
      <c r="C203" s="73">
        <v>1141829</v>
      </c>
      <c r="D203" s="86" t="s">
        <v>118</v>
      </c>
      <c r="E203" s="86" t="s">
        <v>294</v>
      </c>
      <c r="F203" s="73" t="s">
        <v>570</v>
      </c>
      <c r="G203" s="86" t="s">
        <v>126</v>
      </c>
      <c r="H203" s="73" t="s">
        <v>396</v>
      </c>
      <c r="I203" s="73" t="s">
        <v>305</v>
      </c>
      <c r="J203" s="73"/>
      <c r="K203" s="83">
        <v>2.2999999999991734</v>
      </c>
      <c r="L203" s="86" t="s">
        <v>131</v>
      </c>
      <c r="M203" s="87">
        <v>2.3E-2</v>
      </c>
      <c r="N203" s="87">
        <v>5.8099999999990083E-2</v>
      </c>
      <c r="O203" s="83">
        <v>1039427.3834140002</v>
      </c>
      <c r="P203" s="85">
        <v>93.13</v>
      </c>
      <c r="Q203" s="73"/>
      <c r="R203" s="83">
        <v>968.01869891600006</v>
      </c>
      <c r="S203" s="84">
        <v>1.2732280735136155E-3</v>
      </c>
      <c r="T203" s="84">
        <v>1.5539606592424595E-3</v>
      </c>
      <c r="U203" s="84">
        <v>1.3585728998806077E-4</v>
      </c>
    </row>
    <row r="204" spans="2:21">
      <c r="B204" s="76" t="s">
        <v>571</v>
      </c>
      <c r="C204" s="73">
        <v>1173566</v>
      </c>
      <c r="D204" s="86" t="s">
        <v>118</v>
      </c>
      <c r="E204" s="86" t="s">
        <v>294</v>
      </c>
      <c r="F204" s="73" t="s">
        <v>570</v>
      </c>
      <c r="G204" s="86" t="s">
        <v>126</v>
      </c>
      <c r="H204" s="73" t="s">
        <v>396</v>
      </c>
      <c r="I204" s="73" t="s">
        <v>305</v>
      </c>
      <c r="J204" s="73"/>
      <c r="K204" s="83">
        <v>2.58999999999903</v>
      </c>
      <c r="L204" s="86" t="s">
        <v>131</v>
      </c>
      <c r="M204" s="87">
        <v>2.1499999999999998E-2</v>
      </c>
      <c r="N204" s="87">
        <v>5.8299999999964429E-2</v>
      </c>
      <c r="O204" s="83">
        <v>577042.30062700005</v>
      </c>
      <c r="P204" s="85">
        <v>91.16</v>
      </c>
      <c r="Q204" s="83">
        <v>30.688050774000008</v>
      </c>
      <c r="R204" s="83">
        <v>556.71981210600018</v>
      </c>
      <c r="S204" s="84">
        <v>1.0793747639890449E-3</v>
      </c>
      <c r="T204" s="84">
        <v>8.9370245347775992E-4</v>
      </c>
      <c r="U204" s="84">
        <v>7.8133247880521331E-5</v>
      </c>
    </row>
    <row r="205" spans="2:21">
      <c r="B205" s="76" t="s">
        <v>572</v>
      </c>
      <c r="C205" s="73">
        <v>1136464</v>
      </c>
      <c r="D205" s="86" t="s">
        <v>118</v>
      </c>
      <c r="E205" s="86" t="s">
        <v>294</v>
      </c>
      <c r="F205" s="73" t="s">
        <v>570</v>
      </c>
      <c r="G205" s="86" t="s">
        <v>126</v>
      </c>
      <c r="H205" s="73" t="s">
        <v>396</v>
      </c>
      <c r="I205" s="73" t="s">
        <v>305</v>
      </c>
      <c r="J205" s="73"/>
      <c r="K205" s="83">
        <v>1.5999999999986265</v>
      </c>
      <c r="L205" s="86" t="s">
        <v>131</v>
      </c>
      <c r="M205" s="87">
        <v>2.75E-2</v>
      </c>
      <c r="N205" s="87">
        <v>5.5899999999961876E-2</v>
      </c>
      <c r="O205" s="83">
        <v>603004.14009600016</v>
      </c>
      <c r="P205" s="85">
        <v>96.59</v>
      </c>
      <c r="Q205" s="73"/>
      <c r="R205" s="83">
        <v>582.44167875800019</v>
      </c>
      <c r="S205" s="84">
        <v>1.9155864051670925E-3</v>
      </c>
      <c r="T205" s="84">
        <v>9.3499377244117283E-4</v>
      </c>
      <c r="U205" s="84">
        <v>8.174320200711845E-5</v>
      </c>
    </row>
    <row r="206" spans="2:21">
      <c r="B206" s="76" t="s">
        <v>573</v>
      </c>
      <c r="C206" s="73">
        <v>1139591</v>
      </c>
      <c r="D206" s="86" t="s">
        <v>118</v>
      </c>
      <c r="E206" s="86" t="s">
        <v>294</v>
      </c>
      <c r="F206" s="73" t="s">
        <v>570</v>
      </c>
      <c r="G206" s="86" t="s">
        <v>126</v>
      </c>
      <c r="H206" s="73" t="s">
        <v>396</v>
      </c>
      <c r="I206" s="73" t="s">
        <v>305</v>
      </c>
      <c r="J206" s="73"/>
      <c r="K206" s="83">
        <v>0.53999999999325088</v>
      </c>
      <c r="L206" s="86" t="s">
        <v>131</v>
      </c>
      <c r="M206" s="87">
        <v>2.4E-2</v>
      </c>
      <c r="N206" s="87">
        <v>5.9499999999734855E-2</v>
      </c>
      <c r="O206" s="83">
        <v>105456.86706600004</v>
      </c>
      <c r="P206" s="85">
        <v>98.35</v>
      </c>
      <c r="Q206" s="73"/>
      <c r="R206" s="83">
        <v>103.71682890500001</v>
      </c>
      <c r="S206" s="84">
        <v>1.1308462640784412E-3</v>
      </c>
      <c r="T206" s="84">
        <v>1.664966513562533E-4</v>
      </c>
      <c r="U206" s="84">
        <v>1.4556213962568704E-5</v>
      </c>
    </row>
    <row r="207" spans="2:21">
      <c r="B207" s="76" t="s">
        <v>574</v>
      </c>
      <c r="C207" s="73">
        <v>1158740</v>
      </c>
      <c r="D207" s="86" t="s">
        <v>118</v>
      </c>
      <c r="E207" s="86" t="s">
        <v>294</v>
      </c>
      <c r="F207" s="73" t="s">
        <v>442</v>
      </c>
      <c r="G207" s="86" t="s">
        <v>127</v>
      </c>
      <c r="H207" s="73" t="s">
        <v>443</v>
      </c>
      <c r="I207" s="73" t="s">
        <v>305</v>
      </c>
      <c r="J207" s="73"/>
      <c r="K207" s="83">
        <v>1.6899999999948063</v>
      </c>
      <c r="L207" s="86" t="s">
        <v>131</v>
      </c>
      <c r="M207" s="87">
        <v>3.2500000000000001E-2</v>
      </c>
      <c r="N207" s="87">
        <v>6.0499999999394101E-2</v>
      </c>
      <c r="O207" s="83">
        <v>12003.158952000002</v>
      </c>
      <c r="P207" s="85">
        <v>96.25</v>
      </c>
      <c r="Q207" s="73"/>
      <c r="R207" s="83">
        <v>11.553040174000001</v>
      </c>
      <c r="S207" s="84">
        <v>3.0891971306142226E-5</v>
      </c>
      <c r="T207" s="84">
        <v>1.8546098278006025E-5</v>
      </c>
      <c r="U207" s="84">
        <v>1.6214198454228761E-6</v>
      </c>
    </row>
    <row r="208" spans="2:21">
      <c r="B208" s="76" t="s">
        <v>575</v>
      </c>
      <c r="C208" s="73">
        <v>1191832</v>
      </c>
      <c r="D208" s="86" t="s">
        <v>118</v>
      </c>
      <c r="E208" s="86" t="s">
        <v>294</v>
      </c>
      <c r="F208" s="73" t="s">
        <v>442</v>
      </c>
      <c r="G208" s="86" t="s">
        <v>127</v>
      </c>
      <c r="H208" s="73" t="s">
        <v>443</v>
      </c>
      <c r="I208" s="73" t="s">
        <v>305</v>
      </c>
      <c r="J208" s="73"/>
      <c r="K208" s="83">
        <v>2.3699999999999859</v>
      </c>
      <c r="L208" s="86" t="s">
        <v>131</v>
      </c>
      <c r="M208" s="87">
        <v>5.7000000000000002E-2</v>
      </c>
      <c r="N208" s="87">
        <v>6.3900000000007437E-2</v>
      </c>
      <c r="O208" s="83">
        <v>2161729.9594470006</v>
      </c>
      <c r="P208" s="85">
        <v>98.88</v>
      </c>
      <c r="Q208" s="73"/>
      <c r="R208" s="83">
        <v>2137.5185120190004</v>
      </c>
      <c r="S208" s="84">
        <v>5.4515214455321962E-3</v>
      </c>
      <c r="T208" s="84">
        <v>3.4313590014321002E-3</v>
      </c>
      <c r="U208" s="84">
        <v>2.9999159382706591E-4</v>
      </c>
    </row>
    <row r="209" spans="2:21">
      <c r="B209" s="76" t="s">
        <v>576</v>
      </c>
      <c r="C209" s="73">
        <v>1161678</v>
      </c>
      <c r="D209" s="86" t="s">
        <v>118</v>
      </c>
      <c r="E209" s="86" t="s">
        <v>294</v>
      </c>
      <c r="F209" s="73" t="s">
        <v>446</v>
      </c>
      <c r="G209" s="86" t="s">
        <v>127</v>
      </c>
      <c r="H209" s="73" t="s">
        <v>443</v>
      </c>
      <c r="I209" s="73" t="s">
        <v>305</v>
      </c>
      <c r="J209" s="73"/>
      <c r="K209" s="83">
        <v>1.9100000000010526</v>
      </c>
      <c r="L209" s="86" t="s">
        <v>131</v>
      </c>
      <c r="M209" s="87">
        <v>2.7999999999999997E-2</v>
      </c>
      <c r="N209" s="87">
        <v>5.8400000000025917E-2</v>
      </c>
      <c r="O209" s="83">
        <v>652861.75917900016</v>
      </c>
      <c r="P209" s="85">
        <v>94.56</v>
      </c>
      <c r="Q209" s="73"/>
      <c r="R209" s="83">
        <v>617.34606498500011</v>
      </c>
      <c r="S209" s="84">
        <v>1.8777204591968171E-3</v>
      </c>
      <c r="T209" s="84">
        <v>9.9102579237271018E-4</v>
      </c>
      <c r="U209" s="84">
        <v>8.6641883537554777E-5</v>
      </c>
    </row>
    <row r="210" spans="2:21">
      <c r="B210" s="76" t="s">
        <v>577</v>
      </c>
      <c r="C210" s="73">
        <v>1192459</v>
      </c>
      <c r="D210" s="86" t="s">
        <v>118</v>
      </c>
      <c r="E210" s="86" t="s">
        <v>294</v>
      </c>
      <c r="F210" s="73" t="s">
        <v>446</v>
      </c>
      <c r="G210" s="86" t="s">
        <v>127</v>
      </c>
      <c r="H210" s="73" t="s">
        <v>443</v>
      </c>
      <c r="I210" s="73" t="s">
        <v>305</v>
      </c>
      <c r="J210" s="73"/>
      <c r="K210" s="83">
        <v>3.4899999999992133</v>
      </c>
      <c r="L210" s="86" t="s">
        <v>131</v>
      </c>
      <c r="M210" s="87">
        <v>5.6500000000000002E-2</v>
      </c>
      <c r="N210" s="87">
        <v>6.2499999999982965E-2</v>
      </c>
      <c r="O210" s="83">
        <v>1601452.3045340003</v>
      </c>
      <c r="P210" s="85">
        <v>100.78</v>
      </c>
      <c r="Q210" s="73"/>
      <c r="R210" s="83">
        <v>1613.9435732230002</v>
      </c>
      <c r="S210" s="84">
        <v>3.716701412305051E-3</v>
      </c>
      <c r="T210" s="84">
        <v>2.5908640213605796E-3</v>
      </c>
      <c r="U210" s="84">
        <v>2.2651008735395406E-4</v>
      </c>
    </row>
    <row r="211" spans="2:21">
      <c r="B211" s="76" t="s">
        <v>578</v>
      </c>
      <c r="C211" s="73">
        <v>7390149</v>
      </c>
      <c r="D211" s="86" t="s">
        <v>118</v>
      </c>
      <c r="E211" s="86" t="s">
        <v>294</v>
      </c>
      <c r="F211" s="73" t="s">
        <v>579</v>
      </c>
      <c r="G211" s="86" t="s">
        <v>456</v>
      </c>
      <c r="H211" s="73" t="s">
        <v>451</v>
      </c>
      <c r="I211" s="73" t="s">
        <v>129</v>
      </c>
      <c r="J211" s="73"/>
      <c r="K211" s="83">
        <v>1.930000000013177</v>
      </c>
      <c r="L211" s="86" t="s">
        <v>131</v>
      </c>
      <c r="M211" s="87">
        <v>0.04</v>
      </c>
      <c r="N211" s="87">
        <v>4.9300000001185909E-2</v>
      </c>
      <c r="O211" s="83">
        <v>19289.023869000004</v>
      </c>
      <c r="P211" s="85">
        <v>98.36</v>
      </c>
      <c r="Q211" s="73"/>
      <c r="R211" s="83">
        <v>18.972683975000002</v>
      </c>
      <c r="S211" s="84">
        <v>9.7598500852653862E-5</v>
      </c>
      <c r="T211" s="84">
        <v>3.0456854325649989E-5</v>
      </c>
      <c r="U211" s="84">
        <v>2.6627351636180309E-6</v>
      </c>
    </row>
    <row r="212" spans="2:21">
      <c r="B212" s="76" t="s">
        <v>580</v>
      </c>
      <c r="C212" s="73">
        <v>7390222</v>
      </c>
      <c r="D212" s="86" t="s">
        <v>118</v>
      </c>
      <c r="E212" s="86" t="s">
        <v>294</v>
      </c>
      <c r="F212" s="73" t="s">
        <v>579</v>
      </c>
      <c r="G212" s="86" t="s">
        <v>456</v>
      </c>
      <c r="H212" s="73" t="s">
        <v>443</v>
      </c>
      <c r="I212" s="73" t="s">
        <v>305</v>
      </c>
      <c r="J212" s="73"/>
      <c r="K212" s="83">
        <v>3.5500000000079917</v>
      </c>
      <c r="L212" s="86" t="s">
        <v>131</v>
      </c>
      <c r="M212" s="87">
        <v>0.04</v>
      </c>
      <c r="N212" s="87">
        <v>5.1300000000072545E-2</v>
      </c>
      <c r="O212" s="83">
        <v>165778.82983900004</v>
      </c>
      <c r="P212" s="85">
        <v>98.13</v>
      </c>
      <c r="Q212" s="73"/>
      <c r="R212" s="83">
        <v>162.67876401400002</v>
      </c>
      <c r="S212" s="84">
        <v>2.1411179503437667E-4</v>
      </c>
      <c r="T212" s="84">
        <v>2.6114826051917042E-4</v>
      </c>
      <c r="U212" s="84">
        <v>2.2831269728878588E-5</v>
      </c>
    </row>
    <row r="213" spans="2:21">
      <c r="B213" s="76" t="s">
        <v>581</v>
      </c>
      <c r="C213" s="73">
        <v>2590388</v>
      </c>
      <c r="D213" s="86" t="s">
        <v>118</v>
      </c>
      <c r="E213" s="86" t="s">
        <v>294</v>
      </c>
      <c r="F213" s="73" t="s">
        <v>582</v>
      </c>
      <c r="G213" s="86" t="s">
        <v>318</v>
      </c>
      <c r="H213" s="73" t="s">
        <v>443</v>
      </c>
      <c r="I213" s="73" t="s">
        <v>305</v>
      </c>
      <c r="J213" s="73"/>
      <c r="K213" s="83">
        <v>0.99000000001157795</v>
      </c>
      <c r="L213" s="86" t="s">
        <v>131</v>
      </c>
      <c r="M213" s="87">
        <v>5.9000000000000004E-2</v>
      </c>
      <c r="N213" s="87">
        <v>5.4499999999645193E-2</v>
      </c>
      <c r="O213" s="83">
        <v>26644.254815000004</v>
      </c>
      <c r="P213" s="85">
        <v>100.49</v>
      </c>
      <c r="Q213" s="73"/>
      <c r="R213" s="83">
        <v>26.774811631000006</v>
      </c>
      <c r="S213" s="84">
        <v>1.0126016282656324E-4</v>
      </c>
      <c r="T213" s="84">
        <v>4.2981611801294237E-5</v>
      </c>
      <c r="U213" s="84">
        <v>3.7577304572751022E-6</v>
      </c>
    </row>
    <row r="214" spans="2:21">
      <c r="B214" s="76" t="s">
        <v>583</v>
      </c>
      <c r="C214" s="73">
        <v>2590511</v>
      </c>
      <c r="D214" s="86" t="s">
        <v>118</v>
      </c>
      <c r="E214" s="86" t="s">
        <v>294</v>
      </c>
      <c r="F214" s="73" t="s">
        <v>582</v>
      </c>
      <c r="G214" s="86" t="s">
        <v>318</v>
      </c>
      <c r="H214" s="73" t="s">
        <v>443</v>
      </c>
      <c r="I214" s="73" t="s">
        <v>305</v>
      </c>
      <c r="J214" s="73"/>
      <c r="K214" s="73">
        <v>3.2</v>
      </c>
      <c r="L214" s="86" t="s">
        <v>131</v>
      </c>
      <c r="M214" s="87">
        <v>2.7000000000000003E-2</v>
      </c>
      <c r="N214" s="87">
        <v>5.7000029292298082E-2</v>
      </c>
      <c r="O214" s="83">
        <v>0.44664300000000007</v>
      </c>
      <c r="P214" s="85">
        <v>91.75</v>
      </c>
      <c r="Q214" s="73"/>
      <c r="R214" s="83">
        <v>4.0966400000000001E-4</v>
      </c>
      <c r="S214" s="84">
        <v>5.9734945613231365E-10</v>
      </c>
      <c r="T214" s="84">
        <v>6.5763372156010809E-10</v>
      </c>
      <c r="U214" s="84">
        <v>5.7494592726352357E-11</v>
      </c>
    </row>
    <row r="215" spans="2:21">
      <c r="B215" s="76" t="s">
        <v>584</v>
      </c>
      <c r="C215" s="73">
        <v>1141191</v>
      </c>
      <c r="D215" s="86" t="s">
        <v>118</v>
      </c>
      <c r="E215" s="86" t="s">
        <v>294</v>
      </c>
      <c r="F215" s="73" t="s">
        <v>585</v>
      </c>
      <c r="G215" s="86" t="s">
        <v>482</v>
      </c>
      <c r="H215" s="73" t="s">
        <v>451</v>
      </c>
      <c r="I215" s="73" t="s">
        <v>129</v>
      </c>
      <c r="J215" s="73"/>
      <c r="K215" s="83">
        <v>1.3100000000076</v>
      </c>
      <c r="L215" s="86" t="s">
        <v>131</v>
      </c>
      <c r="M215" s="87">
        <v>3.0499999999999999E-2</v>
      </c>
      <c r="N215" s="87">
        <v>5.690000000017733E-2</v>
      </c>
      <c r="O215" s="83">
        <v>40798.962244000009</v>
      </c>
      <c r="P215" s="85">
        <v>96.75</v>
      </c>
      <c r="Q215" s="73"/>
      <c r="R215" s="83">
        <v>39.472995970000014</v>
      </c>
      <c r="S215" s="84">
        <v>6.0781935155347991E-4</v>
      </c>
      <c r="T215" s="84">
        <v>6.3366010293504577E-5</v>
      </c>
      <c r="U215" s="84">
        <v>5.5398663953486238E-6</v>
      </c>
    </row>
    <row r="216" spans="2:21">
      <c r="B216" s="76" t="s">
        <v>586</v>
      </c>
      <c r="C216" s="73">
        <v>1168368</v>
      </c>
      <c r="D216" s="86" t="s">
        <v>118</v>
      </c>
      <c r="E216" s="86" t="s">
        <v>294</v>
      </c>
      <c r="F216" s="73" t="s">
        <v>585</v>
      </c>
      <c r="G216" s="86" t="s">
        <v>482</v>
      </c>
      <c r="H216" s="73" t="s">
        <v>451</v>
      </c>
      <c r="I216" s="73" t="s">
        <v>129</v>
      </c>
      <c r="J216" s="73"/>
      <c r="K216" s="83">
        <v>2.9299999999985697</v>
      </c>
      <c r="L216" s="86" t="s">
        <v>131</v>
      </c>
      <c r="M216" s="87">
        <v>2.58E-2</v>
      </c>
      <c r="N216" s="87">
        <v>5.5299999999993028E-2</v>
      </c>
      <c r="O216" s="83">
        <v>592987.82765600015</v>
      </c>
      <c r="P216" s="85">
        <v>92</v>
      </c>
      <c r="Q216" s="73"/>
      <c r="R216" s="83">
        <v>545.54880134600012</v>
      </c>
      <c r="S216" s="84">
        <v>1.9600635551456861E-3</v>
      </c>
      <c r="T216" s="84">
        <v>8.7576962711350315E-4</v>
      </c>
      <c r="U216" s="84">
        <v>7.6565444231706931E-5</v>
      </c>
    </row>
    <row r="217" spans="2:21">
      <c r="B217" s="76" t="s">
        <v>587</v>
      </c>
      <c r="C217" s="73">
        <v>1186162</v>
      </c>
      <c r="D217" s="86" t="s">
        <v>118</v>
      </c>
      <c r="E217" s="86" t="s">
        <v>294</v>
      </c>
      <c r="F217" s="73" t="s">
        <v>585</v>
      </c>
      <c r="G217" s="86" t="s">
        <v>482</v>
      </c>
      <c r="H217" s="73" t="s">
        <v>451</v>
      </c>
      <c r="I217" s="73" t="s">
        <v>129</v>
      </c>
      <c r="J217" s="73"/>
      <c r="K217" s="83">
        <v>4.4000000000001203</v>
      </c>
      <c r="L217" s="86" t="s">
        <v>131</v>
      </c>
      <c r="M217" s="87">
        <v>0.04</v>
      </c>
      <c r="N217" s="87">
        <v>5.6300000000001446E-2</v>
      </c>
      <c r="O217" s="83">
        <v>1782117.5200000003</v>
      </c>
      <c r="P217" s="85">
        <v>93.51</v>
      </c>
      <c r="Q217" s="73"/>
      <c r="R217" s="83">
        <v>1666.4580929520002</v>
      </c>
      <c r="S217" s="84">
        <v>4.0713176537780574E-3</v>
      </c>
      <c r="T217" s="84">
        <v>2.6751655930030084E-3</v>
      </c>
      <c r="U217" s="84">
        <v>2.3388027590857166E-4</v>
      </c>
    </row>
    <row r="218" spans="2:21">
      <c r="B218" s="76" t="s">
        <v>588</v>
      </c>
      <c r="C218" s="73">
        <v>2380046</v>
      </c>
      <c r="D218" s="86" t="s">
        <v>118</v>
      </c>
      <c r="E218" s="86" t="s">
        <v>294</v>
      </c>
      <c r="F218" s="73" t="s">
        <v>589</v>
      </c>
      <c r="G218" s="86" t="s">
        <v>127</v>
      </c>
      <c r="H218" s="73" t="s">
        <v>443</v>
      </c>
      <c r="I218" s="73" t="s">
        <v>305</v>
      </c>
      <c r="J218" s="73"/>
      <c r="K218" s="83">
        <v>0.98999999999995592</v>
      </c>
      <c r="L218" s="86" t="s">
        <v>131</v>
      </c>
      <c r="M218" s="87">
        <v>2.9500000000000002E-2</v>
      </c>
      <c r="N218" s="87">
        <v>4.6599999999984994E-2</v>
      </c>
      <c r="O218" s="83">
        <v>230243.50879100003</v>
      </c>
      <c r="P218" s="85">
        <v>98.38</v>
      </c>
      <c r="Q218" s="73"/>
      <c r="R218" s="83">
        <v>226.51356399900004</v>
      </c>
      <c r="S218" s="84">
        <v>4.2924038639137064E-3</v>
      </c>
      <c r="T218" s="84">
        <v>3.6362228088508171E-4</v>
      </c>
      <c r="U218" s="84">
        <v>3.1790211268544602E-5</v>
      </c>
    </row>
    <row r="219" spans="2:21">
      <c r="B219" s="76" t="s">
        <v>590</v>
      </c>
      <c r="C219" s="73">
        <v>1132505</v>
      </c>
      <c r="D219" s="86" t="s">
        <v>118</v>
      </c>
      <c r="E219" s="86" t="s">
        <v>294</v>
      </c>
      <c r="F219" s="73" t="s">
        <v>471</v>
      </c>
      <c r="G219" s="86" t="s">
        <v>318</v>
      </c>
      <c r="H219" s="73" t="s">
        <v>443</v>
      </c>
      <c r="I219" s="73" t="s">
        <v>305</v>
      </c>
      <c r="J219" s="73"/>
      <c r="K219" s="73">
        <v>0.9</v>
      </c>
      <c r="L219" s="86" t="s">
        <v>131</v>
      </c>
      <c r="M219" s="87">
        <v>6.4000000000000001E-2</v>
      </c>
      <c r="N219" s="87">
        <v>5.6399964791831708E-2</v>
      </c>
      <c r="O219" s="83">
        <v>4.477600000000001E-2</v>
      </c>
      <c r="P219" s="85">
        <v>101.3</v>
      </c>
      <c r="Q219" s="73"/>
      <c r="R219" s="83">
        <v>4.5444000000000007E-5</v>
      </c>
      <c r="S219" s="84">
        <v>6.4463189055753746E-11</v>
      </c>
      <c r="T219" s="84">
        <v>7.2951264554799921E-11</v>
      </c>
      <c r="U219" s="84">
        <v>6.3778713088198057E-12</v>
      </c>
    </row>
    <row r="220" spans="2:21">
      <c r="B220" s="76" t="s">
        <v>591</v>
      </c>
      <c r="C220" s="73">
        <v>1162817</v>
      </c>
      <c r="D220" s="86" t="s">
        <v>118</v>
      </c>
      <c r="E220" s="86" t="s">
        <v>294</v>
      </c>
      <c r="F220" s="73" t="s">
        <v>471</v>
      </c>
      <c r="G220" s="86" t="s">
        <v>318</v>
      </c>
      <c r="H220" s="73" t="s">
        <v>443</v>
      </c>
      <c r="I220" s="73" t="s">
        <v>305</v>
      </c>
      <c r="J220" s="73"/>
      <c r="K220" s="83">
        <v>4.9400000000013868</v>
      </c>
      <c r="L220" s="86" t="s">
        <v>131</v>
      </c>
      <c r="M220" s="87">
        <v>2.4300000000000002E-2</v>
      </c>
      <c r="N220" s="87">
        <v>5.1600000000014183E-2</v>
      </c>
      <c r="O220" s="83">
        <v>2148007.5208840007</v>
      </c>
      <c r="P220" s="85">
        <v>87.92</v>
      </c>
      <c r="Q220" s="73"/>
      <c r="R220" s="83">
        <v>1888.5282122270005</v>
      </c>
      <c r="S220" s="84">
        <v>1.4666021588499371E-3</v>
      </c>
      <c r="T220" s="84">
        <v>3.0316548109623983E-3</v>
      </c>
      <c r="U220" s="84">
        <v>2.6504686868804121E-4</v>
      </c>
    </row>
    <row r="221" spans="2:21">
      <c r="B221" s="76" t="s">
        <v>592</v>
      </c>
      <c r="C221" s="73">
        <v>1141415</v>
      </c>
      <c r="D221" s="86" t="s">
        <v>118</v>
      </c>
      <c r="E221" s="86" t="s">
        <v>294</v>
      </c>
      <c r="F221" s="73" t="s">
        <v>593</v>
      </c>
      <c r="G221" s="86" t="s">
        <v>155</v>
      </c>
      <c r="H221" s="73" t="s">
        <v>443</v>
      </c>
      <c r="I221" s="73" t="s">
        <v>305</v>
      </c>
      <c r="J221" s="73"/>
      <c r="K221" s="73">
        <v>0.98</v>
      </c>
      <c r="L221" s="86" t="s">
        <v>131</v>
      </c>
      <c r="M221" s="87">
        <v>2.1600000000000001E-2</v>
      </c>
      <c r="N221" s="87">
        <v>5.3199894375495112E-2</v>
      </c>
      <c r="O221" s="83">
        <v>1.9603000000000002E-2</v>
      </c>
      <c r="P221" s="85">
        <v>97.08</v>
      </c>
      <c r="Q221" s="73"/>
      <c r="R221" s="83">
        <v>1.8935000000000004E-5</v>
      </c>
      <c r="S221" s="84">
        <v>1.5326631126729514E-10</v>
      </c>
      <c r="T221" s="84">
        <v>3.0396360231166639E-11</v>
      </c>
      <c r="U221" s="84">
        <v>2.6574463786749192E-12</v>
      </c>
    </row>
    <row r="222" spans="2:21">
      <c r="B222" s="76" t="s">
        <v>594</v>
      </c>
      <c r="C222" s="73">
        <v>1156397</v>
      </c>
      <c r="D222" s="86" t="s">
        <v>118</v>
      </c>
      <c r="E222" s="86" t="s">
        <v>294</v>
      </c>
      <c r="F222" s="73" t="s">
        <v>593</v>
      </c>
      <c r="G222" s="86" t="s">
        <v>155</v>
      </c>
      <c r="H222" s="73" t="s">
        <v>443</v>
      </c>
      <c r="I222" s="73" t="s">
        <v>305</v>
      </c>
      <c r="J222" s="73"/>
      <c r="K222" s="73">
        <v>2.96</v>
      </c>
      <c r="L222" s="86" t="s">
        <v>131</v>
      </c>
      <c r="M222" s="87">
        <v>0.04</v>
      </c>
      <c r="N222" s="87">
        <v>5.0500034664448148E-2</v>
      </c>
      <c r="O222" s="83">
        <v>5.947800000000001E-2</v>
      </c>
      <c r="P222" s="85">
        <v>97.11</v>
      </c>
      <c r="Q222" s="73"/>
      <c r="R222" s="83">
        <v>5.7696000000000005E-5</v>
      </c>
      <c r="S222" s="84">
        <v>8.7381848363947598E-11</v>
      </c>
      <c r="T222" s="84">
        <v>9.2619403216128345E-11</v>
      </c>
      <c r="U222" s="84">
        <v>8.0973871805665762E-12</v>
      </c>
    </row>
    <row r="223" spans="2:21">
      <c r="B223" s="76" t="s">
        <v>595</v>
      </c>
      <c r="C223" s="73">
        <v>1136134</v>
      </c>
      <c r="D223" s="86" t="s">
        <v>118</v>
      </c>
      <c r="E223" s="86" t="s">
        <v>294</v>
      </c>
      <c r="F223" s="73" t="s">
        <v>596</v>
      </c>
      <c r="G223" s="86" t="s">
        <v>597</v>
      </c>
      <c r="H223" s="73" t="s">
        <v>443</v>
      </c>
      <c r="I223" s="73" t="s">
        <v>305</v>
      </c>
      <c r="J223" s="73"/>
      <c r="K223" s="73">
        <v>1.21</v>
      </c>
      <c r="L223" s="86" t="s">
        <v>131</v>
      </c>
      <c r="M223" s="87">
        <v>3.3500000000000002E-2</v>
      </c>
      <c r="N223" s="87">
        <v>5.069958607823704E-2</v>
      </c>
      <c r="O223" s="83">
        <v>5.2127000000000007E-2</v>
      </c>
      <c r="P223" s="85">
        <v>98.83</v>
      </c>
      <c r="Q223" s="73"/>
      <c r="R223" s="83">
        <v>5.1459000000000003E-5</v>
      </c>
      <c r="S223" s="84">
        <v>2.5285760576197327E-10</v>
      </c>
      <c r="T223" s="84">
        <v>8.2607145557729267E-11</v>
      </c>
      <c r="U223" s="84">
        <v>7.2220508687738398E-12</v>
      </c>
    </row>
    <row r="224" spans="2:21">
      <c r="B224" s="76" t="s">
        <v>598</v>
      </c>
      <c r="C224" s="73">
        <v>1141951</v>
      </c>
      <c r="D224" s="86" t="s">
        <v>118</v>
      </c>
      <c r="E224" s="86" t="s">
        <v>294</v>
      </c>
      <c r="F224" s="73" t="s">
        <v>596</v>
      </c>
      <c r="G224" s="86" t="s">
        <v>597</v>
      </c>
      <c r="H224" s="73" t="s">
        <v>443</v>
      </c>
      <c r="I224" s="73" t="s">
        <v>305</v>
      </c>
      <c r="J224" s="73"/>
      <c r="K224" s="73">
        <v>3.71</v>
      </c>
      <c r="L224" s="86" t="s">
        <v>131</v>
      </c>
      <c r="M224" s="87">
        <v>2.6200000000000001E-2</v>
      </c>
      <c r="N224" s="87">
        <v>5.1999974566356376E-2</v>
      </c>
      <c r="O224" s="83">
        <v>7.3512000000000008E-2</v>
      </c>
      <c r="P224" s="85">
        <v>91.08</v>
      </c>
      <c r="Q224" s="83">
        <v>1.1584000000000003E-5</v>
      </c>
      <c r="R224" s="83">
        <v>7.8636000000000011E-5</v>
      </c>
      <c r="S224" s="84">
        <v>1.677381174769571E-10</v>
      </c>
      <c r="T224" s="84">
        <v>1.2623439044827143E-10</v>
      </c>
      <c r="U224" s="84">
        <v>1.1036226745892841E-11</v>
      </c>
    </row>
    <row r="225" spans="2:21">
      <c r="B225" s="76" t="s">
        <v>599</v>
      </c>
      <c r="C225" s="73">
        <v>7150410</v>
      </c>
      <c r="D225" s="86" t="s">
        <v>118</v>
      </c>
      <c r="E225" s="86" t="s">
        <v>294</v>
      </c>
      <c r="F225" s="73" t="s">
        <v>600</v>
      </c>
      <c r="G225" s="86" t="s">
        <v>482</v>
      </c>
      <c r="H225" s="73" t="s">
        <v>476</v>
      </c>
      <c r="I225" s="73" t="s">
        <v>129</v>
      </c>
      <c r="J225" s="73"/>
      <c r="K225" s="83">
        <v>2.1000000000005179</v>
      </c>
      <c r="L225" s="86" t="s">
        <v>131</v>
      </c>
      <c r="M225" s="87">
        <v>2.9500000000000002E-2</v>
      </c>
      <c r="N225" s="87">
        <v>6.080000000000562E-2</v>
      </c>
      <c r="O225" s="83">
        <v>1438015.582993</v>
      </c>
      <c r="P225" s="85">
        <v>93.88</v>
      </c>
      <c r="Q225" s="73"/>
      <c r="R225" s="83">
        <v>1350.0090293530002</v>
      </c>
      <c r="S225" s="84">
        <v>3.6416207492971342E-3</v>
      </c>
      <c r="T225" s="84">
        <v>2.167169832138442E-3</v>
      </c>
      <c r="U225" s="84">
        <v>1.8946800138540124E-4</v>
      </c>
    </row>
    <row r="226" spans="2:21">
      <c r="B226" s="76" t="s">
        <v>601</v>
      </c>
      <c r="C226" s="73">
        <v>7150444</v>
      </c>
      <c r="D226" s="86" t="s">
        <v>118</v>
      </c>
      <c r="E226" s="86" t="s">
        <v>294</v>
      </c>
      <c r="F226" s="73" t="s">
        <v>600</v>
      </c>
      <c r="G226" s="86" t="s">
        <v>482</v>
      </c>
      <c r="H226" s="73" t="s">
        <v>476</v>
      </c>
      <c r="I226" s="73" t="s">
        <v>129</v>
      </c>
      <c r="J226" s="73"/>
      <c r="K226" s="83">
        <v>3.4299999999905348</v>
      </c>
      <c r="L226" s="86" t="s">
        <v>131</v>
      </c>
      <c r="M226" s="87">
        <v>2.5499999999999998E-2</v>
      </c>
      <c r="N226" s="87">
        <v>5.9999999999827906E-2</v>
      </c>
      <c r="O226" s="83">
        <v>130241.75959100001</v>
      </c>
      <c r="P226" s="85">
        <v>89.23</v>
      </c>
      <c r="Q226" s="73"/>
      <c r="R226" s="83">
        <v>116.21472217</v>
      </c>
      <c r="S226" s="84">
        <v>2.2367164057600166E-4</v>
      </c>
      <c r="T226" s="84">
        <v>1.8655952253732595E-4</v>
      </c>
      <c r="U226" s="84">
        <v>1.6310239903848866E-5</v>
      </c>
    </row>
    <row r="227" spans="2:21">
      <c r="B227" s="76" t="s">
        <v>602</v>
      </c>
      <c r="C227" s="73">
        <v>1155878</v>
      </c>
      <c r="D227" s="86" t="s">
        <v>118</v>
      </c>
      <c r="E227" s="86" t="s">
        <v>294</v>
      </c>
      <c r="F227" s="73">
        <v>514486042</v>
      </c>
      <c r="G227" s="86" t="s">
        <v>420</v>
      </c>
      <c r="H227" s="73" t="s">
        <v>476</v>
      </c>
      <c r="I227" s="73" t="s">
        <v>129</v>
      </c>
      <c r="J227" s="73"/>
      <c r="K227" s="83">
        <v>2.300000000001587</v>
      </c>
      <c r="L227" s="86" t="s">
        <v>131</v>
      </c>
      <c r="M227" s="87">
        <v>3.27E-2</v>
      </c>
      <c r="N227" s="87">
        <v>5.2400000000026807E-2</v>
      </c>
      <c r="O227" s="83">
        <v>589735.74564800004</v>
      </c>
      <c r="P227" s="85">
        <v>96.17</v>
      </c>
      <c r="Q227" s="73"/>
      <c r="R227" s="83">
        <v>567.14886652700011</v>
      </c>
      <c r="S227" s="84">
        <v>1.8686591453169114E-3</v>
      </c>
      <c r="T227" s="84">
        <v>9.1044421714563182E-4</v>
      </c>
      <c r="U227" s="84">
        <v>7.9596921126050233E-5</v>
      </c>
    </row>
    <row r="228" spans="2:21">
      <c r="B228" s="76" t="s">
        <v>604</v>
      </c>
      <c r="C228" s="73">
        <v>7200249</v>
      </c>
      <c r="D228" s="86" t="s">
        <v>118</v>
      </c>
      <c r="E228" s="86" t="s">
        <v>294</v>
      </c>
      <c r="F228" s="73" t="s">
        <v>605</v>
      </c>
      <c r="G228" s="86" t="s">
        <v>523</v>
      </c>
      <c r="H228" s="73" t="s">
        <v>476</v>
      </c>
      <c r="I228" s="73" t="s">
        <v>129</v>
      </c>
      <c r="J228" s="73"/>
      <c r="K228" s="83">
        <v>5.0600000000001897</v>
      </c>
      <c r="L228" s="86" t="s">
        <v>131</v>
      </c>
      <c r="M228" s="87">
        <v>7.4999999999999997E-3</v>
      </c>
      <c r="N228" s="87">
        <v>4.5199999999999421E-2</v>
      </c>
      <c r="O228" s="83">
        <v>1651354.6469700004</v>
      </c>
      <c r="P228" s="85">
        <v>83.2</v>
      </c>
      <c r="Q228" s="73"/>
      <c r="R228" s="83">
        <v>1373.9270662790002</v>
      </c>
      <c r="S228" s="84">
        <v>3.1064850587208402E-3</v>
      </c>
      <c r="T228" s="84">
        <v>2.2055654627919957E-3</v>
      </c>
      <c r="U228" s="84">
        <v>1.9282479571410531E-4</v>
      </c>
    </row>
    <row r="229" spans="2:21">
      <c r="B229" s="76" t="s">
        <v>606</v>
      </c>
      <c r="C229" s="73">
        <v>7200173</v>
      </c>
      <c r="D229" s="86" t="s">
        <v>118</v>
      </c>
      <c r="E229" s="86" t="s">
        <v>294</v>
      </c>
      <c r="F229" s="73" t="s">
        <v>605</v>
      </c>
      <c r="G229" s="86" t="s">
        <v>523</v>
      </c>
      <c r="H229" s="73" t="s">
        <v>476</v>
      </c>
      <c r="I229" s="73" t="s">
        <v>129</v>
      </c>
      <c r="J229" s="73"/>
      <c r="K229" s="83">
        <v>2.3899999999988353</v>
      </c>
      <c r="L229" s="86" t="s">
        <v>131</v>
      </c>
      <c r="M229" s="87">
        <v>3.4500000000000003E-2</v>
      </c>
      <c r="N229" s="87">
        <v>5.2499999999986127E-2</v>
      </c>
      <c r="O229" s="83">
        <v>742480.57137200015</v>
      </c>
      <c r="P229" s="85">
        <v>97.08</v>
      </c>
      <c r="Q229" s="73"/>
      <c r="R229" s="83">
        <v>720.80011375600009</v>
      </c>
      <c r="S229" s="84">
        <v>1.6893661408646779E-3</v>
      </c>
      <c r="T229" s="84">
        <v>1.1571006027141942E-3</v>
      </c>
      <c r="U229" s="84">
        <v>1.0116121743064969E-4</v>
      </c>
    </row>
    <row r="230" spans="2:21">
      <c r="B230" s="76" t="s">
        <v>607</v>
      </c>
      <c r="C230" s="73">
        <v>1168483</v>
      </c>
      <c r="D230" s="86" t="s">
        <v>118</v>
      </c>
      <c r="E230" s="86" t="s">
        <v>294</v>
      </c>
      <c r="F230" s="73" t="s">
        <v>608</v>
      </c>
      <c r="G230" s="86" t="s">
        <v>523</v>
      </c>
      <c r="H230" s="73" t="s">
        <v>476</v>
      </c>
      <c r="I230" s="73" t="s">
        <v>129</v>
      </c>
      <c r="J230" s="73"/>
      <c r="K230" s="83">
        <v>4.0599999999974523</v>
      </c>
      <c r="L230" s="86" t="s">
        <v>131</v>
      </c>
      <c r="M230" s="87">
        <v>2.5000000000000001E-3</v>
      </c>
      <c r="N230" s="87">
        <v>5.4799999999960131E-2</v>
      </c>
      <c r="O230" s="83">
        <v>973832.08188100008</v>
      </c>
      <c r="P230" s="85">
        <v>81.400000000000006</v>
      </c>
      <c r="Q230" s="73"/>
      <c r="R230" s="83">
        <v>792.69928221700013</v>
      </c>
      <c r="S230" s="84">
        <v>1.7187233399829159E-3</v>
      </c>
      <c r="T230" s="84">
        <v>1.2725203558096201E-3</v>
      </c>
      <c r="U230" s="84">
        <v>1.1125195864303007E-4</v>
      </c>
    </row>
    <row r="231" spans="2:21">
      <c r="B231" s="76" t="s">
        <v>609</v>
      </c>
      <c r="C231" s="73">
        <v>1161751</v>
      </c>
      <c r="D231" s="86" t="s">
        <v>118</v>
      </c>
      <c r="E231" s="86" t="s">
        <v>294</v>
      </c>
      <c r="F231" s="73" t="s">
        <v>608</v>
      </c>
      <c r="G231" s="86" t="s">
        <v>523</v>
      </c>
      <c r="H231" s="73" t="s">
        <v>476</v>
      </c>
      <c r="I231" s="73" t="s">
        <v>129</v>
      </c>
      <c r="J231" s="73"/>
      <c r="K231" s="83">
        <v>3.2600000000516491</v>
      </c>
      <c r="L231" s="86" t="s">
        <v>131</v>
      </c>
      <c r="M231" s="87">
        <v>2.0499999999999997E-2</v>
      </c>
      <c r="N231" s="87">
        <v>5.3200000001032983E-2</v>
      </c>
      <c r="O231" s="83">
        <v>23455.428845000002</v>
      </c>
      <c r="P231" s="85">
        <v>90.8</v>
      </c>
      <c r="Q231" s="73"/>
      <c r="R231" s="83">
        <v>21.297530015000003</v>
      </c>
      <c r="S231" s="84">
        <v>4.1982269857547704E-5</v>
      </c>
      <c r="T231" s="84">
        <v>3.4188930254556314E-5</v>
      </c>
      <c r="U231" s="84">
        <v>2.989017375921951E-6</v>
      </c>
    </row>
    <row r="232" spans="2:21">
      <c r="B232" s="76" t="s">
        <v>610</v>
      </c>
      <c r="C232" s="73">
        <v>1162825</v>
      </c>
      <c r="D232" s="86" t="s">
        <v>118</v>
      </c>
      <c r="E232" s="86" t="s">
        <v>294</v>
      </c>
      <c r="F232" s="73" t="s">
        <v>611</v>
      </c>
      <c r="G232" s="86" t="s">
        <v>482</v>
      </c>
      <c r="H232" s="73" t="s">
        <v>476</v>
      </c>
      <c r="I232" s="73" t="s">
        <v>129</v>
      </c>
      <c r="J232" s="73"/>
      <c r="K232" s="73">
        <v>2.83</v>
      </c>
      <c r="L232" s="86" t="s">
        <v>131</v>
      </c>
      <c r="M232" s="87">
        <v>2.4E-2</v>
      </c>
      <c r="N232" s="87">
        <v>5.8100015665523669E-2</v>
      </c>
      <c r="O232" s="83">
        <v>0.62663700000000011</v>
      </c>
      <c r="P232" s="85">
        <v>91.67</v>
      </c>
      <c r="Q232" s="73"/>
      <c r="R232" s="83">
        <v>5.7451000000000008E-4</v>
      </c>
      <c r="S232" s="84">
        <v>2.4045231221192327E-9</v>
      </c>
      <c r="T232" s="84">
        <v>9.2226104654911767E-10</v>
      </c>
      <c r="U232" s="84">
        <v>8.0630024769608013E-11</v>
      </c>
    </row>
    <row r="233" spans="2:21">
      <c r="B233" s="76" t="s">
        <v>612</v>
      </c>
      <c r="C233" s="73">
        <v>1140102</v>
      </c>
      <c r="D233" s="86" t="s">
        <v>118</v>
      </c>
      <c r="E233" s="86" t="s">
        <v>294</v>
      </c>
      <c r="F233" s="73" t="s">
        <v>481</v>
      </c>
      <c r="G233" s="86" t="s">
        <v>482</v>
      </c>
      <c r="H233" s="73" t="s">
        <v>483</v>
      </c>
      <c r="I233" s="73" t="s">
        <v>305</v>
      </c>
      <c r="J233" s="73"/>
      <c r="K233" s="83">
        <v>2.5099999999997347</v>
      </c>
      <c r="L233" s="86" t="s">
        <v>131</v>
      </c>
      <c r="M233" s="87">
        <v>4.2999999999999997E-2</v>
      </c>
      <c r="N233" s="87">
        <v>6.0699999999995147E-2</v>
      </c>
      <c r="O233" s="83">
        <v>1118657.4437730003</v>
      </c>
      <c r="P233" s="85">
        <v>97.81</v>
      </c>
      <c r="Q233" s="73"/>
      <c r="R233" s="83">
        <v>1094.1588831790004</v>
      </c>
      <c r="S233" s="84">
        <v>9.2370363204944317E-4</v>
      </c>
      <c r="T233" s="84">
        <v>1.7564535285576903E-3</v>
      </c>
      <c r="U233" s="84">
        <v>1.5356052610504507E-4</v>
      </c>
    </row>
    <row r="234" spans="2:21">
      <c r="B234" s="76" t="s">
        <v>613</v>
      </c>
      <c r="C234" s="73">
        <v>1132836</v>
      </c>
      <c r="D234" s="86" t="s">
        <v>118</v>
      </c>
      <c r="E234" s="86" t="s">
        <v>294</v>
      </c>
      <c r="F234" s="73" t="s">
        <v>491</v>
      </c>
      <c r="G234" s="86" t="s">
        <v>155</v>
      </c>
      <c r="H234" s="73" t="s">
        <v>483</v>
      </c>
      <c r="I234" s="73" t="s">
        <v>305</v>
      </c>
      <c r="J234" s="73"/>
      <c r="K234" s="83">
        <v>1.4800000000021156</v>
      </c>
      <c r="L234" s="86" t="s">
        <v>131</v>
      </c>
      <c r="M234" s="87">
        <v>4.1399999999999999E-2</v>
      </c>
      <c r="N234" s="87">
        <v>5.4100000000200994E-2</v>
      </c>
      <c r="O234" s="83">
        <v>62474.514804999999</v>
      </c>
      <c r="P234" s="85">
        <v>98.21</v>
      </c>
      <c r="Q234" s="83">
        <v>33.177086197000001</v>
      </c>
      <c r="R234" s="83">
        <v>94.53330711000001</v>
      </c>
      <c r="S234" s="84">
        <v>4.1626959507846869E-4</v>
      </c>
      <c r="T234" s="84">
        <v>1.5175434152411228E-4</v>
      </c>
      <c r="U234" s="84">
        <v>1.326734590143298E-5</v>
      </c>
    </row>
    <row r="235" spans="2:21">
      <c r="B235" s="76" t="s">
        <v>614</v>
      </c>
      <c r="C235" s="73">
        <v>1139252</v>
      </c>
      <c r="D235" s="86" t="s">
        <v>118</v>
      </c>
      <c r="E235" s="86" t="s">
        <v>294</v>
      </c>
      <c r="F235" s="73" t="s">
        <v>491</v>
      </c>
      <c r="G235" s="86" t="s">
        <v>155</v>
      </c>
      <c r="H235" s="73" t="s">
        <v>483</v>
      </c>
      <c r="I235" s="73" t="s">
        <v>305</v>
      </c>
      <c r="J235" s="73"/>
      <c r="K235" s="83">
        <v>2.0300000000015039</v>
      </c>
      <c r="L235" s="86" t="s">
        <v>131</v>
      </c>
      <c r="M235" s="87">
        <v>3.5499999999999997E-2</v>
      </c>
      <c r="N235" s="87">
        <v>5.6100000000033658E-2</v>
      </c>
      <c r="O235" s="83">
        <v>555739.32022900018</v>
      </c>
      <c r="P235" s="85">
        <v>96.08</v>
      </c>
      <c r="Q235" s="83">
        <v>164.119925696</v>
      </c>
      <c r="R235" s="83">
        <v>698.0742646650001</v>
      </c>
      <c r="S235" s="84">
        <v>1.8096634051002348E-3</v>
      </c>
      <c r="T235" s="84">
        <v>1.12061879149005E-3</v>
      </c>
      <c r="U235" s="84">
        <v>9.7971741572757399E-5</v>
      </c>
    </row>
    <row r="236" spans="2:21">
      <c r="B236" s="76" t="s">
        <v>615</v>
      </c>
      <c r="C236" s="73">
        <v>1143080</v>
      </c>
      <c r="D236" s="86" t="s">
        <v>118</v>
      </c>
      <c r="E236" s="86" t="s">
        <v>294</v>
      </c>
      <c r="F236" s="73" t="s">
        <v>491</v>
      </c>
      <c r="G236" s="86" t="s">
        <v>155</v>
      </c>
      <c r="H236" s="73" t="s">
        <v>483</v>
      </c>
      <c r="I236" s="73" t="s">
        <v>305</v>
      </c>
      <c r="J236" s="73"/>
      <c r="K236" s="83">
        <v>2.529999999999768</v>
      </c>
      <c r="L236" s="86" t="s">
        <v>131</v>
      </c>
      <c r="M236" s="87">
        <v>2.5000000000000001E-2</v>
      </c>
      <c r="N236" s="87">
        <v>5.5799999999992342E-2</v>
      </c>
      <c r="O236" s="83">
        <v>2394923.6111980006</v>
      </c>
      <c r="P236" s="85">
        <v>93.8</v>
      </c>
      <c r="Q236" s="73"/>
      <c r="R236" s="83">
        <v>2246.4382942840007</v>
      </c>
      <c r="S236" s="84">
        <v>2.1184981207375813E-3</v>
      </c>
      <c r="T236" s="84">
        <v>3.6062079551171904E-3</v>
      </c>
      <c r="U236" s="84">
        <v>3.1527802007191331E-4</v>
      </c>
    </row>
    <row r="237" spans="2:21">
      <c r="B237" s="76" t="s">
        <v>616</v>
      </c>
      <c r="C237" s="73">
        <v>1189190</v>
      </c>
      <c r="D237" s="86" t="s">
        <v>118</v>
      </c>
      <c r="E237" s="86" t="s">
        <v>294</v>
      </c>
      <c r="F237" s="73" t="s">
        <v>491</v>
      </c>
      <c r="G237" s="86" t="s">
        <v>155</v>
      </c>
      <c r="H237" s="73" t="s">
        <v>483</v>
      </c>
      <c r="I237" s="73" t="s">
        <v>305</v>
      </c>
      <c r="J237" s="73"/>
      <c r="K237" s="83">
        <v>4.320000000001528</v>
      </c>
      <c r="L237" s="86" t="s">
        <v>131</v>
      </c>
      <c r="M237" s="87">
        <v>4.7300000000000002E-2</v>
      </c>
      <c r="N237" s="87">
        <v>5.7900000000026923E-2</v>
      </c>
      <c r="O237" s="83">
        <v>1119481.6731260002</v>
      </c>
      <c r="P237" s="85">
        <v>95.85</v>
      </c>
      <c r="Q237" s="83">
        <v>26.622829084000003</v>
      </c>
      <c r="R237" s="83">
        <v>1099.6459628760001</v>
      </c>
      <c r="S237" s="84">
        <v>2.8347408255599313E-3</v>
      </c>
      <c r="T237" s="84">
        <v>1.7652619389663051E-3</v>
      </c>
      <c r="U237" s="84">
        <v>1.5433061430521894E-4</v>
      </c>
    </row>
    <row r="238" spans="2:21">
      <c r="B238" s="76" t="s">
        <v>617</v>
      </c>
      <c r="C238" s="73">
        <v>1137512</v>
      </c>
      <c r="D238" s="86" t="s">
        <v>118</v>
      </c>
      <c r="E238" s="86" t="s">
        <v>294</v>
      </c>
      <c r="F238" s="73" t="s">
        <v>618</v>
      </c>
      <c r="G238" s="86" t="s">
        <v>475</v>
      </c>
      <c r="H238" s="73" t="s">
        <v>476</v>
      </c>
      <c r="I238" s="73" t="s">
        <v>129</v>
      </c>
      <c r="J238" s="73"/>
      <c r="K238" s="83">
        <v>1.0799999999997505</v>
      </c>
      <c r="L238" s="86" t="s">
        <v>131</v>
      </c>
      <c r="M238" s="87">
        <v>3.5000000000000003E-2</v>
      </c>
      <c r="N238" s="87">
        <v>5.9599999999954495E-2</v>
      </c>
      <c r="O238" s="83">
        <v>649730.34323400015</v>
      </c>
      <c r="P238" s="85">
        <v>98.76</v>
      </c>
      <c r="Q238" s="73"/>
      <c r="R238" s="83">
        <v>641.67370135200008</v>
      </c>
      <c r="S238" s="84">
        <v>2.711163543642813E-3</v>
      </c>
      <c r="T238" s="84">
        <v>1.0300789531112453E-3</v>
      </c>
      <c r="U238" s="84">
        <v>9.0056163398405273E-5</v>
      </c>
    </row>
    <row r="239" spans="2:21">
      <c r="B239" s="76" t="s">
        <v>619</v>
      </c>
      <c r="C239" s="73">
        <v>1141852</v>
      </c>
      <c r="D239" s="86" t="s">
        <v>118</v>
      </c>
      <c r="E239" s="86" t="s">
        <v>294</v>
      </c>
      <c r="F239" s="73" t="s">
        <v>618</v>
      </c>
      <c r="G239" s="86" t="s">
        <v>475</v>
      </c>
      <c r="H239" s="73" t="s">
        <v>476</v>
      </c>
      <c r="I239" s="73" t="s">
        <v>129</v>
      </c>
      <c r="J239" s="73"/>
      <c r="K239" s="83">
        <v>2.4099999999985853</v>
      </c>
      <c r="L239" s="86" t="s">
        <v>131</v>
      </c>
      <c r="M239" s="87">
        <v>2.6499999999999999E-2</v>
      </c>
      <c r="N239" s="87">
        <v>6.4399999999943391E-2</v>
      </c>
      <c r="O239" s="83">
        <v>497288.59978600004</v>
      </c>
      <c r="P239" s="85">
        <v>92.35</v>
      </c>
      <c r="Q239" s="73"/>
      <c r="R239" s="83">
        <v>459.24603826500004</v>
      </c>
      <c r="S239" s="84">
        <v>6.9359142216702868E-4</v>
      </c>
      <c r="T239" s="84">
        <v>7.3722777997565754E-4</v>
      </c>
      <c r="U239" s="84">
        <v>6.4453220032116578E-5</v>
      </c>
    </row>
    <row r="240" spans="2:21">
      <c r="B240" s="76" t="s">
        <v>620</v>
      </c>
      <c r="C240" s="73">
        <v>1168038</v>
      </c>
      <c r="D240" s="86" t="s">
        <v>118</v>
      </c>
      <c r="E240" s="86" t="s">
        <v>294</v>
      </c>
      <c r="F240" s="73" t="s">
        <v>618</v>
      </c>
      <c r="G240" s="86" t="s">
        <v>475</v>
      </c>
      <c r="H240" s="73" t="s">
        <v>476</v>
      </c>
      <c r="I240" s="73" t="s">
        <v>129</v>
      </c>
      <c r="J240" s="73"/>
      <c r="K240" s="83">
        <v>2.170000000000158</v>
      </c>
      <c r="L240" s="86" t="s">
        <v>131</v>
      </c>
      <c r="M240" s="87">
        <v>4.99E-2</v>
      </c>
      <c r="N240" s="87">
        <v>5.6199999999977823E-2</v>
      </c>
      <c r="O240" s="83">
        <v>378446.62271800009</v>
      </c>
      <c r="P240" s="85">
        <v>100.04</v>
      </c>
      <c r="Q240" s="73"/>
      <c r="R240" s="83">
        <v>378.5980055820001</v>
      </c>
      <c r="S240" s="84">
        <v>1.7809252833788239E-3</v>
      </c>
      <c r="T240" s="84">
        <v>6.0776347295863275E-4</v>
      </c>
      <c r="U240" s="84">
        <v>5.3134613092549923E-5</v>
      </c>
    </row>
    <row r="241" spans="2:21">
      <c r="B241" s="76" t="s">
        <v>621</v>
      </c>
      <c r="C241" s="73">
        <v>1190008</v>
      </c>
      <c r="D241" s="86" t="s">
        <v>118</v>
      </c>
      <c r="E241" s="86" t="s">
        <v>294</v>
      </c>
      <c r="F241" s="73" t="s">
        <v>622</v>
      </c>
      <c r="G241" s="86" t="s">
        <v>482</v>
      </c>
      <c r="H241" s="73" t="s">
        <v>483</v>
      </c>
      <c r="I241" s="73" t="s">
        <v>305</v>
      </c>
      <c r="J241" s="73"/>
      <c r="K241" s="83">
        <v>3.919999999999213</v>
      </c>
      <c r="L241" s="86" t="s">
        <v>131</v>
      </c>
      <c r="M241" s="87">
        <v>5.3399999999999996E-2</v>
      </c>
      <c r="N241" s="87">
        <v>6.0999999999986045E-2</v>
      </c>
      <c r="O241" s="83">
        <v>1610216.7139440002</v>
      </c>
      <c r="P241" s="85">
        <v>97.88</v>
      </c>
      <c r="Q241" s="73"/>
      <c r="R241" s="83">
        <v>1576.0801733220003</v>
      </c>
      <c r="S241" s="84">
        <v>4.0255417848600004E-3</v>
      </c>
      <c r="T241" s="84">
        <v>2.5300818960388204E-3</v>
      </c>
      <c r="U241" s="84">
        <v>2.2119612089230989E-4</v>
      </c>
    </row>
    <row r="242" spans="2:21">
      <c r="B242" s="76" t="s">
        <v>623</v>
      </c>
      <c r="C242" s="73">
        <v>1188572</v>
      </c>
      <c r="D242" s="86" t="s">
        <v>118</v>
      </c>
      <c r="E242" s="86" t="s">
        <v>294</v>
      </c>
      <c r="F242" s="73" t="s">
        <v>624</v>
      </c>
      <c r="G242" s="86" t="s">
        <v>482</v>
      </c>
      <c r="H242" s="73" t="s">
        <v>497</v>
      </c>
      <c r="I242" s="73" t="s">
        <v>129</v>
      </c>
      <c r="J242" s="73"/>
      <c r="K242" s="83">
        <v>3.3700000000003079</v>
      </c>
      <c r="L242" s="86" t="s">
        <v>131</v>
      </c>
      <c r="M242" s="87">
        <v>4.53E-2</v>
      </c>
      <c r="N242" s="87">
        <v>6.150000000000827E-2</v>
      </c>
      <c r="O242" s="83">
        <v>3113352.6244990001</v>
      </c>
      <c r="P242" s="85">
        <v>95.06</v>
      </c>
      <c r="Q242" s="73"/>
      <c r="R242" s="83">
        <v>2959.5531086570004</v>
      </c>
      <c r="S242" s="84">
        <v>4.4476466064271433E-3</v>
      </c>
      <c r="T242" s="84">
        <v>4.7509713448115774E-3</v>
      </c>
      <c r="U242" s="84">
        <v>4.1536063855804827E-4</v>
      </c>
    </row>
    <row r="243" spans="2:21">
      <c r="B243" s="76" t="s">
        <v>625</v>
      </c>
      <c r="C243" s="73">
        <v>1150812</v>
      </c>
      <c r="D243" s="86" t="s">
        <v>118</v>
      </c>
      <c r="E243" s="86" t="s">
        <v>294</v>
      </c>
      <c r="F243" s="73" t="s">
        <v>507</v>
      </c>
      <c r="G243" s="86" t="s">
        <v>508</v>
      </c>
      <c r="H243" s="73" t="s">
        <v>497</v>
      </c>
      <c r="I243" s="73" t="s">
        <v>129</v>
      </c>
      <c r="J243" s="73"/>
      <c r="K243" s="83">
        <v>1.9099999999977411</v>
      </c>
      <c r="L243" s="86" t="s">
        <v>131</v>
      </c>
      <c r="M243" s="87">
        <v>3.7499999999999999E-2</v>
      </c>
      <c r="N243" s="87">
        <v>5.8199999999954823E-2</v>
      </c>
      <c r="O243" s="83">
        <v>602064.45915500016</v>
      </c>
      <c r="P243" s="85">
        <v>96.32</v>
      </c>
      <c r="Q243" s="73"/>
      <c r="R243" s="83">
        <v>579.90848714100014</v>
      </c>
      <c r="S243" s="84">
        <v>1.6290249740428327E-3</v>
      </c>
      <c r="T243" s="84">
        <v>9.3092723930545036E-4</v>
      </c>
      <c r="U243" s="84">
        <v>8.1387679382925878E-5</v>
      </c>
    </row>
    <row r="244" spans="2:21">
      <c r="B244" s="76" t="s">
        <v>626</v>
      </c>
      <c r="C244" s="73">
        <v>1161785</v>
      </c>
      <c r="D244" s="86" t="s">
        <v>118</v>
      </c>
      <c r="E244" s="86" t="s">
        <v>294</v>
      </c>
      <c r="F244" s="73" t="s">
        <v>507</v>
      </c>
      <c r="G244" s="86" t="s">
        <v>508</v>
      </c>
      <c r="H244" s="73" t="s">
        <v>497</v>
      </c>
      <c r="I244" s="73" t="s">
        <v>129</v>
      </c>
      <c r="J244" s="73"/>
      <c r="K244" s="83">
        <v>3.6700000000000501</v>
      </c>
      <c r="L244" s="86" t="s">
        <v>131</v>
      </c>
      <c r="M244" s="87">
        <v>2.6600000000000002E-2</v>
      </c>
      <c r="N244" s="87">
        <v>6.9000000000000616E-2</v>
      </c>
      <c r="O244" s="83">
        <v>3717127.5515850009</v>
      </c>
      <c r="P244" s="85">
        <v>86.57</v>
      </c>
      <c r="Q244" s="73"/>
      <c r="R244" s="83">
        <v>3217.9171973520006</v>
      </c>
      <c r="S244" s="84">
        <v>4.5165766607354572E-3</v>
      </c>
      <c r="T244" s="84">
        <v>5.1657232809494344E-3</v>
      </c>
      <c r="U244" s="84">
        <v>4.5162093493418629E-4</v>
      </c>
    </row>
    <row r="245" spans="2:21">
      <c r="B245" s="76" t="s">
        <v>627</v>
      </c>
      <c r="C245" s="73">
        <v>1172725</v>
      </c>
      <c r="D245" s="86" t="s">
        <v>118</v>
      </c>
      <c r="E245" s="86" t="s">
        <v>294</v>
      </c>
      <c r="F245" s="73" t="s">
        <v>628</v>
      </c>
      <c r="G245" s="86" t="s">
        <v>482</v>
      </c>
      <c r="H245" s="73" t="s">
        <v>497</v>
      </c>
      <c r="I245" s="73" t="s">
        <v>129</v>
      </c>
      <c r="J245" s="73"/>
      <c r="K245" s="83">
        <v>3.4199999999986943</v>
      </c>
      <c r="L245" s="86" t="s">
        <v>131</v>
      </c>
      <c r="M245" s="87">
        <v>2.5000000000000001E-2</v>
      </c>
      <c r="N245" s="87">
        <v>6.3499999999980627E-2</v>
      </c>
      <c r="O245" s="83">
        <v>1113823.4500000002</v>
      </c>
      <c r="P245" s="85">
        <v>88.04</v>
      </c>
      <c r="Q245" s="73"/>
      <c r="R245" s="83">
        <v>980.6102148340002</v>
      </c>
      <c r="S245" s="84">
        <v>5.2813947842464317E-3</v>
      </c>
      <c r="T245" s="84">
        <v>1.5741738228917861E-3</v>
      </c>
      <c r="U245" s="84">
        <v>1.3762445546882746E-4</v>
      </c>
    </row>
    <row r="246" spans="2:21">
      <c r="B246" s="76" t="s">
        <v>629</v>
      </c>
      <c r="C246" s="73">
        <v>1159375</v>
      </c>
      <c r="D246" s="86" t="s">
        <v>118</v>
      </c>
      <c r="E246" s="86" t="s">
        <v>294</v>
      </c>
      <c r="F246" s="73" t="s">
        <v>630</v>
      </c>
      <c r="G246" s="86" t="s">
        <v>523</v>
      </c>
      <c r="H246" s="73" t="s">
        <v>512</v>
      </c>
      <c r="I246" s="73"/>
      <c r="J246" s="73"/>
      <c r="K246" s="83">
        <v>1.4600000000013478</v>
      </c>
      <c r="L246" s="86" t="s">
        <v>131</v>
      </c>
      <c r="M246" s="87">
        <v>3.5499999999999997E-2</v>
      </c>
      <c r="N246" s="87">
        <v>6.9700000000029544E-2</v>
      </c>
      <c r="O246" s="83">
        <v>202265.66937200003</v>
      </c>
      <c r="P246" s="85">
        <v>95.38</v>
      </c>
      <c r="Q246" s="73"/>
      <c r="R246" s="83">
        <v>192.92099781900004</v>
      </c>
      <c r="S246" s="84">
        <v>7.0622896097239415E-4</v>
      </c>
      <c r="T246" s="84">
        <v>3.0969612600276935E-4</v>
      </c>
      <c r="U246" s="84">
        <v>2.7075638078925459E-5</v>
      </c>
    </row>
    <row r="247" spans="2:21">
      <c r="B247" s="76" t="s">
        <v>631</v>
      </c>
      <c r="C247" s="73">
        <v>1193275</v>
      </c>
      <c r="D247" s="86" t="s">
        <v>118</v>
      </c>
      <c r="E247" s="86" t="s">
        <v>294</v>
      </c>
      <c r="F247" s="73" t="s">
        <v>630</v>
      </c>
      <c r="G247" s="86" t="s">
        <v>523</v>
      </c>
      <c r="H247" s="73" t="s">
        <v>512</v>
      </c>
      <c r="I247" s="73"/>
      <c r="J247" s="73"/>
      <c r="K247" s="83">
        <v>3.7300000000005418</v>
      </c>
      <c r="L247" s="86" t="s">
        <v>131</v>
      </c>
      <c r="M247" s="87">
        <v>6.0499999999999998E-2</v>
      </c>
      <c r="N247" s="87">
        <v>6.0300000000011213E-2</v>
      </c>
      <c r="O247" s="83">
        <v>1015294.6276130001</v>
      </c>
      <c r="P247" s="85">
        <v>101.87</v>
      </c>
      <c r="Q247" s="73"/>
      <c r="R247" s="83">
        <v>1034.2805919280001</v>
      </c>
      <c r="S247" s="84">
        <v>4.6149755800590914E-3</v>
      </c>
      <c r="T247" s="84">
        <v>1.6603308926510562E-3</v>
      </c>
      <c r="U247" s="84">
        <v>1.4515686366795962E-4</v>
      </c>
    </row>
    <row r="248" spans="2:21">
      <c r="B248" s="76" t="s">
        <v>632</v>
      </c>
      <c r="C248" s="73">
        <v>7200116</v>
      </c>
      <c r="D248" s="86" t="s">
        <v>118</v>
      </c>
      <c r="E248" s="86" t="s">
        <v>294</v>
      </c>
      <c r="F248" s="73" t="s">
        <v>605</v>
      </c>
      <c r="G248" s="86" t="s">
        <v>523</v>
      </c>
      <c r="H248" s="73" t="s">
        <v>512</v>
      </c>
      <c r="I248" s="73"/>
      <c r="J248" s="73"/>
      <c r="K248" s="83">
        <v>1.4700000000007378</v>
      </c>
      <c r="L248" s="86" t="s">
        <v>131</v>
      </c>
      <c r="M248" s="87">
        <v>4.2500000000000003E-2</v>
      </c>
      <c r="N248" s="87">
        <v>4.7500000000079021E-2</v>
      </c>
      <c r="O248" s="83">
        <v>94226.100346000021</v>
      </c>
      <c r="P248" s="85">
        <v>100.73</v>
      </c>
      <c r="Q248" s="73"/>
      <c r="R248" s="83">
        <v>94.913951819000005</v>
      </c>
      <c r="S248" s="84">
        <v>1.0189359323709113E-3</v>
      </c>
      <c r="T248" s="84">
        <v>1.5236539057057922E-4</v>
      </c>
      <c r="U248" s="84">
        <v>1.3320767760608781E-5</v>
      </c>
    </row>
    <row r="249" spans="2:21">
      <c r="B249" s="76" t="s">
        <v>633</v>
      </c>
      <c r="C249" s="73">
        <v>1183581</v>
      </c>
      <c r="D249" s="86" t="s">
        <v>118</v>
      </c>
      <c r="E249" s="86" t="s">
        <v>294</v>
      </c>
      <c r="F249" s="73" t="s">
        <v>634</v>
      </c>
      <c r="G249" s="86" t="s">
        <v>310</v>
      </c>
      <c r="H249" s="73" t="s">
        <v>512</v>
      </c>
      <c r="I249" s="73"/>
      <c r="J249" s="73"/>
      <c r="K249" s="83">
        <v>2.4800000000014686</v>
      </c>
      <c r="L249" s="86" t="s">
        <v>131</v>
      </c>
      <c r="M249" s="87">
        <v>0.01</v>
      </c>
      <c r="N249" s="87">
        <v>6.7300000000060575E-2</v>
      </c>
      <c r="O249" s="83">
        <v>312405.20125600003</v>
      </c>
      <c r="P249" s="85">
        <v>87.2</v>
      </c>
      <c r="Q249" s="73"/>
      <c r="R249" s="83">
        <v>272.41733549500003</v>
      </c>
      <c r="S249" s="84">
        <v>1.7355844514222224E-3</v>
      </c>
      <c r="T249" s="84">
        <v>4.3731161673729059E-4</v>
      </c>
      <c r="U249" s="84">
        <v>3.8232609543145405E-5</v>
      </c>
    </row>
    <row r="250" spans="2:21">
      <c r="B250" s="72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83"/>
      <c r="P250" s="85"/>
      <c r="Q250" s="73"/>
      <c r="R250" s="73"/>
      <c r="S250" s="73"/>
      <c r="T250" s="84"/>
      <c r="U250" s="73"/>
    </row>
    <row r="251" spans="2:21">
      <c r="B251" s="89" t="s">
        <v>46</v>
      </c>
      <c r="C251" s="71"/>
      <c r="D251" s="71"/>
      <c r="E251" s="71"/>
      <c r="F251" s="71"/>
      <c r="G251" s="71"/>
      <c r="H251" s="71"/>
      <c r="I251" s="71"/>
      <c r="J251" s="71"/>
      <c r="K251" s="80">
        <v>3.6862044781999996</v>
      </c>
      <c r="L251" s="71"/>
      <c r="M251" s="71"/>
      <c r="N251" s="91">
        <v>7.9157326455228771E-2</v>
      </c>
      <c r="O251" s="80"/>
      <c r="P251" s="82"/>
      <c r="Q251" s="71"/>
      <c r="R251" s="80">
        <v>5840.7528068490001</v>
      </c>
      <c r="S251" s="71"/>
      <c r="T251" s="81">
        <v>9.3761619402260264E-3</v>
      </c>
      <c r="U251" s="81">
        <v>8.1972471060450186E-4</v>
      </c>
    </row>
    <row r="252" spans="2:21">
      <c r="B252" s="76" t="s">
        <v>635</v>
      </c>
      <c r="C252" s="73">
        <v>1178250</v>
      </c>
      <c r="D252" s="86" t="s">
        <v>118</v>
      </c>
      <c r="E252" s="86" t="s">
        <v>294</v>
      </c>
      <c r="F252" s="73" t="s">
        <v>636</v>
      </c>
      <c r="G252" s="86" t="s">
        <v>530</v>
      </c>
      <c r="H252" s="73" t="s">
        <v>342</v>
      </c>
      <c r="I252" s="73" t="s">
        <v>305</v>
      </c>
      <c r="J252" s="73"/>
      <c r="K252" s="83">
        <v>3.2799999999998541</v>
      </c>
      <c r="L252" s="86" t="s">
        <v>131</v>
      </c>
      <c r="M252" s="87">
        <v>2.12E-2</v>
      </c>
      <c r="N252" s="87">
        <v>5.0200000000005102E-2</v>
      </c>
      <c r="O252" s="83">
        <v>799054.87711000012</v>
      </c>
      <c r="P252" s="85">
        <v>102.95</v>
      </c>
      <c r="Q252" s="73"/>
      <c r="R252" s="83">
        <v>822.62697227900014</v>
      </c>
      <c r="S252" s="84">
        <v>5.3270325140666675E-3</v>
      </c>
      <c r="T252" s="84">
        <v>1.3205632841439881E-3</v>
      </c>
      <c r="U252" s="84">
        <v>1.1545218212216222E-4</v>
      </c>
    </row>
    <row r="253" spans="2:21">
      <c r="B253" s="76" t="s">
        <v>637</v>
      </c>
      <c r="C253" s="73">
        <v>1178268</v>
      </c>
      <c r="D253" s="86" t="s">
        <v>118</v>
      </c>
      <c r="E253" s="86" t="s">
        <v>294</v>
      </c>
      <c r="F253" s="73" t="s">
        <v>636</v>
      </c>
      <c r="G253" s="86" t="s">
        <v>530</v>
      </c>
      <c r="H253" s="73" t="s">
        <v>342</v>
      </c>
      <c r="I253" s="73" t="s">
        <v>305</v>
      </c>
      <c r="J253" s="73"/>
      <c r="K253" s="83">
        <v>5.6100000000037769</v>
      </c>
      <c r="L253" s="86" t="s">
        <v>131</v>
      </c>
      <c r="M253" s="87">
        <v>2.6699999999999998E-2</v>
      </c>
      <c r="N253" s="87">
        <v>5.1500000000018274E-2</v>
      </c>
      <c r="O253" s="83">
        <v>166454.50811300002</v>
      </c>
      <c r="P253" s="85">
        <v>98.6</v>
      </c>
      <c r="Q253" s="73"/>
      <c r="R253" s="83">
        <v>164.12413505800004</v>
      </c>
      <c r="S253" s="84">
        <v>9.7091990266565576E-4</v>
      </c>
      <c r="T253" s="84">
        <v>2.6346851501724916E-4</v>
      </c>
      <c r="U253" s="84">
        <v>2.3034121381728833E-5</v>
      </c>
    </row>
    <row r="254" spans="2:21">
      <c r="B254" s="76" t="s">
        <v>638</v>
      </c>
      <c r="C254" s="73">
        <v>2320174</v>
      </c>
      <c r="D254" s="86" t="s">
        <v>118</v>
      </c>
      <c r="E254" s="86" t="s">
        <v>294</v>
      </c>
      <c r="F254" s="73" t="s">
        <v>541</v>
      </c>
      <c r="G254" s="86" t="s">
        <v>125</v>
      </c>
      <c r="H254" s="73" t="s">
        <v>342</v>
      </c>
      <c r="I254" s="73" t="s">
        <v>305</v>
      </c>
      <c r="J254" s="73"/>
      <c r="K254" s="73">
        <v>1.23</v>
      </c>
      <c r="L254" s="86" t="s">
        <v>131</v>
      </c>
      <c r="M254" s="87">
        <v>3.49E-2</v>
      </c>
      <c r="N254" s="87">
        <v>6.670029351552674E-2</v>
      </c>
      <c r="O254" s="83">
        <v>4.0989000000000005E-2</v>
      </c>
      <c r="P254" s="85">
        <v>99.45</v>
      </c>
      <c r="Q254" s="73"/>
      <c r="R254" s="83">
        <v>4.0543000000000001E-5</v>
      </c>
      <c r="S254" s="84">
        <v>4.882121178778529E-11</v>
      </c>
      <c r="T254" s="84">
        <v>6.5083688030218581E-11</v>
      </c>
      <c r="U254" s="84">
        <v>5.690036890975296E-12</v>
      </c>
    </row>
    <row r="255" spans="2:21">
      <c r="B255" s="76" t="s">
        <v>639</v>
      </c>
      <c r="C255" s="73">
        <v>2320224</v>
      </c>
      <c r="D255" s="86" t="s">
        <v>118</v>
      </c>
      <c r="E255" s="86" t="s">
        <v>294</v>
      </c>
      <c r="F255" s="73" t="s">
        <v>541</v>
      </c>
      <c r="G255" s="86" t="s">
        <v>125</v>
      </c>
      <c r="H255" s="73" t="s">
        <v>342</v>
      </c>
      <c r="I255" s="73" t="s">
        <v>305</v>
      </c>
      <c r="J255" s="73"/>
      <c r="K255" s="73">
        <v>3.89</v>
      </c>
      <c r="L255" s="86" t="s">
        <v>131</v>
      </c>
      <c r="M255" s="87">
        <v>3.7699999999999997E-2</v>
      </c>
      <c r="N255" s="87">
        <v>6.809959281756893E-2</v>
      </c>
      <c r="O255" s="83">
        <v>6.148300000000001E-2</v>
      </c>
      <c r="P255" s="85">
        <v>97.67</v>
      </c>
      <c r="Q255" s="73"/>
      <c r="R255" s="83">
        <v>5.9924000000000004E-5</v>
      </c>
      <c r="S255" s="84">
        <v>3.2174369456563323E-10</v>
      </c>
      <c r="T255" s="84">
        <v>9.619601217282437E-11</v>
      </c>
      <c r="U255" s="84">
        <v>8.4100774647856266E-12</v>
      </c>
    </row>
    <row r="256" spans="2:21">
      <c r="B256" s="76" t="s">
        <v>640</v>
      </c>
      <c r="C256" s="73">
        <v>1141332</v>
      </c>
      <c r="D256" s="86" t="s">
        <v>118</v>
      </c>
      <c r="E256" s="86" t="s">
        <v>294</v>
      </c>
      <c r="F256" s="73" t="s">
        <v>641</v>
      </c>
      <c r="G256" s="86" t="s">
        <v>125</v>
      </c>
      <c r="H256" s="73" t="s">
        <v>451</v>
      </c>
      <c r="I256" s="73" t="s">
        <v>129</v>
      </c>
      <c r="J256" s="73"/>
      <c r="K256" s="83">
        <v>3.5400000263702012</v>
      </c>
      <c r="L256" s="86" t="s">
        <v>131</v>
      </c>
      <c r="M256" s="87">
        <v>4.6900000000000004E-2</v>
      </c>
      <c r="N256" s="87">
        <v>8.450000059863387E-2</v>
      </c>
      <c r="O256" s="83">
        <v>2.9850000000000008E-2</v>
      </c>
      <c r="P256" s="85">
        <v>94.1</v>
      </c>
      <c r="Q256" s="73"/>
      <c r="R256" s="83">
        <v>6.598356900000002E-2</v>
      </c>
      <c r="S256" s="84">
        <v>1.961167640291901E-11</v>
      </c>
      <c r="T256" s="84">
        <v>1.0592343980258992E-7</v>
      </c>
      <c r="U256" s="84">
        <v>9.2605120935356044E-9</v>
      </c>
    </row>
    <row r="257" spans="2:21">
      <c r="B257" s="76" t="s">
        <v>642</v>
      </c>
      <c r="C257" s="73">
        <v>1143593</v>
      </c>
      <c r="D257" s="86" t="s">
        <v>118</v>
      </c>
      <c r="E257" s="86" t="s">
        <v>294</v>
      </c>
      <c r="F257" s="73" t="s">
        <v>641</v>
      </c>
      <c r="G257" s="86" t="s">
        <v>125</v>
      </c>
      <c r="H257" s="73" t="s">
        <v>451</v>
      </c>
      <c r="I257" s="73" t="s">
        <v>129</v>
      </c>
      <c r="J257" s="73"/>
      <c r="K257" s="83">
        <v>3.6900000000003215</v>
      </c>
      <c r="L257" s="86" t="s">
        <v>131</v>
      </c>
      <c r="M257" s="87">
        <v>4.6900000000000004E-2</v>
      </c>
      <c r="N257" s="87">
        <v>8.5000000000006182E-2</v>
      </c>
      <c r="O257" s="83">
        <v>5102959.7576800007</v>
      </c>
      <c r="P257" s="85">
        <v>95.12</v>
      </c>
      <c r="Q257" s="73"/>
      <c r="R257" s="83">
        <v>4853.9356154760007</v>
      </c>
      <c r="S257" s="84">
        <v>3.9765645586269868E-3</v>
      </c>
      <c r="T257" s="84">
        <v>7.7920240563452885E-3</v>
      </c>
      <c r="U257" s="84">
        <v>6.8122913248840305E-4</v>
      </c>
    </row>
    <row r="258" spans="2:21">
      <c r="B258" s="72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83"/>
      <c r="P258" s="85"/>
      <c r="Q258" s="73"/>
      <c r="R258" s="73"/>
      <c r="S258" s="73"/>
      <c r="T258" s="84"/>
      <c r="U258" s="73"/>
    </row>
    <row r="259" spans="2:21">
      <c r="B259" s="70" t="s">
        <v>196</v>
      </c>
      <c r="C259" s="71"/>
      <c r="D259" s="71"/>
      <c r="E259" s="71"/>
      <c r="F259" s="71"/>
      <c r="G259" s="71"/>
      <c r="H259" s="71"/>
      <c r="I259" s="71"/>
      <c r="J259" s="71"/>
      <c r="K259" s="80">
        <v>5.1294777794835209</v>
      </c>
      <c r="L259" s="71"/>
      <c r="M259" s="71"/>
      <c r="N259" s="91">
        <v>7.1253080681853626E-2</v>
      </c>
      <c r="O259" s="80"/>
      <c r="P259" s="82"/>
      <c r="Q259" s="71"/>
      <c r="R259" s="80">
        <v>206835.71526988706</v>
      </c>
      <c r="S259" s="71"/>
      <c r="T259" s="81">
        <v>0.3320334254034592</v>
      </c>
      <c r="U259" s="81">
        <v>2.9028509243443253E-2</v>
      </c>
    </row>
    <row r="260" spans="2:21">
      <c r="B260" s="89" t="s">
        <v>63</v>
      </c>
      <c r="C260" s="71"/>
      <c r="D260" s="71"/>
      <c r="E260" s="71"/>
      <c r="F260" s="71"/>
      <c r="G260" s="71"/>
      <c r="H260" s="71"/>
      <c r="I260" s="71"/>
      <c r="J260" s="71"/>
      <c r="K260" s="80">
        <v>5.3685410863582224</v>
      </c>
      <c r="L260" s="71"/>
      <c r="M260" s="71"/>
      <c r="N260" s="91">
        <v>6.9359957935534497E-2</v>
      </c>
      <c r="O260" s="80"/>
      <c r="P260" s="82"/>
      <c r="Q260" s="71"/>
      <c r="R260" s="80">
        <v>33883.767282875007</v>
      </c>
      <c r="S260" s="71"/>
      <c r="T260" s="81">
        <v>5.4393620085518186E-2</v>
      </c>
      <c r="U260" s="81">
        <v>4.7554420206886655E-3</v>
      </c>
    </row>
    <row r="261" spans="2:21">
      <c r="B261" s="76" t="s">
        <v>643</v>
      </c>
      <c r="C261" s="73" t="s">
        <v>644</v>
      </c>
      <c r="D261" s="86" t="s">
        <v>26</v>
      </c>
      <c r="E261" s="86" t="s">
        <v>645</v>
      </c>
      <c r="F261" s="73" t="s">
        <v>317</v>
      </c>
      <c r="G261" s="86" t="s">
        <v>318</v>
      </c>
      <c r="H261" s="73" t="s">
        <v>646</v>
      </c>
      <c r="I261" s="73" t="s">
        <v>647</v>
      </c>
      <c r="J261" s="73"/>
      <c r="K261" s="83">
        <v>7.2100000000005462</v>
      </c>
      <c r="L261" s="86" t="s">
        <v>130</v>
      </c>
      <c r="M261" s="87">
        <v>3.7499999999999999E-2</v>
      </c>
      <c r="N261" s="87">
        <v>5.9200000000007018E-2</v>
      </c>
      <c r="O261" s="83">
        <v>803429.4987</v>
      </c>
      <c r="P261" s="85">
        <v>86.276330000000002</v>
      </c>
      <c r="Q261" s="73"/>
      <c r="R261" s="83">
        <v>2564.7271961600004</v>
      </c>
      <c r="S261" s="84">
        <v>1.6068589973999999E-3</v>
      </c>
      <c r="T261" s="84">
        <v>4.1171572088275332E-3</v>
      </c>
      <c r="U261" s="84">
        <v>3.5994850803931718E-4</v>
      </c>
    </row>
    <row r="262" spans="2:21">
      <c r="B262" s="76" t="s">
        <v>648</v>
      </c>
      <c r="C262" s="73" t="s">
        <v>649</v>
      </c>
      <c r="D262" s="86" t="s">
        <v>26</v>
      </c>
      <c r="E262" s="86" t="s">
        <v>645</v>
      </c>
      <c r="F262" s="73" t="s">
        <v>312</v>
      </c>
      <c r="G262" s="86" t="s">
        <v>296</v>
      </c>
      <c r="H262" s="73" t="s">
        <v>650</v>
      </c>
      <c r="I262" s="73" t="s">
        <v>292</v>
      </c>
      <c r="J262" s="73"/>
      <c r="K262" s="83">
        <v>3.0799999999998673</v>
      </c>
      <c r="L262" s="86" t="s">
        <v>130</v>
      </c>
      <c r="M262" s="87">
        <v>3.2549999999999996E-2</v>
      </c>
      <c r="N262" s="87">
        <v>8.2699999999996651E-2</v>
      </c>
      <c r="O262" s="83">
        <v>1030318.8660000003</v>
      </c>
      <c r="P262" s="85">
        <v>86.844629999999995</v>
      </c>
      <c r="Q262" s="73"/>
      <c r="R262" s="83">
        <v>3310.6732553930005</v>
      </c>
      <c r="S262" s="84">
        <v>1.0303188660000003E-3</v>
      </c>
      <c r="T262" s="84">
        <v>5.3146246040990108E-3</v>
      </c>
      <c r="U262" s="84">
        <v>4.6463885151941029E-4</v>
      </c>
    </row>
    <row r="263" spans="2:21">
      <c r="B263" s="76" t="s">
        <v>651</v>
      </c>
      <c r="C263" s="73" t="s">
        <v>652</v>
      </c>
      <c r="D263" s="86" t="s">
        <v>26</v>
      </c>
      <c r="E263" s="86" t="s">
        <v>645</v>
      </c>
      <c r="F263" s="73" t="s">
        <v>295</v>
      </c>
      <c r="G263" s="86" t="s">
        <v>296</v>
      </c>
      <c r="H263" s="73" t="s">
        <v>650</v>
      </c>
      <c r="I263" s="73" t="s">
        <v>292</v>
      </c>
      <c r="J263" s="73"/>
      <c r="K263" s="83">
        <v>2.4400000000000817</v>
      </c>
      <c r="L263" s="86" t="s">
        <v>130</v>
      </c>
      <c r="M263" s="87">
        <v>3.2750000000000001E-2</v>
      </c>
      <c r="N263" s="87">
        <v>7.840000000000287E-2</v>
      </c>
      <c r="O263" s="83">
        <v>1458405.3939840002</v>
      </c>
      <c r="P263" s="85">
        <v>90.436679999999996</v>
      </c>
      <c r="Q263" s="73"/>
      <c r="R263" s="83">
        <v>4880.053681065001</v>
      </c>
      <c r="S263" s="84">
        <v>1.9445405253120003E-3</v>
      </c>
      <c r="T263" s="84">
        <v>7.8339513935612639E-3</v>
      </c>
      <c r="U263" s="84">
        <v>6.8489469144364368E-4</v>
      </c>
    </row>
    <row r="264" spans="2:21">
      <c r="B264" s="76" t="s">
        <v>653</v>
      </c>
      <c r="C264" s="73" t="s">
        <v>654</v>
      </c>
      <c r="D264" s="86" t="s">
        <v>26</v>
      </c>
      <c r="E264" s="86" t="s">
        <v>645</v>
      </c>
      <c r="F264" s="73" t="s">
        <v>295</v>
      </c>
      <c r="G264" s="86" t="s">
        <v>296</v>
      </c>
      <c r="H264" s="73" t="s">
        <v>650</v>
      </c>
      <c r="I264" s="73" t="s">
        <v>292</v>
      </c>
      <c r="J264" s="73"/>
      <c r="K264" s="83">
        <v>4.169999999999745</v>
      </c>
      <c r="L264" s="86" t="s">
        <v>130</v>
      </c>
      <c r="M264" s="87">
        <v>7.1289999999999992E-2</v>
      </c>
      <c r="N264" s="87">
        <v>7.319999999999427E-2</v>
      </c>
      <c r="O264" s="83">
        <v>833023.76400000008</v>
      </c>
      <c r="P264" s="85">
        <v>101.93205</v>
      </c>
      <c r="Q264" s="73"/>
      <c r="R264" s="83">
        <v>3141.7373386400009</v>
      </c>
      <c r="S264" s="84">
        <v>1.6660475280000002E-3</v>
      </c>
      <c r="T264" s="84">
        <v>5.0434317347244897E-3</v>
      </c>
      <c r="U264" s="84">
        <v>4.4092941712789262E-4</v>
      </c>
    </row>
    <row r="265" spans="2:21">
      <c r="B265" s="76" t="s">
        <v>655</v>
      </c>
      <c r="C265" s="73" t="s">
        <v>656</v>
      </c>
      <c r="D265" s="86" t="s">
        <v>26</v>
      </c>
      <c r="E265" s="86" t="s">
        <v>645</v>
      </c>
      <c r="F265" s="73" t="s">
        <v>532</v>
      </c>
      <c r="G265" s="86" t="s">
        <v>395</v>
      </c>
      <c r="H265" s="73" t="s">
        <v>657</v>
      </c>
      <c r="I265" s="73" t="s">
        <v>292</v>
      </c>
      <c r="J265" s="73"/>
      <c r="K265" s="83">
        <v>9.6100000000002179</v>
      </c>
      <c r="L265" s="86" t="s">
        <v>130</v>
      </c>
      <c r="M265" s="87">
        <v>6.3750000000000001E-2</v>
      </c>
      <c r="N265" s="87">
        <v>6.2400000000001433E-2</v>
      </c>
      <c r="O265" s="83">
        <v>2084751.5778000003</v>
      </c>
      <c r="P265" s="85">
        <v>100.89425</v>
      </c>
      <c r="Q265" s="73"/>
      <c r="R265" s="83">
        <v>7782.5595346120008</v>
      </c>
      <c r="S265" s="84">
        <v>3.0078654996393023E-3</v>
      </c>
      <c r="T265" s="84">
        <v>1.2493344765490726E-2</v>
      </c>
      <c r="U265" s="84">
        <v>1.0922489913956495E-3</v>
      </c>
    </row>
    <row r="266" spans="2:21">
      <c r="B266" s="76" t="s">
        <v>658</v>
      </c>
      <c r="C266" s="73" t="s">
        <v>659</v>
      </c>
      <c r="D266" s="86" t="s">
        <v>26</v>
      </c>
      <c r="E266" s="86" t="s">
        <v>645</v>
      </c>
      <c r="F266" s="73" t="s">
        <v>299</v>
      </c>
      <c r="G266" s="86" t="s">
        <v>296</v>
      </c>
      <c r="H266" s="73" t="s">
        <v>657</v>
      </c>
      <c r="I266" s="73" t="s">
        <v>647</v>
      </c>
      <c r="J266" s="73"/>
      <c r="K266" s="83">
        <v>2.6300000000004236</v>
      </c>
      <c r="L266" s="86" t="s">
        <v>130</v>
      </c>
      <c r="M266" s="87">
        <v>3.0769999999999999E-2</v>
      </c>
      <c r="N266" s="87">
        <v>8.2300000000010018E-2</v>
      </c>
      <c r="O266" s="83">
        <v>1170179.1716400003</v>
      </c>
      <c r="P266" s="85">
        <v>87.803420000000003</v>
      </c>
      <c r="Q266" s="73"/>
      <c r="R266" s="83">
        <v>3801.5921074530006</v>
      </c>
      <c r="S266" s="84">
        <v>1.9502986194000005E-3</v>
      </c>
      <c r="T266" s="84">
        <v>6.1026967599736642E-3</v>
      </c>
      <c r="U266" s="84">
        <v>5.3353721569316759E-4</v>
      </c>
    </row>
    <row r="267" spans="2:21">
      <c r="B267" s="76" t="s">
        <v>660</v>
      </c>
      <c r="C267" s="73" t="s">
        <v>661</v>
      </c>
      <c r="D267" s="86" t="s">
        <v>26</v>
      </c>
      <c r="E267" s="86" t="s">
        <v>645</v>
      </c>
      <c r="F267" s="73" t="s">
        <v>662</v>
      </c>
      <c r="G267" s="86" t="s">
        <v>663</v>
      </c>
      <c r="H267" s="73" t="s">
        <v>664</v>
      </c>
      <c r="I267" s="73" t="s">
        <v>647</v>
      </c>
      <c r="J267" s="73"/>
      <c r="K267" s="83">
        <v>5.5499999999993674</v>
      </c>
      <c r="L267" s="86" t="s">
        <v>130</v>
      </c>
      <c r="M267" s="87">
        <v>8.5000000000000006E-2</v>
      </c>
      <c r="N267" s="87">
        <v>8.4699999999989603E-2</v>
      </c>
      <c r="O267" s="83">
        <v>876867.12000000011</v>
      </c>
      <c r="P267" s="85">
        <v>99.881</v>
      </c>
      <c r="Q267" s="73"/>
      <c r="R267" s="83">
        <v>3240.5474980710005</v>
      </c>
      <c r="S267" s="84">
        <v>1.1691561600000002E-3</v>
      </c>
      <c r="T267" s="84">
        <v>5.202051708348132E-3</v>
      </c>
      <c r="U267" s="84">
        <v>4.5479700098615517E-4</v>
      </c>
    </row>
    <row r="268" spans="2:21">
      <c r="B268" s="76" t="s">
        <v>665</v>
      </c>
      <c r="C268" s="73" t="s">
        <v>666</v>
      </c>
      <c r="D268" s="86" t="s">
        <v>26</v>
      </c>
      <c r="E268" s="86" t="s">
        <v>645</v>
      </c>
      <c r="F268" s="73" t="s">
        <v>667</v>
      </c>
      <c r="G268" s="86" t="s">
        <v>668</v>
      </c>
      <c r="H268" s="73" t="s">
        <v>664</v>
      </c>
      <c r="I268" s="73" t="s">
        <v>292</v>
      </c>
      <c r="J268" s="73"/>
      <c r="K268" s="83">
        <v>5.8599999999984114</v>
      </c>
      <c r="L268" s="86" t="s">
        <v>132</v>
      </c>
      <c r="M268" s="87">
        <v>4.3749999999999997E-2</v>
      </c>
      <c r="N268" s="87">
        <v>7.0699999999981472E-2</v>
      </c>
      <c r="O268" s="83">
        <v>219216.78000000003</v>
      </c>
      <c r="P268" s="85">
        <v>85.722790000000003</v>
      </c>
      <c r="Q268" s="73"/>
      <c r="R268" s="83">
        <v>755.15147142000012</v>
      </c>
      <c r="S268" s="84">
        <v>1.4614452000000002E-4</v>
      </c>
      <c r="T268" s="84">
        <v>1.212244845755366E-3</v>
      </c>
      <c r="U268" s="84">
        <v>1.0598228376425221E-4</v>
      </c>
    </row>
    <row r="269" spans="2:21">
      <c r="B269" s="76" t="s">
        <v>669</v>
      </c>
      <c r="C269" s="73" t="s">
        <v>670</v>
      </c>
      <c r="D269" s="86" t="s">
        <v>26</v>
      </c>
      <c r="E269" s="86" t="s">
        <v>645</v>
      </c>
      <c r="F269" s="73" t="s">
        <v>667</v>
      </c>
      <c r="G269" s="86" t="s">
        <v>668</v>
      </c>
      <c r="H269" s="73" t="s">
        <v>664</v>
      </c>
      <c r="I269" s="73" t="s">
        <v>292</v>
      </c>
      <c r="J269" s="73"/>
      <c r="K269" s="83">
        <v>4.8200000000003191</v>
      </c>
      <c r="L269" s="86" t="s">
        <v>132</v>
      </c>
      <c r="M269" s="87">
        <v>7.3749999999999996E-2</v>
      </c>
      <c r="N269" s="87">
        <v>6.9300000000004774E-2</v>
      </c>
      <c r="O269" s="83">
        <v>449394.39900000003</v>
      </c>
      <c r="P269" s="85">
        <v>104.01296000000001</v>
      </c>
      <c r="Q269" s="73"/>
      <c r="R269" s="83">
        <v>1878.3610617700003</v>
      </c>
      <c r="S269" s="84">
        <v>5.6174299875000008E-4</v>
      </c>
      <c r="T269" s="84">
        <v>3.0153334817933754E-3</v>
      </c>
      <c r="U269" s="84">
        <v>2.6361995254526867E-4</v>
      </c>
    </row>
    <row r="270" spans="2:21">
      <c r="B270" s="76" t="s">
        <v>671</v>
      </c>
      <c r="C270" s="73" t="s">
        <v>672</v>
      </c>
      <c r="D270" s="86" t="s">
        <v>26</v>
      </c>
      <c r="E270" s="86" t="s">
        <v>645</v>
      </c>
      <c r="F270" s="73" t="s">
        <v>667</v>
      </c>
      <c r="G270" s="86" t="s">
        <v>668</v>
      </c>
      <c r="H270" s="73" t="s">
        <v>664</v>
      </c>
      <c r="I270" s="73" t="s">
        <v>292</v>
      </c>
      <c r="J270" s="73"/>
      <c r="K270" s="83">
        <v>5.910000000000565</v>
      </c>
      <c r="L270" s="86" t="s">
        <v>130</v>
      </c>
      <c r="M270" s="87">
        <v>8.1250000000000003E-2</v>
      </c>
      <c r="N270" s="87">
        <v>7.3100000000012932E-2</v>
      </c>
      <c r="O270" s="83">
        <v>416511.88200000004</v>
      </c>
      <c r="P270" s="85">
        <v>106.91321000000001</v>
      </c>
      <c r="Q270" s="73"/>
      <c r="R270" s="83">
        <v>1647.6330001770002</v>
      </c>
      <c r="S270" s="84">
        <v>8.330237640000001E-4</v>
      </c>
      <c r="T270" s="84">
        <v>2.644945666867596E-3</v>
      </c>
      <c r="U270" s="84">
        <v>2.3123825453951206E-4</v>
      </c>
    </row>
    <row r="271" spans="2:21">
      <c r="B271" s="76" t="s">
        <v>673</v>
      </c>
      <c r="C271" s="73" t="s">
        <v>674</v>
      </c>
      <c r="D271" s="86" t="s">
        <v>26</v>
      </c>
      <c r="E271" s="86" t="s">
        <v>645</v>
      </c>
      <c r="F271" s="73" t="s">
        <v>675</v>
      </c>
      <c r="G271" s="86" t="s">
        <v>676</v>
      </c>
      <c r="H271" s="73" t="s">
        <v>512</v>
      </c>
      <c r="I271" s="73"/>
      <c r="J271" s="73"/>
      <c r="K271" s="83">
        <v>2.5199999999985474</v>
      </c>
      <c r="L271" s="86" t="s">
        <v>130</v>
      </c>
      <c r="M271" s="87">
        <v>0</v>
      </c>
      <c r="N271" s="87">
        <v>-7.3799999999962326E-2</v>
      </c>
      <c r="O271" s="83">
        <v>200353.04250000004</v>
      </c>
      <c r="P271" s="85">
        <v>118.80800000000001</v>
      </c>
      <c r="Q271" s="73"/>
      <c r="R271" s="83">
        <v>880.73113811400003</v>
      </c>
      <c r="S271" s="84">
        <v>3.1676370355731231E-4</v>
      </c>
      <c r="T271" s="84">
        <v>1.4138379160770276E-3</v>
      </c>
      <c r="U271" s="84">
        <v>1.2360685363439603E-4</v>
      </c>
    </row>
    <row r="272" spans="2:21">
      <c r="B272" s="72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83"/>
      <c r="P272" s="85"/>
      <c r="Q272" s="73"/>
      <c r="R272" s="73"/>
      <c r="S272" s="73"/>
      <c r="T272" s="84"/>
      <c r="U272" s="73"/>
    </row>
    <row r="273" spans="2:21">
      <c r="B273" s="89" t="s">
        <v>62</v>
      </c>
      <c r="C273" s="71"/>
      <c r="D273" s="71"/>
      <c r="E273" s="71"/>
      <c r="F273" s="71"/>
      <c r="G273" s="71"/>
      <c r="H273" s="71"/>
      <c r="I273" s="71"/>
      <c r="J273" s="71"/>
      <c r="K273" s="80">
        <v>5.0826418487507548</v>
      </c>
      <c r="L273" s="71"/>
      <c r="M273" s="71"/>
      <c r="N273" s="91">
        <v>7.1623970581162613E-2</v>
      </c>
      <c r="O273" s="80"/>
      <c r="P273" s="82"/>
      <c r="Q273" s="71"/>
      <c r="R273" s="80">
        <v>172951.94798701204</v>
      </c>
      <c r="S273" s="71"/>
      <c r="T273" s="81">
        <f t="shared" ref="T273:T330" si="1">IFERROR(R273/$R$11,0)</f>
        <v>0.27763980531794097</v>
      </c>
      <c r="U273" s="81">
        <f>R273/'סכום נכסי הקרן'!$C$42</f>
        <v>2.4273067222754584E-2</v>
      </c>
    </row>
    <row r="274" spans="2:21">
      <c r="B274" s="76" t="s">
        <v>677</v>
      </c>
      <c r="C274" s="73" t="s">
        <v>678</v>
      </c>
      <c r="D274" s="86" t="s">
        <v>26</v>
      </c>
      <c r="E274" s="86" t="s">
        <v>645</v>
      </c>
      <c r="F274" s="73"/>
      <c r="G274" s="86" t="s">
        <v>679</v>
      </c>
      <c r="H274" s="73" t="s">
        <v>680</v>
      </c>
      <c r="I274" s="73" t="s">
        <v>681</v>
      </c>
      <c r="J274" s="73"/>
      <c r="K274" s="83">
        <v>7.2799999999995553</v>
      </c>
      <c r="L274" s="86" t="s">
        <v>132</v>
      </c>
      <c r="M274" s="87">
        <v>4.2519999999999995E-2</v>
      </c>
      <c r="N274" s="87">
        <v>5.2399999999993681E-2</v>
      </c>
      <c r="O274" s="83">
        <v>438433.56000000006</v>
      </c>
      <c r="P274" s="85">
        <v>96.976749999999996</v>
      </c>
      <c r="Q274" s="73"/>
      <c r="R274" s="83">
        <v>1708.5803339670003</v>
      </c>
      <c r="S274" s="84">
        <v>3.5074684800000006E-4</v>
      </c>
      <c r="T274" s="84">
        <f t="shared" si="1"/>
        <v>2.7427844370292013E-3</v>
      </c>
      <c r="U274" s="84">
        <f>R274/'סכום נכסי הקרן'!$C$42</f>
        <v>2.3979195253106883E-4</v>
      </c>
    </row>
    <row r="275" spans="2:21">
      <c r="B275" s="76" t="s">
        <v>682</v>
      </c>
      <c r="C275" s="73" t="s">
        <v>683</v>
      </c>
      <c r="D275" s="86" t="s">
        <v>26</v>
      </c>
      <c r="E275" s="86" t="s">
        <v>645</v>
      </c>
      <c r="F275" s="73"/>
      <c r="G275" s="86" t="s">
        <v>679</v>
      </c>
      <c r="H275" s="73" t="s">
        <v>684</v>
      </c>
      <c r="I275" s="73" t="s">
        <v>647</v>
      </c>
      <c r="J275" s="73"/>
      <c r="K275" s="83">
        <v>1.1400000002112882</v>
      </c>
      <c r="L275" s="86" t="s">
        <v>130</v>
      </c>
      <c r="M275" s="87">
        <v>4.4999999999999998E-2</v>
      </c>
      <c r="N275" s="87">
        <v>8.5100000026218939E-2</v>
      </c>
      <c r="O275" s="83">
        <v>284.98181399999999</v>
      </c>
      <c r="P275" s="85">
        <v>98.748000000000005</v>
      </c>
      <c r="Q275" s="73"/>
      <c r="R275" s="83">
        <v>1.0412314770000002</v>
      </c>
      <c r="S275" s="84">
        <v>5.6996362799999993E-7</v>
      </c>
      <c r="T275" s="84">
        <f t="shared" si="1"/>
        <v>1.6714891501939107E-6</v>
      </c>
      <c r="U275" s="84">
        <f>R275/'סכום נכסי הקרן'!$C$42</f>
        <v>1.4613239070060667E-7</v>
      </c>
    </row>
    <row r="276" spans="2:21">
      <c r="B276" s="76" t="s">
        <v>685</v>
      </c>
      <c r="C276" s="73" t="s">
        <v>686</v>
      </c>
      <c r="D276" s="86" t="s">
        <v>26</v>
      </c>
      <c r="E276" s="86" t="s">
        <v>645</v>
      </c>
      <c r="F276" s="73"/>
      <c r="G276" s="86" t="s">
        <v>679</v>
      </c>
      <c r="H276" s="73" t="s">
        <v>680</v>
      </c>
      <c r="I276" s="73" t="s">
        <v>681</v>
      </c>
      <c r="J276" s="73"/>
      <c r="K276" s="83">
        <v>6.890000000000347</v>
      </c>
      <c r="L276" s="86" t="s">
        <v>130</v>
      </c>
      <c r="M276" s="87">
        <v>0.03</v>
      </c>
      <c r="N276" s="87">
        <v>6.6300000000003981E-2</v>
      </c>
      <c r="O276" s="83">
        <v>811102.08600000013</v>
      </c>
      <c r="P276" s="85">
        <v>78.522670000000005</v>
      </c>
      <c r="Q276" s="73"/>
      <c r="R276" s="83">
        <v>2356.5262533620003</v>
      </c>
      <c r="S276" s="84">
        <v>4.6348690628571438E-4</v>
      </c>
      <c r="T276" s="84">
        <f t="shared" si="1"/>
        <v>3.7829321833320732E-3</v>
      </c>
      <c r="U276" s="84">
        <f>R276/'סכום נכסי הקרן'!$C$42</f>
        <v>3.3072839494318571E-4</v>
      </c>
    </row>
    <row r="277" spans="2:21">
      <c r="B277" s="76" t="s">
        <v>687</v>
      </c>
      <c r="C277" s="73" t="s">
        <v>688</v>
      </c>
      <c r="D277" s="86" t="s">
        <v>26</v>
      </c>
      <c r="E277" s="86" t="s">
        <v>645</v>
      </c>
      <c r="F277" s="73"/>
      <c r="G277" s="86" t="s">
        <v>679</v>
      </c>
      <c r="H277" s="73" t="s">
        <v>680</v>
      </c>
      <c r="I277" s="73" t="s">
        <v>681</v>
      </c>
      <c r="J277" s="73"/>
      <c r="K277" s="83">
        <v>7.5300000000010199</v>
      </c>
      <c r="L277" s="86" t="s">
        <v>130</v>
      </c>
      <c r="M277" s="87">
        <v>3.5000000000000003E-2</v>
      </c>
      <c r="N277" s="87">
        <v>6.6100000000006487E-2</v>
      </c>
      <c r="O277" s="83">
        <v>328825.17000000004</v>
      </c>
      <c r="P277" s="85">
        <v>79.748890000000003</v>
      </c>
      <c r="Q277" s="73"/>
      <c r="R277" s="83">
        <v>970.26735171700011</v>
      </c>
      <c r="S277" s="84">
        <v>6.5765034000000013E-4</v>
      </c>
      <c r="T277" s="84">
        <f t="shared" si="1"/>
        <v>1.5575704221457611E-3</v>
      </c>
      <c r="U277" s="84">
        <f>R277/'סכום נכסי הקרן'!$C$42</f>
        <v>1.3617287880469213E-4</v>
      </c>
    </row>
    <row r="278" spans="2:21">
      <c r="B278" s="76" t="s">
        <v>689</v>
      </c>
      <c r="C278" s="73" t="s">
        <v>690</v>
      </c>
      <c r="D278" s="86" t="s">
        <v>26</v>
      </c>
      <c r="E278" s="86" t="s">
        <v>645</v>
      </c>
      <c r="F278" s="73"/>
      <c r="G278" s="86" t="s">
        <v>691</v>
      </c>
      <c r="H278" s="73" t="s">
        <v>692</v>
      </c>
      <c r="I278" s="73" t="s">
        <v>647</v>
      </c>
      <c r="J278" s="73"/>
      <c r="K278" s="83">
        <v>3.6400000000018453</v>
      </c>
      <c r="L278" s="86" t="s">
        <v>130</v>
      </c>
      <c r="M278" s="87">
        <v>5.5480000000000002E-2</v>
      </c>
      <c r="N278" s="87">
        <v>6.0900000000044176E-2</v>
      </c>
      <c r="O278" s="83">
        <v>153451.74600000004</v>
      </c>
      <c r="P278" s="85">
        <v>99.298140000000004</v>
      </c>
      <c r="Q278" s="73"/>
      <c r="R278" s="83">
        <v>563.78652463899994</v>
      </c>
      <c r="S278" s="84">
        <v>3.0690349200000007E-4</v>
      </c>
      <c r="T278" s="84">
        <f t="shared" si="1"/>
        <v>9.0504664887269836E-4</v>
      </c>
      <c r="U278" s="84">
        <f>R278/'סכום נכסי הקרן'!$C$42</f>
        <v>7.9125030802620978E-5</v>
      </c>
    </row>
    <row r="279" spans="2:21">
      <c r="B279" s="76" t="s">
        <v>693</v>
      </c>
      <c r="C279" s="73" t="s">
        <v>694</v>
      </c>
      <c r="D279" s="86" t="s">
        <v>26</v>
      </c>
      <c r="E279" s="86" t="s">
        <v>645</v>
      </c>
      <c r="F279" s="73"/>
      <c r="G279" s="86" t="s">
        <v>679</v>
      </c>
      <c r="H279" s="73" t="s">
        <v>692</v>
      </c>
      <c r="I279" s="73" t="s">
        <v>292</v>
      </c>
      <c r="J279" s="73"/>
      <c r="K279" s="83">
        <v>7.6200000000003358</v>
      </c>
      <c r="L279" s="86" t="s">
        <v>132</v>
      </c>
      <c r="M279" s="87">
        <v>4.2500000000000003E-2</v>
      </c>
      <c r="N279" s="87">
        <v>5.3800000000002762E-2</v>
      </c>
      <c r="O279" s="83">
        <v>876867.12000000011</v>
      </c>
      <c r="P279" s="85">
        <v>92.924109999999999</v>
      </c>
      <c r="Q279" s="73"/>
      <c r="R279" s="83">
        <v>3274.3580423450003</v>
      </c>
      <c r="S279" s="84">
        <v>7.0149369600000012E-4</v>
      </c>
      <c r="T279" s="84">
        <f t="shared" si="1"/>
        <v>5.2563277835192077E-3</v>
      </c>
      <c r="U279" s="84">
        <f>R279/'סכום נכסי הקרן'!$C$42</f>
        <v>4.5954216647028343E-4</v>
      </c>
    </row>
    <row r="280" spans="2:21">
      <c r="B280" s="76" t="s">
        <v>695</v>
      </c>
      <c r="C280" s="73" t="s">
        <v>696</v>
      </c>
      <c r="D280" s="86" t="s">
        <v>26</v>
      </c>
      <c r="E280" s="86" t="s">
        <v>645</v>
      </c>
      <c r="F280" s="73"/>
      <c r="G280" s="86" t="s">
        <v>697</v>
      </c>
      <c r="H280" s="73" t="s">
        <v>692</v>
      </c>
      <c r="I280" s="73" t="s">
        <v>647</v>
      </c>
      <c r="J280" s="73"/>
      <c r="K280" s="83">
        <v>7.9499999999998145</v>
      </c>
      <c r="L280" s="86" t="s">
        <v>130</v>
      </c>
      <c r="M280" s="87">
        <v>5.8749999999999997E-2</v>
      </c>
      <c r="N280" s="87">
        <v>5.9499999999998145E-2</v>
      </c>
      <c r="O280" s="83">
        <v>438433.56000000006</v>
      </c>
      <c r="P280" s="85">
        <v>99.7971</v>
      </c>
      <c r="Q280" s="73"/>
      <c r="R280" s="83">
        <v>1618.9126752340003</v>
      </c>
      <c r="S280" s="84">
        <v>3.9857596363636371E-4</v>
      </c>
      <c r="T280" s="84">
        <f t="shared" si="1"/>
        <v>2.5988409220604356E-3</v>
      </c>
      <c r="U280" s="84">
        <f>R280/'סכום נכסי הקרן'!$C$42</f>
        <v>2.2720747959817898E-4</v>
      </c>
    </row>
    <row r="281" spans="2:21">
      <c r="B281" s="76" t="s">
        <v>698</v>
      </c>
      <c r="C281" s="73" t="s">
        <v>699</v>
      </c>
      <c r="D281" s="86" t="s">
        <v>26</v>
      </c>
      <c r="E281" s="86" t="s">
        <v>645</v>
      </c>
      <c r="F281" s="73"/>
      <c r="G281" s="86" t="s">
        <v>700</v>
      </c>
      <c r="H281" s="73" t="s">
        <v>692</v>
      </c>
      <c r="I281" s="73" t="s">
        <v>292</v>
      </c>
      <c r="J281" s="73"/>
      <c r="K281" s="83">
        <v>5.1200000000008741</v>
      </c>
      <c r="L281" s="86" t="s">
        <v>130</v>
      </c>
      <c r="M281" s="87">
        <v>4.2500000000000003E-2</v>
      </c>
      <c r="N281" s="87">
        <v>5.9700000000002758E-2</v>
      </c>
      <c r="O281" s="83">
        <v>147822.34677600002</v>
      </c>
      <c r="P281" s="85">
        <v>91.99306</v>
      </c>
      <c r="Q281" s="73"/>
      <c r="R281" s="83">
        <v>503.14928613800015</v>
      </c>
      <c r="S281" s="84">
        <v>3.7324996359638441E-4</v>
      </c>
      <c r="T281" s="84">
        <f t="shared" si="1"/>
        <v>8.0770567475600674E-4</v>
      </c>
      <c r="U281" s="84">
        <f>R281/'סכום נכסי הקרן'!$C$42</f>
        <v>7.0614853360459416E-5</v>
      </c>
    </row>
    <row r="282" spans="2:21">
      <c r="B282" s="76" t="s">
        <v>701</v>
      </c>
      <c r="C282" s="73" t="s">
        <v>702</v>
      </c>
      <c r="D282" s="86" t="s">
        <v>26</v>
      </c>
      <c r="E282" s="86" t="s">
        <v>645</v>
      </c>
      <c r="F282" s="73"/>
      <c r="G282" s="86" t="s">
        <v>691</v>
      </c>
      <c r="H282" s="73" t="s">
        <v>692</v>
      </c>
      <c r="I282" s="73" t="s">
        <v>647</v>
      </c>
      <c r="J282" s="73"/>
      <c r="K282" s="83">
        <v>3.7200000000002738</v>
      </c>
      <c r="L282" s="86" t="s">
        <v>133</v>
      </c>
      <c r="M282" s="87">
        <v>4.6249999999999999E-2</v>
      </c>
      <c r="N282" s="87">
        <v>7.8000000000005038E-2</v>
      </c>
      <c r="O282" s="83">
        <v>657650.34000000008</v>
      </c>
      <c r="P282" s="85">
        <v>90.392600000000002</v>
      </c>
      <c r="Q282" s="73"/>
      <c r="R282" s="83">
        <v>2776.5780586670003</v>
      </c>
      <c r="S282" s="84">
        <v>1.3153006800000003E-3</v>
      </c>
      <c r="T282" s="84">
        <f t="shared" si="1"/>
        <v>4.4572414513438319E-3</v>
      </c>
      <c r="U282" s="84">
        <f>R282/'סכום נכסי הקרן'!$C$42</f>
        <v>3.8968087177781123E-4</v>
      </c>
    </row>
    <row r="283" spans="2:21">
      <c r="B283" s="76" t="s">
        <v>703</v>
      </c>
      <c r="C283" s="73" t="s">
        <v>704</v>
      </c>
      <c r="D283" s="86" t="s">
        <v>26</v>
      </c>
      <c r="E283" s="86" t="s">
        <v>645</v>
      </c>
      <c r="F283" s="73"/>
      <c r="G283" s="86" t="s">
        <v>679</v>
      </c>
      <c r="H283" s="73" t="s">
        <v>705</v>
      </c>
      <c r="I283" s="73" t="s">
        <v>681</v>
      </c>
      <c r="J283" s="73"/>
      <c r="K283" s="83">
        <v>4.03000000000082</v>
      </c>
      <c r="L283" s="86" t="s">
        <v>130</v>
      </c>
      <c r="M283" s="87">
        <v>3.2000000000000001E-2</v>
      </c>
      <c r="N283" s="87">
        <v>0.11030000000001859</v>
      </c>
      <c r="O283" s="83">
        <v>701493.69600000011</v>
      </c>
      <c r="P283" s="85">
        <v>74.216329999999999</v>
      </c>
      <c r="Q283" s="73"/>
      <c r="R283" s="83">
        <v>1926.3047293140003</v>
      </c>
      <c r="S283" s="84">
        <v>5.6119495680000012E-4</v>
      </c>
      <c r="T283" s="84">
        <f t="shared" si="1"/>
        <v>3.0922974632811343E-3</v>
      </c>
      <c r="U283" s="84">
        <f>R283/'סכום נכסי הקרן'!$C$42</f>
        <v>2.7034864151781674E-4</v>
      </c>
    </row>
    <row r="284" spans="2:21">
      <c r="B284" s="76" t="s">
        <v>706</v>
      </c>
      <c r="C284" s="73" t="s">
        <v>707</v>
      </c>
      <c r="D284" s="86" t="s">
        <v>26</v>
      </c>
      <c r="E284" s="86" t="s">
        <v>645</v>
      </c>
      <c r="F284" s="73"/>
      <c r="G284" s="86" t="s">
        <v>691</v>
      </c>
      <c r="H284" s="73" t="s">
        <v>646</v>
      </c>
      <c r="I284" s="73" t="s">
        <v>647</v>
      </c>
      <c r="J284" s="73"/>
      <c r="K284" s="83">
        <v>7.130000000002509</v>
      </c>
      <c r="L284" s="86" t="s">
        <v>130</v>
      </c>
      <c r="M284" s="87">
        <v>6.7419999999999994E-2</v>
      </c>
      <c r="N284" s="87">
        <v>6.330000000002188E-2</v>
      </c>
      <c r="O284" s="83">
        <v>328825.17000000004</v>
      </c>
      <c r="P284" s="85">
        <v>102.88101</v>
      </c>
      <c r="Q284" s="73"/>
      <c r="R284" s="83">
        <v>1251.7050411220002</v>
      </c>
      <c r="S284" s="84">
        <v>2.6306013600000002E-4</v>
      </c>
      <c r="T284" s="84">
        <f t="shared" si="1"/>
        <v>2.0093624152686326E-3</v>
      </c>
      <c r="U284" s="84">
        <f>R284/'סכום נכסי הקרן'!$C$42</f>
        <v>1.7567145649320304E-4</v>
      </c>
    </row>
    <row r="285" spans="2:21">
      <c r="B285" s="76" t="s">
        <v>708</v>
      </c>
      <c r="C285" s="73" t="s">
        <v>709</v>
      </c>
      <c r="D285" s="86" t="s">
        <v>26</v>
      </c>
      <c r="E285" s="86" t="s">
        <v>645</v>
      </c>
      <c r="F285" s="73"/>
      <c r="G285" s="86" t="s">
        <v>691</v>
      </c>
      <c r="H285" s="73" t="s">
        <v>646</v>
      </c>
      <c r="I285" s="73" t="s">
        <v>647</v>
      </c>
      <c r="J285" s="73"/>
      <c r="K285" s="83">
        <v>5.3000000000012282</v>
      </c>
      <c r="L285" s="86" t="s">
        <v>130</v>
      </c>
      <c r="M285" s="87">
        <v>3.9329999999999997E-2</v>
      </c>
      <c r="N285" s="87">
        <v>6.8600000000013373E-2</v>
      </c>
      <c r="O285" s="83">
        <v>682860.26969999995</v>
      </c>
      <c r="P285" s="85">
        <v>86.975899999999996</v>
      </c>
      <c r="Q285" s="73"/>
      <c r="R285" s="83">
        <v>2197.5183017710006</v>
      </c>
      <c r="S285" s="84">
        <v>4.5524017979999996E-4</v>
      </c>
      <c r="T285" s="84">
        <f t="shared" si="1"/>
        <v>3.5276766789127476E-3</v>
      </c>
      <c r="U285" s="84">
        <f>R285/'סכום נכסי הקרן'!$C$42</f>
        <v>3.0841230805984699E-4</v>
      </c>
    </row>
    <row r="286" spans="2:21">
      <c r="B286" s="76" t="s">
        <v>710</v>
      </c>
      <c r="C286" s="73" t="s">
        <v>711</v>
      </c>
      <c r="D286" s="86" t="s">
        <v>26</v>
      </c>
      <c r="E286" s="86" t="s">
        <v>645</v>
      </c>
      <c r="F286" s="73"/>
      <c r="G286" s="86" t="s">
        <v>712</v>
      </c>
      <c r="H286" s="73" t="s">
        <v>646</v>
      </c>
      <c r="I286" s="73" t="s">
        <v>292</v>
      </c>
      <c r="J286" s="73"/>
      <c r="K286" s="83">
        <v>2.9700000000005367</v>
      </c>
      <c r="L286" s="86" t="s">
        <v>130</v>
      </c>
      <c r="M286" s="87">
        <v>4.7500000000000001E-2</v>
      </c>
      <c r="N286" s="87">
        <v>8.3000000000017102E-2</v>
      </c>
      <c r="O286" s="83">
        <v>504198.59400000004</v>
      </c>
      <c r="P286" s="85">
        <v>90.954669999999993</v>
      </c>
      <c r="Q286" s="73"/>
      <c r="R286" s="83">
        <v>1696.7909565970001</v>
      </c>
      <c r="S286" s="84">
        <v>3.3613239600000004E-4</v>
      </c>
      <c r="T286" s="84">
        <f t="shared" si="1"/>
        <v>2.7238589465914042E-3</v>
      </c>
      <c r="U286" s="84">
        <f>R286/'סכום נכסי הקרן'!$C$42</f>
        <v>2.3813736376958273E-4</v>
      </c>
    </row>
    <row r="287" spans="2:21">
      <c r="B287" s="76" t="s">
        <v>713</v>
      </c>
      <c r="C287" s="73" t="s">
        <v>714</v>
      </c>
      <c r="D287" s="86" t="s">
        <v>26</v>
      </c>
      <c r="E287" s="86" t="s">
        <v>645</v>
      </c>
      <c r="F287" s="73"/>
      <c r="G287" s="86" t="s">
        <v>712</v>
      </c>
      <c r="H287" s="73" t="s">
        <v>646</v>
      </c>
      <c r="I287" s="73" t="s">
        <v>292</v>
      </c>
      <c r="J287" s="73"/>
      <c r="K287" s="83">
        <v>5.910000000002575</v>
      </c>
      <c r="L287" s="86" t="s">
        <v>130</v>
      </c>
      <c r="M287" s="87">
        <v>5.1249999999999997E-2</v>
      </c>
      <c r="N287" s="87">
        <v>8.0000000000035154E-2</v>
      </c>
      <c r="O287" s="83">
        <v>360611.60310000001</v>
      </c>
      <c r="P287" s="85">
        <v>85.278670000000005</v>
      </c>
      <c r="Q287" s="73"/>
      <c r="R287" s="83">
        <v>1137.8416380770002</v>
      </c>
      <c r="S287" s="84">
        <v>2.404077354E-4</v>
      </c>
      <c r="T287" s="84">
        <f t="shared" si="1"/>
        <v>1.8265774659101783E-3</v>
      </c>
      <c r="U287" s="84">
        <f>R287/'סכום נכסי הקרן'!$C$42</f>
        <v>1.5969121418607139E-4</v>
      </c>
    </row>
    <row r="288" spans="2:21">
      <c r="B288" s="76" t="s">
        <v>715</v>
      </c>
      <c r="C288" s="73" t="s">
        <v>716</v>
      </c>
      <c r="D288" s="86" t="s">
        <v>26</v>
      </c>
      <c r="E288" s="86" t="s">
        <v>645</v>
      </c>
      <c r="F288" s="73"/>
      <c r="G288" s="86" t="s">
        <v>717</v>
      </c>
      <c r="H288" s="73" t="s">
        <v>650</v>
      </c>
      <c r="I288" s="73" t="s">
        <v>292</v>
      </c>
      <c r="J288" s="73"/>
      <c r="K288" s="83">
        <v>7.2699999999997473</v>
      </c>
      <c r="L288" s="86" t="s">
        <v>130</v>
      </c>
      <c r="M288" s="87">
        <v>3.3000000000000002E-2</v>
      </c>
      <c r="N288" s="87">
        <v>6.0599999999996143E-2</v>
      </c>
      <c r="O288" s="83">
        <v>657650.34000000008</v>
      </c>
      <c r="P288" s="85">
        <v>82.974000000000004</v>
      </c>
      <c r="Q288" s="73"/>
      <c r="R288" s="83">
        <v>2019.0115345130002</v>
      </c>
      <c r="S288" s="84">
        <v>1.6441258500000003E-4</v>
      </c>
      <c r="T288" s="84">
        <f t="shared" si="1"/>
        <v>3.2411197208311419E-3</v>
      </c>
      <c r="U288" s="84">
        <f>R288/'סכום נכסי הקרן'!$C$42</f>
        <v>2.8335964567702471E-4</v>
      </c>
    </row>
    <row r="289" spans="2:21">
      <c r="B289" s="76" t="s">
        <v>718</v>
      </c>
      <c r="C289" s="73" t="s">
        <v>719</v>
      </c>
      <c r="D289" s="86" t="s">
        <v>26</v>
      </c>
      <c r="E289" s="86" t="s">
        <v>645</v>
      </c>
      <c r="F289" s="73"/>
      <c r="G289" s="86" t="s">
        <v>679</v>
      </c>
      <c r="H289" s="73" t="s">
        <v>650</v>
      </c>
      <c r="I289" s="73" t="s">
        <v>292</v>
      </c>
      <c r="J289" s="73"/>
      <c r="K289" s="83">
        <v>6.6200000000003998</v>
      </c>
      <c r="L289" s="86" t="s">
        <v>132</v>
      </c>
      <c r="M289" s="87">
        <v>5.7999999999999996E-2</v>
      </c>
      <c r="N289" s="87">
        <v>5.130000000000462E-2</v>
      </c>
      <c r="O289" s="83">
        <v>328825.17000000004</v>
      </c>
      <c r="P289" s="85">
        <v>109.75466</v>
      </c>
      <c r="Q289" s="73"/>
      <c r="R289" s="83">
        <v>1450.2804241410004</v>
      </c>
      <c r="S289" s="84">
        <v>6.5765034000000013E-4</v>
      </c>
      <c r="T289" s="84">
        <f t="shared" si="1"/>
        <v>2.3281355272457872E-3</v>
      </c>
      <c r="U289" s="84">
        <f>R289/'סכום נכסי הקרן'!$C$42</f>
        <v>2.0354066338508723E-4</v>
      </c>
    </row>
    <row r="290" spans="2:21">
      <c r="B290" s="76" t="s">
        <v>720</v>
      </c>
      <c r="C290" s="73" t="s">
        <v>721</v>
      </c>
      <c r="D290" s="86" t="s">
        <v>26</v>
      </c>
      <c r="E290" s="86" t="s">
        <v>645</v>
      </c>
      <c r="F290" s="73"/>
      <c r="G290" s="86" t="s">
        <v>691</v>
      </c>
      <c r="H290" s="73" t="s">
        <v>650</v>
      </c>
      <c r="I290" s="73" t="s">
        <v>647</v>
      </c>
      <c r="J290" s="73"/>
      <c r="K290" s="83">
        <v>7.5100000000021279</v>
      </c>
      <c r="L290" s="86" t="s">
        <v>130</v>
      </c>
      <c r="M290" s="87">
        <v>6.1740000000000003E-2</v>
      </c>
      <c r="N290" s="87">
        <v>6.0700000000010891E-2</v>
      </c>
      <c r="O290" s="83">
        <v>328825.17000000004</v>
      </c>
      <c r="P290" s="85">
        <v>101.07425000000001</v>
      </c>
      <c r="Q290" s="73"/>
      <c r="R290" s="83">
        <v>1229.7230252380002</v>
      </c>
      <c r="S290" s="84">
        <v>1.0275786562500002E-4</v>
      </c>
      <c r="T290" s="84">
        <f t="shared" si="1"/>
        <v>1.9740746796775427E-3</v>
      </c>
      <c r="U290" s="84">
        <f>R290/'סכום נכסי הקרן'!$C$42</f>
        <v>1.7258637444900394E-4</v>
      </c>
    </row>
    <row r="291" spans="2:21">
      <c r="B291" s="76" t="s">
        <v>722</v>
      </c>
      <c r="C291" s="73" t="s">
        <v>723</v>
      </c>
      <c r="D291" s="86" t="s">
        <v>26</v>
      </c>
      <c r="E291" s="86" t="s">
        <v>645</v>
      </c>
      <c r="F291" s="73"/>
      <c r="G291" s="86" t="s">
        <v>724</v>
      </c>
      <c r="H291" s="73" t="s">
        <v>650</v>
      </c>
      <c r="I291" s="73" t="s">
        <v>647</v>
      </c>
      <c r="J291" s="73"/>
      <c r="K291" s="83">
        <v>7.3199999999996326</v>
      </c>
      <c r="L291" s="86" t="s">
        <v>130</v>
      </c>
      <c r="M291" s="87">
        <v>5.5E-2</v>
      </c>
      <c r="N291" s="87">
        <v>5.7799999999996014E-2</v>
      </c>
      <c r="O291" s="83">
        <v>876867.12000000011</v>
      </c>
      <c r="P291" s="85">
        <v>100.22783</v>
      </c>
      <c r="Q291" s="73"/>
      <c r="R291" s="83">
        <v>3251.8001873849998</v>
      </c>
      <c r="S291" s="84">
        <v>7.9715192727272742E-4</v>
      </c>
      <c r="T291" s="84">
        <f t="shared" si="1"/>
        <v>5.2201156533155327E-3</v>
      </c>
      <c r="U291" s="84">
        <f>R291/'סכום נכסי הקרן'!$C$42</f>
        <v>4.5637626787117455E-4</v>
      </c>
    </row>
    <row r="292" spans="2:21">
      <c r="B292" s="76" t="s">
        <v>725</v>
      </c>
      <c r="C292" s="73" t="s">
        <v>726</v>
      </c>
      <c r="D292" s="86" t="s">
        <v>26</v>
      </c>
      <c r="E292" s="86" t="s">
        <v>645</v>
      </c>
      <c r="F292" s="73"/>
      <c r="G292" s="86" t="s">
        <v>691</v>
      </c>
      <c r="H292" s="73" t="s">
        <v>650</v>
      </c>
      <c r="I292" s="73" t="s">
        <v>647</v>
      </c>
      <c r="J292" s="73"/>
      <c r="K292" s="83">
        <v>4.3499999999999606</v>
      </c>
      <c r="L292" s="86" t="s">
        <v>132</v>
      </c>
      <c r="M292" s="87">
        <v>4.1250000000000002E-2</v>
      </c>
      <c r="N292" s="87">
        <v>5.4499999999997259E-2</v>
      </c>
      <c r="O292" s="83">
        <v>651073.83660000016</v>
      </c>
      <c r="P292" s="85">
        <v>97.677419999999998</v>
      </c>
      <c r="Q292" s="73"/>
      <c r="R292" s="83">
        <v>2555.5737394460007</v>
      </c>
      <c r="S292" s="84">
        <v>6.5107383660000016E-4</v>
      </c>
      <c r="T292" s="84">
        <f t="shared" si="1"/>
        <v>4.1024631624774341E-3</v>
      </c>
      <c r="U292" s="84">
        <f>R292/'סכום נכסי הקרן'!$C$42</f>
        <v>3.5866385948389199E-4</v>
      </c>
    </row>
    <row r="293" spans="2:21">
      <c r="B293" s="76" t="s">
        <v>727</v>
      </c>
      <c r="C293" s="73" t="s">
        <v>728</v>
      </c>
      <c r="D293" s="86" t="s">
        <v>26</v>
      </c>
      <c r="E293" s="86" t="s">
        <v>645</v>
      </c>
      <c r="F293" s="73"/>
      <c r="G293" s="86" t="s">
        <v>729</v>
      </c>
      <c r="H293" s="73" t="s">
        <v>650</v>
      </c>
      <c r="I293" s="73" t="s">
        <v>647</v>
      </c>
      <c r="J293" s="73"/>
      <c r="K293" s="83">
        <v>6.9499999999992621</v>
      </c>
      <c r="L293" s="86" t="s">
        <v>130</v>
      </c>
      <c r="M293" s="87">
        <v>6.7979999999999999E-2</v>
      </c>
      <c r="N293" s="87">
        <v>6.7999999999992997E-2</v>
      </c>
      <c r="O293" s="83">
        <v>1052240.5440000002</v>
      </c>
      <c r="P293" s="85">
        <v>102.73909999999999</v>
      </c>
      <c r="Q293" s="73"/>
      <c r="R293" s="83">
        <v>3999.9311195410005</v>
      </c>
      <c r="S293" s="84">
        <v>1.0522405440000003E-3</v>
      </c>
      <c r="T293" s="84">
        <f t="shared" si="1"/>
        <v>6.4210904256362233E-3</v>
      </c>
      <c r="U293" s="84">
        <f>R293/'סכום נכסי הקרן'!$C$42</f>
        <v>5.6137324893442537E-4</v>
      </c>
    </row>
    <row r="294" spans="2:21">
      <c r="B294" s="76" t="s">
        <v>730</v>
      </c>
      <c r="C294" s="73" t="s">
        <v>731</v>
      </c>
      <c r="D294" s="86" t="s">
        <v>26</v>
      </c>
      <c r="E294" s="86" t="s">
        <v>645</v>
      </c>
      <c r="F294" s="73"/>
      <c r="G294" s="86" t="s">
        <v>679</v>
      </c>
      <c r="H294" s="73" t="s">
        <v>650</v>
      </c>
      <c r="I294" s="73" t="s">
        <v>292</v>
      </c>
      <c r="J294" s="73"/>
      <c r="K294" s="83">
        <v>6.8300000000010535</v>
      </c>
      <c r="L294" s="86" t="s">
        <v>130</v>
      </c>
      <c r="M294" s="87">
        <v>0.06</v>
      </c>
      <c r="N294" s="87">
        <v>6.6300000000009518E-2</v>
      </c>
      <c r="O294" s="83">
        <v>548041.94999999995</v>
      </c>
      <c r="P294" s="85">
        <v>97.262330000000006</v>
      </c>
      <c r="Q294" s="73"/>
      <c r="R294" s="83">
        <v>1972.2420363240005</v>
      </c>
      <c r="S294" s="84">
        <v>4.5670162499999995E-4</v>
      </c>
      <c r="T294" s="84">
        <f t="shared" si="1"/>
        <v>3.1660406337023473E-3</v>
      </c>
      <c r="U294" s="84">
        <f>R294/'סכום נכסי הקרן'!$C$42</f>
        <v>2.7679574635857741E-4</v>
      </c>
    </row>
    <row r="295" spans="2:21">
      <c r="B295" s="76" t="s">
        <v>732</v>
      </c>
      <c r="C295" s="73" t="s">
        <v>733</v>
      </c>
      <c r="D295" s="86" t="s">
        <v>26</v>
      </c>
      <c r="E295" s="86" t="s">
        <v>645</v>
      </c>
      <c r="F295" s="73"/>
      <c r="G295" s="86" t="s">
        <v>734</v>
      </c>
      <c r="H295" s="73" t="s">
        <v>650</v>
      </c>
      <c r="I295" s="73" t="s">
        <v>292</v>
      </c>
      <c r="J295" s="73"/>
      <c r="K295" s="83">
        <v>6.8399999999982484</v>
      </c>
      <c r="L295" s="86" t="s">
        <v>130</v>
      </c>
      <c r="M295" s="87">
        <v>6.3750000000000001E-2</v>
      </c>
      <c r="N295" s="87">
        <v>6.0299999999977684E-2</v>
      </c>
      <c r="O295" s="83">
        <v>184142.09520000004</v>
      </c>
      <c r="P295" s="85">
        <v>103.8845</v>
      </c>
      <c r="Q295" s="73"/>
      <c r="R295" s="83">
        <v>707.79185108600007</v>
      </c>
      <c r="S295" s="84">
        <v>2.6306013600000007E-4</v>
      </c>
      <c r="T295" s="84">
        <f t="shared" si="1"/>
        <v>1.1362184353997521E-3</v>
      </c>
      <c r="U295" s="84">
        <f>R295/'סכום נכסי הקרן'!$C$42</f>
        <v>9.9335563323163883E-5</v>
      </c>
    </row>
    <row r="296" spans="2:21">
      <c r="B296" s="76" t="s">
        <v>735</v>
      </c>
      <c r="C296" s="73" t="s">
        <v>736</v>
      </c>
      <c r="D296" s="86" t="s">
        <v>26</v>
      </c>
      <c r="E296" s="86" t="s">
        <v>645</v>
      </c>
      <c r="F296" s="73"/>
      <c r="G296" s="86" t="s">
        <v>691</v>
      </c>
      <c r="H296" s="73" t="s">
        <v>650</v>
      </c>
      <c r="I296" s="73" t="s">
        <v>647</v>
      </c>
      <c r="J296" s="73"/>
      <c r="K296" s="83">
        <v>3.6400000000009087</v>
      </c>
      <c r="L296" s="86" t="s">
        <v>130</v>
      </c>
      <c r="M296" s="87">
        <v>8.1250000000000003E-2</v>
      </c>
      <c r="N296" s="87">
        <v>7.5400000000022255E-2</v>
      </c>
      <c r="O296" s="83">
        <v>438433.56000000006</v>
      </c>
      <c r="P296" s="85">
        <v>103.14617</v>
      </c>
      <c r="Q296" s="73"/>
      <c r="R296" s="83">
        <v>1673.241418632</v>
      </c>
      <c r="S296" s="84">
        <v>2.5053346285714291E-4</v>
      </c>
      <c r="T296" s="84">
        <f t="shared" si="1"/>
        <v>2.6860548674120179E-3</v>
      </c>
      <c r="U296" s="84">
        <f>R296/'סכום נכסי הקרן'!$C$42</f>
        <v>2.3483228669619709E-4</v>
      </c>
    </row>
    <row r="297" spans="2:21">
      <c r="B297" s="76" t="s">
        <v>737</v>
      </c>
      <c r="C297" s="73" t="s">
        <v>738</v>
      </c>
      <c r="D297" s="86" t="s">
        <v>26</v>
      </c>
      <c r="E297" s="86" t="s">
        <v>645</v>
      </c>
      <c r="F297" s="73"/>
      <c r="G297" s="86" t="s">
        <v>691</v>
      </c>
      <c r="H297" s="73" t="s">
        <v>657</v>
      </c>
      <c r="I297" s="73" t="s">
        <v>647</v>
      </c>
      <c r="J297" s="73"/>
      <c r="K297" s="83">
        <v>4.3799999999996295</v>
      </c>
      <c r="L297" s="86" t="s">
        <v>132</v>
      </c>
      <c r="M297" s="87">
        <v>7.2499999999999995E-2</v>
      </c>
      <c r="N297" s="87">
        <v>7.3099999999993864E-2</v>
      </c>
      <c r="O297" s="83">
        <v>782603.90460000013</v>
      </c>
      <c r="P297" s="85">
        <v>99.454909999999998</v>
      </c>
      <c r="Q297" s="73"/>
      <c r="R297" s="83">
        <v>3127.7512140320005</v>
      </c>
      <c r="S297" s="84">
        <v>6.260831236800001E-4</v>
      </c>
      <c r="T297" s="84">
        <f t="shared" si="1"/>
        <v>5.0209798053966435E-3</v>
      </c>
      <c r="U297" s="84">
        <f>R297/'סכום נכסי הקרן'!$C$42</f>
        <v>4.3896652427385371E-4</v>
      </c>
    </row>
    <row r="298" spans="2:21">
      <c r="B298" s="76" t="s">
        <v>739</v>
      </c>
      <c r="C298" s="73" t="s">
        <v>740</v>
      </c>
      <c r="D298" s="86" t="s">
        <v>26</v>
      </c>
      <c r="E298" s="86" t="s">
        <v>645</v>
      </c>
      <c r="F298" s="73"/>
      <c r="G298" s="86" t="s">
        <v>691</v>
      </c>
      <c r="H298" s="73" t="s">
        <v>657</v>
      </c>
      <c r="I298" s="73" t="s">
        <v>647</v>
      </c>
      <c r="J298" s="73"/>
      <c r="K298" s="83">
        <v>7.2899999999983551</v>
      </c>
      <c r="L298" s="86" t="s">
        <v>130</v>
      </c>
      <c r="M298" s="87">
        <v>7.1190000000000003E-2</v>
      </c>
      <c r="N298" s="87">
        <v>7.1399999999984157E-2</v>
      </c>
      <c r="O298" s="83">
        <v>438433.56000000006</v>
      </c>
      <c r="P298" s="85">
        <v>99.657330000000002</v>
      </c>
      <c r="Q298" s="73"/>
      <c r="R298" s="83">
        <v>1616.6452838540004</v>
      </c>
      <c r="S298" s="84">
        <v>2.9228904000000005E-4</v>
      </c>
      <c r="T298" s="84">
        <f t="shared" si="1"/>
        <v>2.5952010781115833E-3</v>
      </c>
      <c r="U298" s="84">
        <f>R298/'סכום נכסי הקרן'!$C$42</f>
        <v>2.2688926090201739E-4</v>
      </c>
    </row>
    <row r="299" spans="2:21">
      <c r="B299" s="76" t="s">
        <v>741</v>
      </c>
      <c r="C299" s="73" t="s">
        <v>742</v>
      </c>
      <c r="D299" s="86" t="s">
        <v>26</v>
      </c>
      <c r="E299" s="86" t="s">
        <v>645</v>
      </c>
      <c r="F299" s="73"/>
      <c r="G299" s="86" t="s">
        <v>729</v>
      </c>
      <c r="H299" s="73" t="s">
        <v>657</v>
      </c>
      <c r="I299" s="73" t="s">
        <v>647</v>
      </c>
      <c r="J299" s="73"/>
      <c r="K299" s="83">
        <v>3.3000000000007979</v>
      </c>
      <c r="L299" s="86" t="s">
        <v>130</v>
      </c>
      <c r="M299" s="87">
        <v>2.6249999999999999E-2</v>
      </c>
      <c r="N299" s="87">
        <v>7.5000000000017095E-2</v>
      </c>
      <c r="O299" s="83">
        <v>555824.14569000015</v>
      </c>
      <c r="P299" s="85">
        <v>85.310379999999995</v>
      </c>
      <c r="Q299" s="73"/>
      <c r="R299" s="83">
        <v>1754.4499531920003</v>
      </c>
      <c r="S299" s="84">
        <v>4.4764132399593141E-4</v>
      </c>
      <c r="T299" s="84">
        <f t="shared" si="1"/>
        <v>2.8164189482322408E-3</v>
      </c>
      <c r="U299" s="84">
        <f>R299/'סכום נכסי הקרן'!$C$42</f>
        <v>2.4622955768029901E-4</v>
      </c>
    </row>
    <row r="300" spans="2:21">
      <c r="B300" s="76" t="s">
        <v>743</v>
      </c>
      <c r="C300" s="73" t="s">
        <v>744</v>
      </c>
      <c r="D300" s="86" t="s">
        <v>26</v>
      </c>
      <c r="E300" s="86" t="s">
        <v>645</v>
      </c>
      <c r="F300" s="73"/>
      <c r="G300" s="86" t="s">
        <v>729</v>
      </c>
      <c r="H300" s="73" t="s">
        <v>657</v>
      </c>
      <c r="I300" s="73" t="s">
        <v>647</v>
      </c>
      <c r="J300" s="73"/>
      <c r="K300" s="83">
        <v>2.0699999999992222</v>
      </c>
      <c r="L300" s="86" t="s">
        <v>130</v>
      </c>
      <c r="M300" s="87">
        <v>7.0499999999999993E-2</v>
      </c>
      <c r="N300" s="87">
        <v>7.0699999999967914E-2</v>
      </c>
      <c r="O300" s="83">
        <v>219216.78000000003</v>
      </c>
      <c r="P300" s="85">
        <v>101.42507999999999</v>
      </c>
      <c r="Q300" s="73"/>
      <c r="R300" s="83">
        <v>822.66096635200017</v>
      </c>
      <c r="S300" s="84">
        <v>2.7616052869607288E-4</v>
      </c>
      <c r="T300" s="84">
        <f t="shared" si="1"/>
        <v>1.320617854837869E-3</v>
      </c>
      <c r="U300" s="84">
        <f>R300/'סכום נכסי הקרן'!$C$42</f>
        <v>1.154569530451192E-4</v>
      </c>
    </row>
    <row r="301" spans="2:21">
      <c r="B301" s="76" t="s">
        <v>745</v>
      </c>
      <c r="C301" s="73" t="s">
        <v>746</v>
      </c>
      <c r="D301" s="86" t="s">
        <v>26</v>
      </c>
      <c r="E301" s="86" t="s">
        <v>645</v>
      </c>
      <c r="F301" s="73"/>
      <c r="G301" s="86" t="s">
        <v>747</v>
      </c>
      <c r="H301" s="73" t="s">
        <v>657</v>
      </c>
      <c r="I301" s="73" t="s">
        <v>647</v>
      </c>
      <c r="J301" s="73"/>
      <c r="K301" s="83">
        <v>5.3399999999994652</v>
      </c>
      <c r="L301" s="86" t="s">
        <v>130</v>
      </c>
      <c r="M301" s="87">
        <v>0.04</v>
      </c>
      <c r="N301" s="87">
        <v>6.0099999999994456E-2</v>
      </c>
      <c r="O301" s="83">
        <v>597365.72550000006</v>
      </c>
      <c r="P301" s="85">
        <v>91.497889999999998</v>
      </c>
      <c r="Q301" s="73"/>
      <c r="R301" s="83">
        <v>2022.3350025120003</v>
      </c>
      <c r="S301" s="84">
        <v>1.194731451E-3</v>
      </c>
      <c r="T301" s="84">
        <f t="shared" si="1"/>
        <v>3.2464548848403505E-3</v>
      </c>
      <c r="U301" s="84">
        <f>R301/'סכום נכסי הקרן'!$C$42</f>
        <v>2.8382608021616307E-4</v>
      </c>
    </row>
    <row r="302" spans="2:21">
      <c r="B302" s="76" t="s">
        <v>748</v>
      </c>
      <c r="C302" s="73" t="s">
        <v>749</v>
      </c>
      <c r="D302" s="86" t="s">
        <v>26</v>
      </c>
      <c r="E302" s="86" t="s">
        <v>645</v>
      </c>
      <c r="F302" s="73"/>
      <c r="G302" s="86" t="s">
        <v>663</v>
      </c>
      <c r="H302" s="73" t="s">
        <v>657</v>
      </c>
      <c r="I302" s="73" t="s">
        <v>292</v>
      </c>
      <c r="J302" s="73"/>
      <c r="K302" s="83">
        <v>3.5400000000006218</v>
      </c>
      <c r="L302" s="86" t="s">
        <v>130</v>
      </c>
      <c r="M302" s="87">
        <v>5.5E-2</v>
      </c>
      <c r="N302" s="87">
        <v>8.8399999999994539E-2</v>
      </c>
      <c r="O302" s="83">
        <v>153451.74600000004</v>
      </c>
      <c r="P302" s="85">
        <v>90.636110000000002</v>
      </c>
      <c r="Q302" s="73"/>
      <c r="R302" s="83">
        <v>514.6059717920001</v>
      </c>
      <c r="S302" s="84">
        <v>1.5345174600000003E-4</v>
      </c>
      <c r="T302" s="84">
        <f t="shared" si="1"/>
        <v>8.2609709509898124E-4</v>
      </c>
      <c r="U302" s="84">
        <f>R302/'סכום נכסי הקרן'!$C$42</f>
        <v>7.2222750260530135E-5</v>
      </c>
    </row>
    <row r="303" spans="2:21">
      <c r="B303" s="76" t="s">
        <v>750</v>
      </c>
      <c r="C303" s="73" t="s">
        <v>751</v>
      </c>
      <c r="D303" s="86" t="s">
        <v>26</v>
      </c>
      <c r="E303" s="86" t="s">
        <v>645</v>
      </c>
      <c r="F303" s="73"/>
      <c r="G303" s="86" t="s">
        <v>663</v>
      </c>
      <c r="H303" s="73" t="s">
        <v>657</v>
      </c>
      <c r="I303" s="73" t="s">
        <v>292</v>
      </c>
      <c r="J303" s="73"/>
      <c r="K303" s="83">
        <v>3.1300000000004684</v>
      </c>
      <c r="L303" s="86" t="s">
        <v>130</v>
      </c>
      <c r="M303" s="87">
        <v>0.06</v>
      </c>
      <c r="N303" s="87">
        <v>8.2000000000013229E-2</v>
      </c>
      <c r="O303" s="83">
        <v>471535.29378000007</v>
      </c>
      <c r="P303" s="85">
        <v>95.418670000000006</v>
      </c>
      <c r="Q303" s="73"/>
      <c r="R303" s="83">
        <v>1664.7509536940001</v>
      </c>
      <c r="S303" s="84">
        <v>6.2871372504000008E-4</v>
      </c>
      <c r="T303" s="84">
        <f t="shared" si="1"/>
        <v>2.672425121925589E-3</v>
      </c>
      <c r="U303" s="84">
        <f>R303/'סכום נכסי הקרן'!$C$42</f>
        <v>2.3364068620489769E-4</v>
      </c>
    </row>
    <row r="304" spans="2:21">
      <c r="B304" s="76" t="s">
        <v>752</v>
      </c>
      <c r="C304" s="73" t="s">
        <v>753</v>
      </c>
      <c r="D304" s="86" t="s">
        <v>26</v>
      </c>
      <c r="E304" s="86" t="s">
        <v>645</v>
      </c>
      <c r="F304" s="73"/>
      <c r="G304" s="86" t="s">
        <v>754</v>
      </c>
      <c r="H304" s="73" t="s">
        <v>657</v>
      </c>
      <c r="I304" s="73" t="s">
        <v>292</v>
      </c>
      <c r="J304" s="73"/>
      <c r="K304" s="83">
        <v>6.1399999999999944</v>
      </c>
      <c r="L304" s="86" t="s">
        <v>132</v>
      </c>
      <c r="M304" s="87">
        <v>6.6250000000000003E-2</v>
      </c>
      <c r="N304" s="87">
        <v>6.4800000000000996E-2</v>
      </c>
      <c r="O304" s="83">
        <v>876867.12000000011</v>
      </c>
      <c r="P304" s="85">
        <v>103.53986</v>
      </c>
      <c r="Q304" s="73"/>
      <c r="R304" s="83">
        <v>3648.4243396930005</v>
      </c>
      <c r="S304" s="84">
        <v>1.1691561600000002E-3</v>
      </c>
      <c r="T304" s="84">
        <f t="shared" si="1"/>
        <v>5.8568165041174916E-3</v>
      </c>
      <c r="U304" s="84">
        <f>R304/'סכום נכסי הקרן'!$C$42</f>
        <v>5.1204077366710299E-4</v>
      </c>
    </row>
    <row r="305" spans="2:21">
      <c r="B305" s="76" t="s">
        <v>755</v>
      </c>
      <c r="C305" s="73" t="s">
        <v>756</v>
      </c>
      <c r="D305" s="86" t="s">
        <v>26</v>
      </c>
      <c r="E305" s="86" t="s">
        <v>645</v>
      </c>
      <c r="F305" s="73"/>
      <c r="G305" s="86" t="s">
        <v>757</v>
      </c>
      <c r="H305" s="73" t="s">
        <v>657</v>
      </c>
      <c r="I305" s="73" t="s">
        <v>292</v>
      </c>
      <c r="J305" s="73"/>
      <c r="K305" s="83">
        <v>5.860000000000702</v>
      </c>
      <c r="L305" s="86" t="s">
        <v>130</v>
      </c>
      <c r="M305" s="87">
        <v>3.2500000000000001E-2</v>
      </c>
      <c r="N305" s="87">
        <v>5.6300000000010522E-2</v>
      </c>
      <c r="O305" s="83">
        <v>438433.56000000006</v>
      </c>
      <c r="P305" s="85">
        <v>88.011750000000006</v>
      </c>
      <c r="Q305" s="73"/>
      <c r="R305" s="83">
        <v>1427.7302803499999</v>
      </c>
      <c r="S305" s="84">
        <v>3.5086473855215356E-4</v>
      </c>
      <c r="T305" s="84">
        <f t="shared" si="1"/>
        <v>2.2919357757836345E-3</v>
      </c>
      <c r="U305" s="84">
        <f>R305/'סכום נכסי הקרן'!$C$42</f>
        <v>2.0037584701561309E-4</v>
      </c>
    </row>
    <row r="306" spans="2:21">
      <c r="B306" s="76" t="s">
        <v>758</v>
      </c>
      <c r="C306" s="73" t="s">
        <v>759</v>
      </c>
      <c r="D306" s="86" t="s">
        <v>26</v>
      </c>
      <c r="E306" s="86" t="s">
        <v>645</v>
      </c>
      <c r="F306" s="73"/>
      <c r="G306" s="86" t="s">
        <v>729</v>
      </c>
      <c r="H306" s="73" t="s">
        <v>657</v>
      </c>
      <c r="I306" s="73" t="s">
        <v>292</v>
      </c>
      <c r="J306" s="73"/>
      <c r="K306" s="83">
        <v>1.5400000000002914</v>
      </c>
      <c r="L306" s="86" t="s">
        <v>130</v>
      </c>
      <c r="M306" s="87">
        <v>4.2500000000000003E-2</v>
      </c>
      <c r="N306" s="87">
        <v>7.930000000001311E-2</v>
      </c>
      <c r="O306" s="83">
        <v>482276.91600000008</v>
      </c>
      <c r="P306" s="85">
        <v>96.136560000000003</v>
      </c>
      <c r="Q306" s="73"/>
      <c r="R306" s="83">
        <v>1715.4843362750003</v>
      </c>
      <c r="S306" s="84">
        <v>1.0153198231578949E-3</v>
      </c>
      <c r="T306" s="84">
        <f t="shared" si="1"/>
        <v>2.7538674336592926E-3</v>
      </c>
      <c r="U306" s="84">
        <f>R306/'סכום נכסי הקרן'!$C$42</f>
        <v>2.4076089976802462E-4</v>
      </c>
    </row>
    <row r="307" spans="2:21">
      <c r="B307" s="76" t="s">
        <v>760</v>
      </c>
      <c r="C307" s="73" t="s">
        <v>761</v>
      </c>
      <c r="D307" s="86" t="s">
        <v>26</v>
      </c>
      <c r="E307" s="86" t="s">
        <v>645</v>
      </c>
      <c r="F307" s="73"/>
      <c r="G307" s="86" t="s">
        <v>729</v>
      </c>
      <c r="H307" s="73" t="s">
        <v>657</v>
      </c>
      <c r="I307" s="73" t="s">
        <v>292</v>
      </c>
      <c r="J307" s="73"/>
      <c r="K307" s="83">
        <v>4.8099999999976601</v>
      </c>
      <c r="L307" s="86" t="s">
        <v>130</v>
      </c>
      <c r="M307" s="87">
        <v>3.125E-2</v>
      </c>
      <c r="N307" s="87">
        <v>7.4299999999974803E-2</v>
      </c>
      <c r="O307" s="83">
        <v>219216.78000000003</v>
      </c>
      <c r="P307" s="85">
        <v>82.174080000000004</v>
      </c>
      <c r="Q307" s="73"/>
      <c r="R307" s="83">
        <v>666.51570377600012</v>
      </c>
      <c r="S307" s="84">
        <v>2.9228904000000005E-4</v>
      </c>
      <c r="T307" s="84">
        <f t="shared" si="1"/>
        <v>1.0699578258096039E-3</v>
      </c>
      <c r="U307" s="84">
        <f>R307/'סכום נכסי הקרן'!$C$42</f>
        <v>9.3542632338499941E-5</v>
      </c>
    </row>
    <row r="308" spans="2:21">
      <c r="B308" s="76" t="s">
        <v>762</v>
      </c>
      <c r="C308" s="73" t="s">
        <v>763</v>
      </c>
      <c r="D308" s="86" t="s">
        <v>26</v>
      </c>
      <c r="E308" s="86" t="s">
        <v>645</v>
      </c>
      <c r="F308" s="73"/>
      <c r="G308" s="86" t="s">
        <v>734</v>
      </c>
      <c r="H308" s="73" t="s">
        <v>657</v>
      </c>
      <c r="I308" s="73" t="s">
        <v>292</v>
      </c>
      <c r="J308" s="73"/>
      <c r="K308" s="83">
        <v>6.9299999999976549</v>
      </c>
      <c r="L308" s="86" t="s">
        <v>130</v>
      </c>
      <c r="M308" s="87">
        <v>6.4000000000000001E-2</v>
      </c>
      <c r="N308" s="87">
        <v>6.1799999999981099E-2</v>
      </c>
      <c r="O308" s="83">
        <v>284981.81400000007</v>
      </c>
      <c r="P308" s="85">
        <v>104.31100000000001</v>
      </c>
      <c r="Q308" s="73"/>
      <c r="R308" s="83">
        <v>1099.8893060060002</v>
      </c>
      <c r="S308" s="84">
        <v>2.8498181400000007E-4</v>
      </c>
      <c r="T308" s="84">
        <f t="shared" si="1"/>
        <v>1.7656525777536968E-3</v>
      </c>
      <c r="U308" s="84">
        <f>R308/'סכום נכסי הקרן'!$C$42</f>
        <v>1.5436476647419671E-4</v>
      </c>
    </row>
    <row r="309" spans="2:21">
      <c r="B309" s="76" t="s">
        <v>764</v>
      </c>
      <c r="C309" s="73" t="s">
        <v>765</v>
      </c>
      <c r="D309" s="86" t="s">
        <v>26</v>
      </c>
      <c r="E309" s="86" t="s">
        <v>645</v>
      </c>
      <c r="F309" s="73"/>
      <c r="G309" s="86" t="s">
        <v>734</v>
      </c>
      <c r="H309" s="73" t="s">
        <v>657</v>
      </c>
      <c r="I309" s="73" t="s">
        <v>647</v>
      </c>
      <c r="J309" s="73"/>
      <c r="K309" s="83">
        <v>4.4999999999991624</v>
      </c>
      <c r="L309" s="86" t="s">
        <v>132</v>
      </c>
      <c r="M309" s="87">
        <v>4.8750000000000002E-2</v>
      </c>
      <c r="N309" s="87">
        <v>5.5399999999989943E-2</v>
      </c>
      <c r="O309" s="83">
        <v>600653.97720000008</v>
      </c>
      <c r="P309" s="85">
        <v>98.831559999999996</v>
      </c>
      <c r="Q309" s="73"/>
      <c r="R309" s="83">
        <v>2385.5250833599998</v>
      </c>
      <c r="S309" s="84">
        <v>6.006539772000001E-4</v>
      </c>
      <c r="T309" s="84">
        <f t="shared" si="1"/>
        <v>3.8294840123736132E-3</v>
      </c>
      <c r="U309" s="84">
        <f>R309/'סכום נכסי הקרן'!$C$42</f>
        <v>3.3479825687949378E-4</v>
      </c>
    </row>
    <row r="310" spans="2:21">
      <c r="B310" s="76" t="s">
        <v>766</v>
      </c>
      <c r="C310" s="73" t="s">
        <v>767</v>
      </c>
      <c r="D310" s="86" t="s">
        <v>26</v>
      </c>
      <c r="E310" s="86" t="s">
        <v>645</v>
      </c>
      <c r="F310" s="73"/>
      <c r="G310" s="86" t="s">
        <v>747</v>
      </c>
      <c r="H310" s="73" t="s">
        <v>657</v>
      </c>
      <c r="I310" s="73" t="s">
        <v>647</v>
      </c>
      <c r="J310" s="73"/>
      <c r="K310" s="83">
        <v>7.3100000000006551</v>
      </c>
      <c r="L310" s="86" t="s">
        <v>130</v>
      </c>
      <c r="M310" s="87">
        <v>5.9000000000000004E-2</v>
      </c>
      <c r="N310" s="87">
        <v>6.1500000000003746E-2</v>
      </c>
      <c r="O310" s="83">
        <v>613806.98400000017</v>
      </c>
      <c r="P310" s="85">
        <v>100.00211</v>
      </c>
      <c r="Q310" s="73"/>
      <c r="R310" s="83">
        <v>2271.1337859210003</v>
      </c>
      <c r="S310" s="84">
        <v>1.2276139680000003E-3</v>
      </c>
      <c r="T310" s="84">
        <f t="shared" si="1"/>
        <v>3.6458516340125693E-3</v>
      </c>
      <c r="U310" s="84">
        <f>R310/'סכום נכסי הקרן'!$C$42</f>
        <v>3.1874392684879961E-4</v>
      </c>
    </row>
    <row r="311" spans="2:21">
      <c r="B311" s="76" t="s">
        <v>768</v>
      </c>
      <c r="C311" s="73" t="s">
        <v>769</v>
      </c>
      <c r="D311" s="86" t="s">
        <v>26</v>
      </c>
      <c r="E311" s="86" t="s">
        <v>645</v>
      </c>
      <c r="F311" s="73"/>
      <c r="G311" s="86" t="s">
        <v>770</v>
      </c>
      <c r="H311" s="73" t="s">
        <v>657</v>
      </c>
      <c r="I311" s="73" t="s">
        <v>647</v>
      </c>
      <c r="J311" s="73"/>
      <c r="K311" s="83">
        <v>7.1099999999973864</v>
      </c>
      <c r="L311" s="86" t="s">
        <v>130</v>
      </c>
      <c r="M311" s="87">
        <v>3.15E-2</v>
      </c>
      <c r="N311" s="87">
        <v>7.1899999999977121E-2</v>
      </c>
      <c r="O311" s="83">
        <v>438433.56000000006</v>
      </c>
      <c r="P311" s="85">
        <v>75.436250000000001</v>
      </c>
      <c r="Q311" s="73"/>
      <c r="R311" s="83">
        <v>1223.7299949200003</v>
      </c>
      <c r="S311" s="84">
        <v>6.7621202189500711E-4</v>
      </c>
      <c r="T311" s="84">
        <f t="shared" si="1"/>
        <v>1.9644540666106172E-3</v>
      </c>
      <c r="U311" s="84">
        <f>R311/'סכום נכסי הקרן'!$C$42</f>
        <v>1.7174527824008617E-4</v>
      </c>
    </row>
    <row r="312" spans="2:21">
      <c r="B312" s="76" t="s">
        <v>771</v>
      </c>
      <c r="C312" s="73" t="s">
        <v>772</v>
      </c>
      <c r="D312" s="86" t="s">
        <v>26</v>
      </c>
      <c r="E312" s="86" t="s">
        <v>645</v>
      </c>
      <c r="F312" s="73"/>
      <c r="G312" s="86" t="s">
        <v>773</v>
      </c>
      <c r="H312" s="73" t="s">
        <v>657</v>
      </c>
      <c r="I312" s="73" t="s">
        <v>292</v>
      </c>
      <c r="J312" s="73"/>
      <c r="K312" s="83">
        <v>7.3700000000003127</v>
      </c>
      <c r="L312" s="86" t="s">
        <v>130</v>
      </c>
      <c r="M312" s="87">
        <v>6.25E-2</v>
      </c>
      <c r="N312" s="87">
        <v>6.2000000000006848E-2</v>
      </c>
      <c r="O312" s="83">
        <v>548041.94999999995</v>
      </c>
      <c r="P312" s="85">
        <v>100.64100000000001</v>
      </c>
      <c r="Q312" s="73"/>
      <c r="R312" s="83">
        <v>2040.7531259280006</v>
      </c>
      <c r="S312" s="84">
        <v>9.1340324999999989E-4</v>
      </c>
      <c r="T312" s="84">
        <f t="shared" si="1"/>
        <v>3.2760215029620735E-3</v>
      </c>
      <c r="U312" s="84">
        <f>R312/'סכום נכסי הקרן'!$C$42</f>
        <v>2.8641098517385191E-4</v>
      </c>
    </row>
    <row r="313" spans="2:21">
      <c r="B313" s="76" t="s">
        <v>774</v>
      </c>
      <c r="C313" s="73" t="s">
        <v>775</v>
      </c>
      <c r="D313" s="86" t="s">
        <v>26</v>
      </c>
      <c r="E313" s="86" t="s">
        <v>645</v>
      </c>
      <c r="F313" s="73"/>
      <c r="G313" s="86" t="s">
        <v>724</v>
      </c>
      <c r="H313" s="73" t="s">
        <v>657</v>
      </c>
      <c r="I313" s="73" t="s">
        <v>292</v>
      </c>
      <c r="J313" s="73"/>
      <c r="K313" s="83">
        <v>7.0900000000001153</v>
      </c>
      <c r="L313" s="86" t="s">
        <v>130</v>
      </c>
      <c r="M313" s="87">
        <v>5.5999999999999994E-2</v>
      </c>
      <c r="N313" s="87">
        <v>5.7200000000009278E-2</v>
      </c>
      <c r="O313" s="83">
        <v>164412.58500000002</v>
      </c>
      <c r="P313" s="85">
        <v>99.265110000000007</v>
      </c>
      <c r="Q313" s="73"/>
      <c r="R313" s="83">
        <v>603.85603987700017</v>
      </c>
      <c r="S313" s="84">
        <v>2.7402097500000004E-4</v>
      </c>
      <c r="T313" s="84">
        <f t="shared" si="1"/>
        <v>9.6937025169617215E-4</v>
      </c>
      <c r="U313" s="84">
        <f>R313/'סכום נכסי הקרן'!$C$42</f>
        <v>8.4748616129501526E-5</v>
      </c>
    </row>
    <row r="314" spans="2:21">
      <c r="B314" s="76" t="s">
        <v>776</v>
      </c>
      <c r="C314" s="73" t="s">
        <v>777</v>
      </c>
      <c r="D314" s="86" t="s">
        <v>26</v>
      </c>
      <c r="E314" s="86" t="s">
        <v>645</v>
      </c>
      <c r="F314" s="73"/>
      <c r="G314" s="86" t="s">
        <v>717</v>
      </c>
      <c r="H314" s="73" t="s">
        <v>657</v>
      </c>
      <c r="I314" s="73" t="s">
        <v>292</v>
      </c>
      <c r="J314" s="73"/>
      <c r="K314" s="83">
        <v>4.509999999999426</v>
      </c>
      <c r="L314" s="86" t="s">
        <v>130</v>
      </c>
      <c r="M314" s="87">
        <v>4.4999999999999998E-2</v>
      </c>
      <c r="N314" s="87">
        <v>6.1999999999992825E-2</v>
      </c>
      <c r="O314" s="83">
        <v>880308.82344600011</v>
      </c>
      <c r="P314" s="85">
        <v>94.014499999999998</v>
      </c>
      <c r="Q314" s="73"/>
      <c r="R314" s="83">
        <v>3062.1863742760002</v>
      </c>
      <c r="S314" s="84">
        <v>1.4671813724100001E-3</v>
      </c>
      <c r="T314" s="84">
        <f t="shared" si="1"/>
        <v>4.9157285517540715E-3</v>
      </c>
      <c r="U314" s="84">
        <f>R314/'סכום נכסי הקרן'!$C$42</f>
        <v>4.2976477904132219E-4</v>
      </c>
    </row>
    <row r="315" spans="2:21">
      <c r="B315" s="76" t="s">
        <v>778</v>
      </c>
      <c r="C315" s="73" t="s">
        <v>779</v>
      </c>
      <c r="D315" s="86" t="s">
        <v>26</v>
      </c>
      <c r="E315" s="86" t="s">
        <v>645</v>
      </c>
      <c r="F315" s="73"/>
      <c r="G315" s="86" t="s">
        <v>663</v>
      </c>
      <c r="H315" s="73" t="s">
        <v>657</v>
      </c>
      <c r="I315" s="73" t="s">
        <v>292</v>
      </c>
      <c r="J315" s="73"/>
      <c r="K315" s="83">
        <v>7.0399999999982841</v>
      </c>
      <c r="L315" s="86" t="s">
        <v>130</v>
      </c>
      <c r="M315" s="87">
        <v>0.04</v>
      </c>
      <c r="N315" s="87">
        <v>6.029999999998014E-2</v>
      </c>
      <c r="O315" s="83">
        <v>328825.17000000004</v>
      </c>
      <c r="P315" s="85">
        <v>88.22533</v>
      </c>
      <c r="Q315" s="73"/>
      <c r="R315" s="83">
        <v>1073.3962785710003</v>
      </c>
      <c r="S315" s="84">
        <v>3.2882517000000006E-4</v>
      </c>
      <c r="T315" s="84">
        <f t="shared" si="1"/>
        <v>1.7231233141926491E-3</v>
      </c>
      <c r="U315" s="84">
        <f>R315/'סכום נכסי הקרן'!$C$42</f>
        <v>1.5064658322533082E-4</v>
      </c>
    </row>
    <row r="316" spans="2:21">
      <c r="B316" s="76" t="s">
        <v>780</v>
      </c>
      <c r="C316" s="73" t="s">
        <v>781</v>
      </c>
      <c r="D316" s="86" t="s">
        <v>26</v>
      </c>
      <c r="E316" s="86" t="s">
        <v>645</v>
      </c>
      <c r="F316" s="73"/>
      <c r="G316" s="86" t="s">
        <v>663</v>
      </c>
      <c r="H316" s="73" t="s">
        <v>657</v>
      </c>
      <c r="I316" s="73" t="s">
        <v>292</v>
      </c>
      <c r="J316" s="73"/>
      <c r="K316" s="83">
        <v>3.1000000000000938</v>
      </c>
      <c r="L316" s="86" t="s">
        <v>130</v>
      </c>
      <c r="M316" s="87">
        <v>6.8750000000000006E-2</v>
      </c>
      <c r="N316" s="87">
        <v>6.2400000000001309E-2</v>
      </c>
      <c r="O316" s="83">
        <v>548041.94999999995</v>
      </c>
      <c r="P316" s="85">
        <v>104.92904</v>
      </c>
      <c r="Q316" s="73"/>
      <c r="R316" s="83">
        <v>2127.7041146280008</v>
      </c>
      <c r="S316" s="84">
        <v>8.0673416905380853E-4</v>
      </c>
      <c r="T316" s="84">
        <f t="shared" si="1"/>
        <v>3.415603946848068E-3</v>
      </c>
      <c r="U316" s="84">
        <f>R316/'סכום נכסי הקרן'!$C$42</f>
        <v>2.9861418507049934E-4</v>
      </c>
    </row>
    <row r="317" spans="2:21">
      <c r="B317" s="76" t="s">
        <v>782</v>
      </c>
      <c r="C317" s="73" t="s">
        <v>783</v>
      </c>
      <c r="D317" s="86" t="s">
        <v>26</v>
      </c>
      <c r="E317" s="86" t="s">
        <v>645</v>
      </c>
      <c r="F317" s="73"/>
      <c r="G317" s="86" t="s">
        <v>691</v>
      </c>
      <c r="H317" s="73" t="s">
        <v>657</v>
      </c>
      <c r="I317" s="73" t="s">
        <v>647</v>
      </c>
      <c r="J317" s="73"/>
      <c r="K317" s="83">
        <v>4</v>
      </c>
      <c r="L317" s="86" t="s">
        <v>133</v>
      </c>
      <c r="M317" s="87">
        <v>7.4160000000000004E-2</v>
      </c>
      <c r="N317" s="87">
        <v>8.1999999999997061E-2</v>
      </c>
      <c r="O317" s="83">
        <v>745337.05200000014</v>
      </c>
      <c r="P317" s="85">
        <v>97.320300000000003</v>
      </c>
      <c r="Q317" s="73"/>
      <c r="R317" s="83">
        <v>3387.9586551100001</v>
      </c>
      <c r="S317" s="84">
        <v>1.146672387692308E-3</v>
      </c>
      <c r="T317" s="84">
        <f t="shared" si="1"/>
        <v>5.4386908755755161E-3</v>
      </c>
      <c r="U317" s="84">
        <f>R317/'סכום נכסי הקרן'!$C$42</f>
        <v>4.7548552728399353E-4</v>
      </c>
    </row>
    <row r="318" spans="2:21">
      <c r="B318" s="76" t="s">
        <v>784</v>
      </c>
      <c r="C318" s="73" t="s">
        <v>785</v>
      </c>
      <c r="D318" s="86" t="s">
        <v>26</v>
      </c>
      <c r="E318" s="86" t="s">
        <v>645</v>
      </c>
      <c r="F318" s="73"/>
      <c r="G318" s="86" t="s">
        <v>697</v>
      </c>
      <c r="H318" s="73" t="s">
        <v>786</v>
      </c>
      <c r="I318" s="73" t="s">
        <v>681</v>
      </c>
      <c r="J318" s="73"/>
      <c r="K318" s="83">
        <v>3.2600000000001543</v>
      </c>
      <c r="L318" s="86" t="s">
        <v>130</v>
      </c>
      <c r="M318" s="87">
        <v>4.7E-2</v>
      </c>
      <c r="N318" s="87">
        <v>7.7400000000005478E-2</v>
      </c>
      <c r="O318" s="83">
        <v>416511.88200000004</v>
      </c>
      <c r="P318" s="85">
        <v>92.334890000000001</v>
      </c>
      <c r="Q318" s="73"/>
      <c r="R318" s="83">
        <v>1422.9673988030004</v>
      </c>
      <c r="S318" s="84">
        <v>8.3991103448275871E-4</v>
      </c>
      <c r="T318" s="84">
        <f t="shared" si="1"/>
        <v>2.2842899208461659E-3</v>
      </c>
      <c r="U318" s="84">
        <f>R318/'סכום נכסי הקרן'!$C$42</f>
        <v>1.997073969327437E-4</v>
      </c>
    </row>
    <row r="319" spans="2:21">
      <c r="B319" s="76" t="s">
        <v>787</v>
      </c>
      <c r="C319" s="73" t="s">
        <v>788</v>
      </c>
      <c r="D319" s="86" t="s">
        <v>26</v>
      </c>
      <c r="E319" s="86" t="s">
        <v>645</v>
      </c>
      <c r="F319" s="73"/>
      <c r="G319" s="86" t="s">
        <v>729</v>
      </c>
      <c r="H319" s="73" t="s">
        <v>657</v>
      </c>
      <c r="I319" s="73" t="s">
        <v>292</v>
      </c>
      <c r="J319" s="73"/>
      <c r="K319" s="83">
        <v>1.9499999999996724</v>
      </c>
      <c r="L319" s="86" t="s">
        <v>130</v>
      </c>
      <c r="M319" s="87">
        <v>3.7499999999999999E-2</v>
      </c>
      <c r="N319" s="87">
        <v>7.659999999995154E-2</v>
      </c>
      <c r="O319" s="83">
        <v>131530.06800000003</v>
      </c>
      <c r="P319" s="85">
        <v>94.144829999999999</v>
      </c>
      <c r="Q319" s="73"/>
      <c r="R319" s="83">
        <v>458.1664242170001</v>
      </c>
      <c r="S319" s="84">
        <v>2.6306013600000007E-4</v>
      </c>
      <c r="T319" s="84">
        <f t="shared" si="1"/>
        <v>7.3549467527464702E-4</v>
      </c>
      <c r="U319" s="84">
        <f>R319/'סכום נכסי הקרן'!$C$42</f>
        <v>6.430170081150798E-5</v>
      </c>
    </row>
    <row r="320" spans="2:21">
      <c r="B320" s="76" t="s">
        <v>789</v>
      </c>
      <c r="C320" s="73" t="s">
        <v>790</v>
      </c>
      <c r="D320" s="86" t="s">
        <v>26</v>
      </c>
      <c r="E320" s="86" t="s">
        <v>645</v>
      </c>
      <c r="F320" s="73"/>
      <c r="G320" s="86" t="s">
        <v>729</v>
      </c>
      <c r="H320" s="73" t="s">
        <v>657</v>
      </c>
      <c r="I320" s="73" t="s">
        <v>647</v>
      </c>
      <c r="J320" s="73"/>
      <c r="K320" s="83">
        <v>4.1599999999996182</v>
      </c>
      <c r="L320" s="86" t="s">
        <v>130</v>
      </c>
      <c r="M320" s="87">
        <v>7.9500000000000001E-2</v>
      </c>
      <c r="N320" s="87">
        <v>7.9000000000004109E-2</v>
      </c>
      <c r="O320" s="83">
        <v>197295.10200000004</v>
      </c>
      <c r="P320" s="85">
        <v>100.26942</v>
      </c>
      <c r="Q320" s="73"/>
      <c r="R320" s="83">
        <v>731.95859718299994</v>
      </c>
      <c r="S320" s="84">
        <v>3.9459020400000011E-4</v>
      </c>
      <c r="T320" s="84">
        <f t="shared" si="1"/>
        <v>1.1750133189476553E-3</v>
      </c>
      <c r="U320" s="84">
        <f>R320/'סכום נכסי הקרן'!$C$42</f>
        <v>1.0272726292178171E-4</v>
      </c>
    </row>
    <row r="321" spans="2:21">
      <c r="B321" s="76" t="s">
        <v>791</v>
      </c>
      <c r="C321" s="73" t="s">
        <v>792</v>
      </c>
      <c r="D321" s="86" t="s">
        <v>26</v>
      </c>
      <c r="E321" s="86" t="s">
        <v>645</v>
      </c>
      <c r="F321" s="73"/>
      <c r="G321" s="86" t="s">
        <v>691</v>
      </c>
      <c r="H321" s="73" t="s">
        <v>786</v>
      </c>
      <c r="I321" s="73" t="s">
        <v>681</v>
      </c>
      <c r="J321" s="73"/>
      <c r="K321" s="83">
        <v>3.5400000000003913</v>
      </c>
      <c r="L321" s="86" t="s">
        <v>130</v>
      </c>
      <c r="M321" s="87">
        <v>6.8750000000000006E-2</v>
      </c>
      <c r="N321" s="87">
        <v>8.5600000000004298E-2</v>
      </c>
      <c r="O321" s="83">
        <v>455970.90240000008</v>
      </c>
      <c r="P321" s="85">
        <v>93.938000000000002</v>
      </c>
      <c r="Q321" s="73"/>
      <c r="R321" s="83">
        <v>1584.8208012970001</v>
      </c>
      <c r="S321" s="84">
        <v>9.1194180480000018E-4</v>
      </c>
      <c r="T321" s="84">
        <f t="shared" si="1"/>
        <v>2.5441132283110521E-3</v>
      </c>
      <c r="U321" s="84">
        <f>R321/'סכום נכסי הקרן'!$C$42</f>
        <v>2.224228306974067E-4</v>
      </c>
    </row>
    <row r="322" spans="2:21">
      <c r="B322" s="76" t="s">
        <v>793</v>
      </c>
      <c r="C322" s="73" t="s">
        <v>794</v>
      </c>
      <c r="D322" s="86" t="s">
        <v>26</v>
      </c>
      <c r="E322" s="86" t="s">
        <v>645</v>
      </c>
      <c r="F322" s="73"/>
      <c r="G322" s="86" t="s">
        <v>679</v>
      </c>
      <c r="H322" s="73" t="s">
        <v>657</v>
      </c>
      <c r="I322" s="73" t="s">
        <v>292</v>
      </c>
      <c r="J322" s="73"/>
      <c r="K322" s="83">
        <v>1.9500000000002873</v>
      </c>
      <c r="L322" s="86" t="s">
        <v>130</v>
      </c>
      <c r="M322" s="87">
        <v>5.7500000000000002E-2</v>
      </c>
      <c r="N322" s="87">
        <v>7.5300000000018394E-2</v>
      </c>
      <c r="O322" s="83">
        <v>185786.22104999999</v>
      </c>
      <c r="P322" s="85">
        <v>101.20522</v>
      </c>
      <c r="Q322" s="73"/>
      <c r="R322" s="83">
        <v>695.69382372400014</v>
      </c>
      <c r="S322" s="84">
        <v>2.6540888721428573E-4</v>
      </c>
      <c r="T322" s="84">
        <f t="shared" si="1"/>
        <v>1.1167974690526774E-3</v>
      </c>
      <c r="U322" s="84">
        <f>R322/'סכום נכסי הקרן'!$C$42</f>
        <v>9.7637656853543779E-5</v>
      </c>
    </row>
    <row r="323" spans="2:21">
      <c r="B323" s="76" t="s">
        <v>795</v>
      </c>
      <c r="C323" s="73" t="s">
        <v>796</v>
      </c>
      <c r="D323" s="86" t="s">
        <v>26</v>
      </c>
      <c r="E323" s="86" t="s">
        <v>645</v>
      </c>
      <c r="F323" s="73"/>
      <c r="G323" s="86" t="s">
        <v>754</v>
      </c>
      <c r="H323" s="73" t="s">
        <v>657</v>
      </c>
      <c r="I323" s="73" t="s">
        <v>292</v>
      </c>
      <c r="J323" s="73"/>
      <c r="K323" s="83">
        <v>4.1999999999989779</v>
      </c>
      <c r="L323" s="86" t="s">
        <v>132</v>
      </c>
      <c r="M323" s="87">
        <v>0.04</v>
      </c>
      <c r="N323" s="87">
        <v>6.0099999999984409E-2</v>
      </c>
      <c r="O323" s="83">
        <v>526120.27200000011</v>
      </c>
      <c r="P323" s="85">
        <v>92.560670000000002</v>
      </c>
      <c r="Q323" s="73"/>
      <c r="R323" s="83">
        <v>1956.9308629050004</v>
      </c>
      <c r="S323" s="84">
        <v>5.2612027200000014E-4</v>
      </c>
      <c r="T323" s="84">
        <f t="shared" si="1"/>
        <v>3.1414616031871217E-3</v>
      </c>
      <c r="U323" s="84">
        <f>R323/'סכום נכסי הקרן'!$C$42</f>
        <v>2.7464688856319392E-4</v>
      </c>
    </row>
    <row r="324" spans="2:21">
      <c r="B324" s="76" t="s">
        <v>797</v>
      </c>
      <c r="C324" s="73" t="s">
        <v>798</v>
      </c>
      <c r="D324" s="86" t="s">
        <v>26</v>
      </c>
      <c r="E324" s="86" t="s">
        <v>645</v>
      </c>
      <c r="F324" s="73"/>
      <c r="G324" s="86" t="s">
        <v>799</v>
      </c>
      <c r="H324" s="73" t="s">
        <v>657</v>
      </c>
      <c r="I324" s="73" t="s">
        <v>647</v>
      </c>
      <c r="J324" s="73"/>
      <c r="K324" s="83">
        <v>4.0000000000011058</v>
      </c>
      <c r="L324" s="86" t="s">
        <v>132</v>
      </c>
      <c r="M324" s="87">
        <v>4.6249999999999999E-2</v>
      </c>
      <c r="N324" s="87">
        <v>5.3800000000015259E-2</v>
      </c>
      <c r="O324" s="83">
        <v>449394.39900000003</v>
      </c>
      <c r="P324" s="85">
        <v>100.16128999999999</v>
      </c>
      <c r="Q324" s="73"/>
      <c r="R324" s="83">
        <v>1808.8040722480002</v>
      </c>
      <c r="S324" s="84">
        <v>7.489906650000001E-4</v>
      </c>
      <c r="T324" s="84">
        <f t="shared" si="1"/>
        <v>2.9036736291339514E-3</v>
      </c>
      <c r="U324" s="84">
        <f>R324/'סכום נכסי הקרן'!$C$42</f>
        <v>2.5385792614353813E-4</v>
      </c>
    </row>
    <row r="325" spans="2:21">
      <c r="B325" s="76" t="s">
        <v>800</v>
      </c>
      <c r="C325" s="73" t="s">
        <v>801</v>
      </c>
      <c r="D325" s="86" t="s">
        <v>26</v>
      </c>
      <c r="E325" s="86" t="s">
        <v>645</v>
      </c>
      <c r="F325" s="73"/>
      <c r="G325" s="86" t="s">
        <v>663</v>
      </c>
      <c r="H325" s="73" t="s">
        <v>657</v>
      </c>
      <c r="I325" s="73" t="s">
        <v>292</v>
      </c>
      <c r="J325" s="73"/>
      <c r="K325" s="83">
        <v>3.3200000000002086</v>
      </c>
      <c r="L325" s="86" t="s">
        <v>130</v>
      </c>
      <c r="M325" s="87">
        <v>5.2999999999999999E-2</v>
      </c>
      <c r="N325" s="87">
        <v>8.9300000000000282E-2</v>
      </c>
      <c r="O325" s="83">
        <v>634632.57810000004</v>
      </c>
      <c r="P325" s="85">
        <v>89.673829999999995</v>
      </c>
      <c r="Q325" s="73"/>
      <c r="R325" s="83">
        <v>2105.6676334580006</v>
      </c>
      <c r="S325" s="84">
        <v>4.2308838540000001E-4</v>
      </c>
      <c r="T325" s="84">
        <f t="shared" si="1"/>
        <v>3.380228778119753E-3</v>
      </c>
      <c r="U325" s="84">
        <f>R325/'סכום נכסי הקרן'!$C$42</f>
        <v>2.9552145905603118E-4</v>
      </c>
    </row>
    <row r="326" spans="2:21">
      <c r="B326" s="76" t="s">
        <v>802</v>
      </c>
      <c r="C326" s="73" t="s">
        <v>803</v>
      </c>
      <c r="D326" s="86" t="s">
        <v>26</v>
      </c>
      <c r="E326" s="86" t="s">
        <v>645</v>
      </c>
      <c r="F326" s="73"/>
      <c r="G326" s="86" t="s">
        <v>734</v>
      </c>
      <c r="H326" s="73" t="s">
        <v>657</v>
      </c>
      <c r="I326" s="73" t="s">
        <v>647</v>
      </c>
      <c r="J326" s="73"/>
      <c r="K326" s="83">
        <v>4.5300000000013005</v>
      </c>
      <c r="L326" s="86" t="s">
        <v>132</v>
      </c>
      <c r="M326" s="87">
        <v>4.6249999999999999E-2</v>
      </c>
      <c r="N326" s="87">
        <v>6.9700000000016707E-2</v>
      </c>
      <c r="O326" s="83">
        <v>418704.04980000004</v>
      </c>
      <c r="P326" s="85">
        <v>90.030910000000006</v>
      </c>
      <c r="Q326" s="73"/>
      <c r="R326" s="83">
        <v>1514.8260790510001</v>
      </c>
      <c r="S326" s="84">
        <v>2.7913603320000002E-4</v>
      </c>
      <c r="T326" s="84">
        <f t="shared" si="1"/>
        <v>2.4317506832004171E-3</v>
      </c>
      <c r="U326" s="84">
        <f>R326/'סכום נכסי הקרן'!$C$42</f>
        <v>2.1259937037741781E-4</v>
      </c>
    </row>
    <row r="327" spans="2:21">
      <c r="B327" s="76" t="s">
        <v>804</v>
      </c>
      <c r="C327" s="73" t="s">
        <v>805</v>
      </c>
      <c r="D327" s="86" t="s">
        <v>26</v>
      </c>
      <c r="E327" s="86" t="s">
        <v>645</v>
      </c>
      <c r="F327" s="73"/>
      <c r="G327" s="86" t="s">
        <v>806</v>
      </c>
      <c r="H327" s="73" t="s">
        <v>657</v>
      </c>
      <c r="I327" s="73" t="s">
        <v>292</v>
      </c>
      <c r="J327" s="73"/>
      <c r="K327" s="83">
        <v>7.1399999999989348</v>
      </c>
      <c r="L327" s="86" t="s">
        <v>130</v>
      </c>
      <c r="M327" s="87">
        <v>4.2790000000000002E-2</v>
      </c>
      <c r="N327" s="87">
        <v>5.9899999999991932E-2</v>
      </c>
      <c r="O327" s="83">
        <v>876867.12000000011</v>
      </c>
      <c r="P327" s="85">
        <v>89.55104</v>
      </c>
      <c r="Q327" s="73"/>
      <c r="R327" s="83">
        <v>2905.4014682649999</v>
      </c>
      <c r="S327" s="84">
        <v>1.7578349172950661E-4</v>
      </c>
      <c r="T327" s="84">
        <f t="shared" si="1"/>
        <v>4.664041702959777E-3</v>
      </c>
      <c r="U327" s="84">
        <f>R327/'סכום נכסי הקרן'!$C$42</f>
        <v>4.0776068711051574E-4</v>
      </c>
    </row>
    <row r="328" spans="2:21">
      <c r="B328" s="76" t="s">
        <v>807</v>
      </c>
      <c r="C328" s="73" t="s">
        <v>808</v>
      </c>
      <c r="D328" s="86" t="s">
        <v>26</v>
      </c>
      <c r="E328" s="86" t="s">
        <v>645</v>
      </c>
      <c r="F328" s="73"/>
      <c r="G328" s="86" t="s">
        <v>717</v>
      </c>
      <c r="H328" s="73" t="s">
        <v>809</v>
      </c>
      <c r="I328" s="73" t="s">
        <v>292</v>
      </c>
      <c r="J328" s="73"/>
      <c r="K328" s="83">
        <v>1.8499999999995538</v>
      </c>
      <c r="L328" s="86" t="s">
        <v>130</v>
      </c>
      <c r="M328" s="87">
        <v>6.5000000000000002E-2</v>
      </c>
      <c r="N328" s="87">
        <v>8.2499999999977688E-2</v>
      </c>
      <c r="O328" s="83">
        <v>219216.78000000003</v>
      </c>
      <c r="P328" s="85">
        <v>96.743830000000003</v>
      </c>
      <c r="Q328" s="73"/>
      <c r="R328" s="83">
        <v>784.69124995100015</v>
      </c>
      <c r="S328" s="84">
        <v>4.3843356000000005E-4</v>
      </c>
      <c r="T328" s="84">
        <f t="shared" si="1"/>
        <v>1.2596650596120949E-3</v>
      </c>
      <c r="U328" s="84">
        <f>R328/'סכום נכסי הקרן'!$C$42</f>
        <v>1.1012806551677744E-4</v>
      </c>
    </row>
    <row r="329" spans="2:21">
      <c r="B329" s="76" t="s">
        <v>810</v>
      </c>
      <c r="C329" s="73" t="s">
        <v>811</v>
      </c>
      <c r="D329" s="86" t="s">
        <v>26</v>
      </c>
      <c r="E329" s="86" t="s">
        <v>645</v>
      </c>
      <c r="F329" s="73"/>
      <c r="G329" s="86" t="s">
        <v>754</v>
      </c>
      <c r="H329" s="73" t="s">
        <v>809</v>
      </c>
      <c r="I329" s="73" t="s">
        <v>292</v>
      </c>
      <c r="J329" s="73"/>
      <c r="K329" s="83">
        <v>4.4800000000000457</v>
      </c>
      <c r="L329" s="86" t="s">
        <v>130</v>
      </c>
      <c r="M329" s="87">
        <v>4.1250000000000002E-2</v>
      </c>
      <c r="N329" s="87">
        <v>6.6500000000005208E-2</v>
      </c>
      <c r="O329" s="83">
        <v>784796.07240000006</v>
      </c>
      <c r="P329" s="85">
        <v>89.232879999999994</v>
      </c>
      <c r="Q329" s="73"/>
      <c r="R329" s="83">
        <v>2591.0955637810007</v>
      </c>
      <c r="S329" s="84">
        <v>1.961990181E-3</v>
      </c>
      <c r="T329" s="84">
        <f t="shared" si="1"/>
        <v>4.1594863559580187E-3</v>
      </c>
      <c r="U329" s="84">
        <f>R329/'סכום נכסי הקרן'!$C$42</f>
        <v>3.6364919581570991E-4</v>
      </c>
    </row>
    <row r="330" spans="2:21">
      <c r="B330" s="76" t="s">
        <v>812</v>
      </c>
      <c r="C330" s="73" t="s">
        <v>813</v>
      </c>
      <c r="D330" s="86" t="s">
        <v>26</v>
      </c>
      <c r="E330" s="86" t="s">
        <v>645</v>
      </c>
      <c r="F330" s="73"/>
      <c r="G330" s="86" t="s">
        <v>814</v>
      </c>
      <c r="H330" s="73" t="s">
        <v>809</v>
      </c>
      <c r="I330" s="73" t="s">
        <v>647</v>
      </c>
      <c r="J330" s="73"/>
      <c r="K330" s="83">
        <v>4.0399999999994538</v>
      </c>
      <c r="L330" s="86" t="s">
        <v>132</v>
      </c>
      <c r="M330" s="87">
        <v>3.125E-2</v>
      </c>
      <c r="N330" s="87">
        <v>6.6599999999995232E-2</v>
      </c>
      <c r="O330" s="83">
        <v>657650.34000000008</v>
      </c>
      <c r="P330" s="85">
        <v>88.414180000000002</v>
      </c>
      <c r="Q330" s="73"/>
      <c r="R330" s="83">
        <v>2336.5815093319998</v>
      </c>
      <c r="S330" s="84">
        <v>8.768671200000001E-4</v>
      </c>
      <c r="T330" s="84">
        <f t="shared" si="1"/>
        <v>3.7509148807572485E-3</v>
      </c>
      <c r="U330" s="84">
        <f>R330/'סכום נכסי הקרן'!$C$42</f>
        <v>3.2792923530251377E-4</v>
      </c>
    </row>
    <row r="331" spans="2:21">
      <c r="B331" s="76" t="s">
        <v>815</v>
      </c>
      <c r="C331" s="73" t="s">
        <v>816</v>
      </c>
      <c r="D331" s="86" t="s">
        <v>26</v>
      </c>
      <c r="E331" s="86" t="s">
        <v>645</v>
      </c>
      <c r="F331" s="73"/>
      <c r="G331" s="86" t="s">
        <v>691</v>
      </c>
      <c r="H331" s="73" t="s">
        <v>817</v>
      </c>
      <c r="I331" s="73" t="s">
        <v>681</v>
      </c>
      <c r="J331" s="73"/>
      <c r="K331" s="83">
        <v>5.249999999998491</v>
      </c>
      <c r="L331" s="86" t="s">
        <v>132</v>
      </c>
      <c r="M331" s="87">
        <v>6.8750000000000006E-2</v>
      </c>
      <c r="N331" s="87">
        <v>7.639999999997317E-2</v>
      </c>
      <c r="O331" s="83">
        <v>385821.53279999999</v>
      </c>
      <c r="P331" s="85">
        <v>96.161820000000006</v>
      </c>
      <c r="Q331" s="73"/>
      <c r="R331" s="83">
        <v>1490.9157668250002</v>
      </c>
      <c r="S331" s="84">
        <v>3.8582153279999998E-4</v>
      </c>
      <c r="T331" s="84">
        <f t="shared" ref="T331:T374" si="2">IFERROR(R331/$R$11,0)</f>
        <v>2.3933674530097035E-3</v>
      </c>
      <c r="U331" s="84">
        <f>R331/'סכום נכסי הקרן'!$C$42</f>
        <v>2.0924366017736659E-4</v>
      </c>
    </row>
    <row r="332" spans="2:21">
      <c r="B332" s="76" t="s">
        <v>818</v>
      </c>
      <c r="C332" s="73" t="s">
        <v>819</v>
      </c>
      <c r="D332" s="86" t="s">
        <v>26</v>
      </c>
      <c r="E332" s="86" t="s">
        <v>645</v>
      </c>
      <c r="F332" s="73"/>
      <c r="G332" s="86" t="s">
        <v>691</v>
      </c>
      <c r="H332" s="73" t="s">
        <v>817</v>
      </c>
      <c r="I332" s="73" t="s">
        <v>681</v>
      </c>
      <c r="J332" s="73"/>
      <c r="K332" s="83">
        <v>4.8100000000011551</v>
      </c>
      <c r="L332" s="86" t="s">
        <v>130</v>
      </c>
      <c r="M332" s="87">
        <v>7.7499999999999999E-2</v>
      </c>
      <c r="N332" s="87">
        <v>8.4900000000020515E-2</v>
      </c>
      <c r="O332" s="83">
        <v>452616.88566600007</v>
      </c>
      <c r="P332" s="85">
        <v>98.824719999999999</v>
      </c>
      <c r="Q332" s="73"/>
      <c r="R332" s="83">
        <v>1655.000306189</v>
      </c>
      <c r="S332" s="84">
        <v>2.2630844283300005E-4</v>
      </c>
      <c r="T332" s="84">
        <f t="shared" si="2"/>
        <v>2.6567724050494805E-3</v>
      </c>
      <c r="U332" s="84">
        <f>R332/'סכום נכסי הקרן'!$C$42</f>
        <v>2.3227222447255556E-4</v>
      </c>
    </row>
    <row r="333" spans="2:21">
      <c r="B333" s="76" t="s">
        <v>820</v>
      </c>
      <c r="C333" s="73" t="s">
        <v>821</v>
      </c>
      <c r="D333" s="86" t="s">
        <v>26</v>
      </c>
      <c r="E333" s="86" t="s">
        <v>645</v>
      </c>
      <c r="F333" s="73"/>
      <c r="G333" s="86" t="s">
        <v>697</v>
      </c>
      <c r="H333" s="73" t="s">
        <v>809</v>
      </c>
      <c r="I333" s="73" t="s">
        <v>292</v>
      </c>
      <c r="J333" s="73"/>
      <c r="K333" s="83">
        <v>4.5699999999997782</v>
      </c>
      <c r="L333" s="86" t="s">
        <v>133</v>
      </c>
      <c r="M333" s="87">
        <v>8.3750000000000005E-2</v>
      </c>
      <c r="N333" s="87">
        <v>8.7499999999992556E-2</v>
      </c>
      <c r="O333" s="83">
        <v>657650.34000000008</v>
      </c>
      <c r="P333" s="85">
        <v>98.376450000000006</v>
      </c>
      <c r="Q333" s="73"/>
      <c r="R333" s="83">
        <v>3021.8171250310006</v>
      </c>
      <c r="S333" s="84">
        <v>9.3950048571428586E-4</v>
      </c>
      <c r="T333" s="84">
        <f t="shared" si="2"/>
        <v>4.8509237858542697E-3</v>
      </c>
      <c r="U333" s="84">
        <f>R333/'סכום נכסי הקרן'!$C$42</f>
        <v>4.2409912732672229E-4</v>
      </c>
    </row>
    <row r="334" spans="2:21">
      <c r="B334" s="76" t="s">
        <v>822</v>
      </c>
      <c r="C334" s="73" t="s">
        <v>823</v>
      </c>
      <c r="D334" s="86" t="s">
        <v>26</v>
      </c>
      <c r="E334" s="86" t="s">
        <v>645</v>
      </c>
      <c r="F334" s="73"/>
      <c r="G334" s="86" t="s">
        <v>724</v>
      </c>
      <c r="H334" s="73" t="s">
        <v>817</v>
      </c>
      <c r="I334" s="73" t="s">
        <v>681</v>
      </c>
      <c r="J334" s="73"/>
      <c r="K334" s="83">
        <v>5.0599999999995759</v>
      </c>
      <c r="L334" s="86" t="s">
        <v>130</v>
      </c>
      <c r="M334" s="87">
        <v>3.2500000000000001E-2</v>
      </c>
      <c r="N334" s="87">
        <v>6.1199999999991525E-2</v>
      </c>
      <c r="O334" s="83">
        <v>322204.82324400009</v>
      </c>
      <c r="P334" s="85">
        <v>87.204750000000004</v>
      </c>
      <c r="Q334" s="73"/>
      <c r="R334" s="83">
        <v>1039.6182695740004</v>
      </c>
      <c r="S334" s="84">
        <v>4.6029260463428584E-4</v>
      </c>
      <c r="T334" s="84">
        <f t="shared" si="2"/>
        <v>1.6688994679098714E-3</v>
      </c>
      <c r="U334" s="84">
        <f>R334/'סכום נכסי הקרן'!$C$42</f>
        <v>1.4590598392837142E-4</v>
      </c>
    </row>
    <row r="335" spans="2:21">
      <c r="B335" s="76" t="s">
        <v>824</v>
      </c>
      <c r="C335" s="73" t="s">
        <v>825</v>
      </c>
      <c r="D335" s="86" t="s">
        <v>26</v>
      </c>
      <c r="E335" s="86" t="s">
        <v>645</v>
      </c>
      <c r="F335" s="73"/>
      <c r="G335" s="86" t="s">
        <v>663</v>
      </c>
      <c r="H335" s="73" t="s">
        <v>817</v>
      </c>
      <c r="I335" s="73" t="s">
        <v>681</v>
      </c>
      <c r="J335" s="73"/>
      <c r="K335" s="83">
        <v>7.3000000000047214</v>
      </c>
      <c r="L335" s="86" t="s">
        <v>130</v>
      </c>
      <c r="M335" s="87">
        <v>3.2500000000000001E-2</v>
      </c>
      <c r="N335" s="87">
        <v>5.8800000000046045E-2</v>
      </c>
      <c r="O335" s="83">
        <v>109608.39000000001</v>
      </c>
      <c r="P335" s="85">
        <v>83.56317</v>
      </c>
      <c r="Q335" s="73"/>
      <c r="R335" s="83">
        <v>338.89129368800008</v>
      </c>
      <c r="S335" s="84">
        <v>9.1714136534826545E-5</v>
      </c>
      <c r="T335" s="84">
        <f t="shared" si="2"/>
        <v>5.440222784339338E-4</v>
      </c>
      <c r="U335" s="84">
        <f>R335/'סכום נכסי הקרן'!$C$42</f>
        <v>4.756194566546787E-5</v>
      </c>
    </row>
    <row r="336" spans="2:21">
      <c r="B336" s="76" t="s">
        <v>826</v>
      </c>
      <c r="C336" s="73" t="s">
        <v>827</v>
      </c>
      <c r="D336" s="86" t="s">
        <v>26</v>
      </c>
      <c r="E336" s="86" t="s">
        <v>645</v>
      </c>
      <c r="F336" s="73"/>
      <c r="G336" s="86" t="s">
        <v>663</v>
      </c>
      <c r="H336" s="73" t="s">
        <v>817</v>
      </c>
      <c r="I336" s="73" t="s">
        <v>681</v>
      </c>
      <c r="J336" s="73"/>
      <c r="K336" s="83">
        <v>5.3999999999997037</v>
      </c>
      <c r="L336" s="86" t="s">
        <v>130</v>
      </c>
      <c r="M336" s="87">
        <v>4.4999999999999998E-2</v>
      </c>
      <c r="N336" s="87">
        <v>6.1399999999994764E-2</v>
      </c>
      <c r="O336" s="83">
        <v>594077.47380000015</v>
      </c>
      <c r="P336" s="85">
        <v>92.389499999999998</v>
      </c>
      <c r="Q336" s="73"/>
      <c r="R336" s="83">
        <v>2030.8012683290005</v>
      </c>
      <c r="S336" s="84">
        <v>3.9607805440362701E-4</v>
      </c>
      <c r="T336" s="84">
        <f t="shared" si="2"/>
        <v>3.2600457834717923E-3</v>
      </c>
      <c r="U336" s="84">
        <f>R336/'סכום נכסי הקרן'!$C$42</f>
        <v>2.8501428446418457E-4</v>
      </c>
    </row>
    <row r="337" spans="2:21">
      <c r="B337" s="76" t="s">
        <v>828</v>
      </c>
      <c r="C337" s="73" t="s">
        <v>829</v>
      </c>
      <c r="D337" s="86" t="s">
        <v>26</v>
      </c>
      <c r="E337" s="86" t="s">
        <v>645</v>
      </c>
      <c r="F337" s="73"/>
      <c r="G337" s="86" t="s">
        <v>729</v>
      </c>
      <c r="H337" s="73" t="s">
        <v>809</v>
      </c>
      <c r="I337" s="73" t="s">
        <v>647</v>
      </c>
      <c r="J337" s="73"/>
      <c r="K337" s="83">
        <v>9.9999999974238932E-2</v>
      </c>
      <c r="L337" s="86" t="s">
        <v>130</v>
      </c>
      <c r="M337" s="87">
        <v>6.5000000000000002E-2</v>
      </c>
      <c r="N337" s="87">
        <v>0.10370000000703276</v>
      </c>
      <c r="O337" s="83">
        <v>1030.3188660000003</v>
      </c>
      <c r="P337" s="85">
        <v>101.82693999999999</v>
      </c>
      <c r="Q337" s="73"/>
      <c r="R337" s="83">
        <v>3.8818260710000003</v>
      </c>
      <c r="S337" s="84">
        <v>4.121275464000001E-7</v>
      </c>
      <c r="T337" s="84">
        <f t="shared" si="2"/>
        <v>6.231496361703207E-6</v>
      </c>
      <c r="U337" s="84">
        <f>R337/'סכום נכסי הקרן'!$C$42</f>
        <v>5.4479770979798467E-7</v>
      </c>
    </row>
    <row r="338" spans="2:21">
      <c r="B338" s="76" t="s">
        <v>830</v>
      </c>
      <c r="C338" s="73" t="s">
        <v>831</v>
      </c>
      <c r="D338" s="86" t="s">
        <v>26</v>
      </c>
      <c r="E338" s="86" t="s">
        <v>645</v>
      </c>
      <c r="F338" s="73"/>
      <c r="G338" s="86" t="s">
        <v>832</v>
      </c>
      <c r="H338" s="73" t="s">
        <v>809</v>
      </c>
      <c r="I338" s="73" t="s">
        <v>292</v>
      </c>
      <c r="J338" s="73"/>
      <c r="K338" s="83">
        <v>4.3300000000004832</v>
      </c>
      <c r="L338" s="86" t="s">
        <v>132</v>
      </c>
      <c r="M338" s="87">
        <v>6.1249999999999999E-2</v>
      </c>
      <c r="N338" s="87">
        <v>5.4600000000008572E-2</v>
      </c>
      <c r="O338" s="83">
        <v>438433.56000000006</v>
      </c>
      <c r="P338" s="85">
        <v>103.21163</v>
      </c>
      <c r="Q338" s="73"/>
      <c r="R338" s="83">
        <v>1818.4291236640004</v>
      </c>
      <c r="S338" s="84">
        <v>7.3072260000000004E-4</v>
      </c>
      <c r="T338" s="84">
        <f t="shared" si="2"/>
        <v>2.919124726577006E-3</v>
      </c>
      <c r="U338" s="84">
        <f>R338/'סכום נכסי הקרן'!$C$42</f>
        <v>2.5520876100120957E-4</v>
      </c>
    </row>
    <row r="339" spans="2:21">
      <c r="B339" s="76" t="s">
        <v>833</v>
      </c>
      <c r="C339" s="73" t="s">
        <v>834</v>
      </c>
      <c r="D339" s="86" t="s">
        <v>26</v>
      </c>
      <c r="E339" s="86" t="s">
        <v>645</v>
      </c>
      <c r="F339" s="73"/>
      <c r="G339" s="86" t="s">
        <v>691</v>
      </c>
      <c r="H339" s="73" t="s">
        <v>817</v>
      </c>
      <c r="I339" s="73" t="s">
        <v>681</v>
      </c>
      <c r="J339" s="73"/>
      <c r="K339" s="83">
        <v>4.4199999999990665</v>
      </c>
      <c r="L339" s="86" t="s">
        <v>130</v>
      </c>
      <c r="M339" s="87">
        <v>7.4999999999999997E-2</v>
      </c>
      <c r="N339" s="87">
        <v>9.4099999999979755E-2</v>
      </c>
      <c r="O339" s="83">
        <v>526120.27200000011</v>
      </c>
      <c r="P339" s="85">
        <v>92.50367</v>
      </c>
      <c r="Q339" s="73"/>
      <c r="R339" s="83">
        <v>1800.7180079040004</v>
      </c>
      <c r="S339" s="84">
        <v>5.2612027200000014E-4</v>
      </c>
      <c r="T339" s="84">
        <f t="shared" si="2"/>
        <v>2.8906930680221155E-3</v>
      </c>
      <c r="U339" s="84">
        <f>R339/'סכום נכסי הקרן'!$C$42</f>
        <v>2.5272308154841299E-4</v>
      </c>
    </row>
    <row r="340" spans="2:21">
      <c r="B340" s="76" t="s">
        <v>835</v>
      </c>
      <c r="C340" s="73" t="s">
        <v>836</v>
      </c>
      <c r="D340" s="86" t="s">
        <v>26</v>
      </c>
      <c r="E340" s="86" t="s">
        <v>645</v>
      </c>
      <c r="F340" s="73"/>
      <c r="G340" s="86" t="s">
        <v>773</v>
      </c>
      <c r="H340" s="73" t="s">
        <v>809</v>
      </c>
      <c r="I340" s="73" t="s">
        <v>292</v>
      </c>
      <c r="J340" s="73"/>
      <c r="K340" s="83">
        <v>5.1199999999994983</v>
      </c>
      <c r="L340" s="86" t="s">
        <v>130</v>
      </c>
      <c r="M340" s="87">
        <v>3.7499999999999999E-2</v>
      </c>
      <c r="N340" s="87">
        <v>6.2999999999992104E-2</v>
      </c>
      <c r="O340" s="83">
        <v>657650.34000000008</v>
      </c>
      <c r="P340" s="85">
        <v>88.482079999999996</v>
      </c>
      <c r="Q340" s="73"/>
      <c r="R340" s="83">
        <v>2153.0400709590003</v>
      </c>
      <c r="S340" s="84">
        <v>1.0960839000000002E-3</v>
      </c>
      <c r="T340" s="84">
        <f t="shared" si="2"/>
        <v>3.4562757638767544E-3</v>
      </c>
      <c r="U340" s="84">
        <f>R340/'סכום נכסי הקרן'!$C$42</f>
        <v>3.0216997833176578E-4</v>
      </c>
    </row>
    <row r="341" spans="2:21">
      <c r="B341" s="76" t="s">
        <v>837</v>
      </c>
      <c r="C341" s="73" t="s">
        <v>838</v>
      </c>
      <c r="D341" s="86" t="s">
        <v>26</v>
      </c>
      <c r="E341" s="86" t="s">
        <v>645</v>
      </c>
      <c r="F341" s="73"/>
      <c r="G341" s="86" t="s">
        <v>729</v>
      </c>
      <c r="H341" s="73" t="s">
        <v>817</v>
      </c>
      <c r="I341" s="73" t="s">
        <v>681</v>
      </c>
      <c r="J341" s="73"/>
      <c r="K341" s="83">
        <v>6.2100000000009841</v>
      </c>
      <c r="L341" s="86" t="s">
        <v>130</v>
      </c>
      <c r="M341" s="87">
        <v>3.6249999999999998E-2</v>
      </c>
      <c r="N341" s="87">
        <v>5.9400000000007266E-2</v>
      </c>
      <c r="O341" s="83">
        <v>876867.12000000011</v>
      </c>
      <c r="P341" s="85">
        <v>87.515259999999998</v>
      </c>
      <c r="Q341" s="73"/>
      <c r="R341" s="83">
        <v>2839.3525242010001</v>
      </c>
      <c r="S341" s="84">
        <v>9.7429680000000009E-4</v>
      </c>
      <c r="T341" s="84">
        <f t="shared" si="2"/>
        <v>4.5580133165506135E-3</v>
      </c>
      <c r="U341" s="84">
        <f>R341/'סכום נכסי הקרן'!$C$42</f>
        <v>3.9849099990596444E-4</v>
      </c>
    </row>
    <row r="342" spans="2:21">
      <c r="B342" s="76" t="s">
        <v>839</v>
      </c>
      <c r="C342" s="73" t="s">
        <v>840</v>
      </c>
      <c r="D342" s="86" t="s">
        <v>26</v>
      </c>
      <c r="E342" s="86" t="s">
        <v>645</v>
      </c>
      <c r="F342" s="73"/>
      <c r="G342" s="86" t="s">
        <v>806</v>
      </c>
      <c r="H342" s="73" t="s">
        <v>809</v>
      </c>
      <c r="I342" s="73" t="s">
        <v>647</v>
      </c>
      <c r="J342" s="73"/>
      <c r="K342" s="83">
        <v>6.8399999999988212</v>
      </c>
      <c r="L342" s="86" t="s">
        <v>130</v>
      </c>
      <c r="M342" s="87">
        <v>5.1249999999999997E-2</v>
      </c>
      <c r="N342" s="87">
        <v>6.3499999999987414E-2</v>
      </c>
      <c r="O342" s="83">
        <v>471316.07700000005</v>
      </c>
      <c r="P342" s="85">
        <v>93.337879999999998</v>
      </c>
      <c r="Q342" s="73"/>
      <c r="R342" s="83">
        <v>1627.6907203629999</v>
      </c>
      <c r="S342" s="84">
        <v>9.4263215400000014E-4</v>
      </c>
      <c r="T342" s="84">
        <f t="shared" si="2"/>
        <v>2.6129323200993321E-3</v>
      </c>
      <c r="U342" s="84">
        <f>R342/'סכום נכסי הקרן'!$C$42</f>
        <v>2.2843944074103109E-4</v>
      </c>
    </row>
    <row r="343" spans="2:21">
      <c r="B343" s="76" t="s">
        <v>841</v>
      </c>
      <c r="C343" s="73" t="s">
        <v>842</v>
      </c>
      <c r="D343" s="86" t="s">
        <v>26</v>
      </c>
      <c r="E343" s="86" t="s">
        <v>645</v>
      </c>
      <c r="F343" s="73"/>
      <c r="G343" s="86" t="s">
        <v>717</v>
      </c>
      <c r="H343" s="73" t="s">
        <v>809</v>
      </c>
      <c r="I343" s="73" t="s">
        <v>647</v>
      </c>
      <c r="J343" s="73"/>
      <c r="K343" s="83">
        <v>7.3099999999999019</v>
      </c>
      <c r="L343" s="86" t="s">
        <v>130</v>
      </c>
      <c r="M343" s="87">
        <v>6.4000000000000001E-2</v>
      </c>
      <c r="N343" s="87">
        <v>6.4399999999996071E-2</v>
      </c>
      <c r="O343" s="83">
        <v>548041.94999999995</v>
      </c>
      <c r="P343" s="85">
        <v>100.64133</v>
      </c>
      <c r="Q343" s="73"/>
      <c r="R343" s="83">
        <v>2040.7598848200003</v>
      </c>
      <c r="S343" s="84">
        <v>4.3843355999999994E-4</v>
      </c>
      <c r="T343" s="84">
        <f t="shared" si="2"/>
        <v>3.2760323530130896E-3</v>
      </c>
      <c r="U343" s="84">
        <f>R343/'סכום נכסי הקרן'!$C$42</f>
        <v>2.8641193375547684E-4</v>
      </c>
    </row>
    <row r="344" spans="2:21">
      <c r="B344" s="76" t="s">
        <v>843</v>
      </c>
      <c r="C344" s="73" t="s">
        <v>844</v>
      </c>
      <c r="D344" s="86" t="s">
        <v>26</v>
      </c>
      <c r="E344" s="86" t="s">
        <v>645</v>
      </c>
      <c r="F344" s="73"/>
      <c r="G344" s="86" t="s">
        <v>691</v>
      </c>
      <c r="H344" s="73" t="s">
        <v>817</v>
      </c>
      <c r="I344" s="73" t="s">
        <v>681</v>
      </c>
      <c r="J344" s="73"/>
      <c r="K344" s="83">
        <v>4.2300000000006488</v>
      </c>
      <c r="L344" s="86" t="s">
        <v>130</v>
      </c>
      <c r="M344" s="87">
        <v>7.6249999999999998E-2</v>
      </c>
      <c r="N344" s="87">
        <v>9.5500000000011534E-2</v>
      </c>
      <c r="O344" s="83">
        <v>657650.34000000008</v>
      </c>
      <c r="P344" s="85">
        <v>94.418930000000003</v>
      </c>
      <c r="Q344" s="73"/>
      <c r="R344" s="83">
        <v>2297.5017462370006</v>
      </c>
      <c r="S344" s="84">
        <v>1.3153006800000003E-3</v>
      </c>
      <c r="T344" s="84">
        <f t="shared" si="2"/>
        <v>3.6881801272962375E-3</v>
      </c>
      <c r="U344" s="84">
        <f>R344/'סכום נכסי הקרן'!$C$42</f>
        <v>3.2244455746167515E-4</v>
      </c>
    </row>
    <row r="345" spans="2:21">
      <c r="B345" s="76" t="s">
        <v>845</v>
      </c>
      <c r="C345" s="73" t="s">
        <v>846</v>
      </c>
      <c r="D345" s="86" t="s">
        <v>26</v>
      </c>
      <c r="E345" s="86" t="s">
        <v>645</v>
      </c>
      <c r="F345" s="73"/>
      <c r="G345" s="86" t="s">
        <v>799</v>
      </c>
      <c r="H345" s="73" t="s">
        <v>809</v>
      </c>
      <c r="I345" s="73" t="s">
        <v>292</v>
      </c>
      <c r="J345" s="73"/>
      <c r="K345" s="83">
        <v>6.4600000000038378</v>
      </c>
      <c r="L345" s="86" t="s">
        <v>130</v>
      </c>
      <c r="M345" s="87">
        <v>4.1250000000000002E-2</v>
      </c>
      <c r="N345" s="87">
        <v>7.7500000000040911E-2</v>
      </c>
      <c r="O345" s="83">
        <v>230177.61900000004</v>
      </c>
      <c r="P345" s="85">
        <v>78.91892</v>
      </c>
      <c r="Q345" s="73"/>
      <c r="R345" s="83">
        <v>672.11862862700013</v>
      </c>
      <c r="S345" s="84">
        <v>2.3017761900000002E-4</v>
      </c>
      <c r="T345" s="84">
        <f t="shared" si="2"/>
        <v>1.0789522024728809E-3</v>
      </c>
      <c r="U345" s="84">
        <f>R345/'סכום נכסי הקרן'!$C$42</f>
        <v>9.4328978911263487E-5</v>
      </c>
    </row>
    <row r="346" spans="2:21">
      <c r="B346" s="76" t="s">
        <v>847</v>
      </c>
      <c r="C346" s="73" t="s">
        <v>848</v>
      </c>
      <c r="D346" s="86" t="s">
        <v>26</v>
      </c>
      <c r="E346" s="86" t="s">
        <v>645</v>
      </c>
      <c r="F346" s="73"/>
      <c r="G346" s="86" t="s">
        <v>799</v>
      </c>
      <c r="H346" s="73" t="s">
        <v>809</v>
      </c>
      <c r="I346" s="73" t="s">
        <v>292</v>
      </c>
      <c r="J346" s="73"/>
      <c r="K346" s="83">
        <v>0.94999999999995499</v>
      </c>
      <c r="L346" s="86" t="s">
        <v>130</v>
      </c>
      <c r="M346" s="87">
        <v>6.25E-2</v>
      </c>
      <c r="N346" s="87">
        <v>7.1700000000013156E-2</v>
      </c>
      <c r="O346" s="83">
        <v>585177.27253199997</v>
      </c>
      <c r="P346" s="85">
        <v>103.20442</v>
      </c>
      <c r="Q346" s="73"/>
      <c r="R346" s="83">
        <v>2234.5365246180004</v>
      </c>
      <c r="S346" s="84">
        <v>5.9957179211714848E-4</v>
      </c>
      <c r="T346" s="84">
        <f t="shared" si="2"/>
        <v>3.5871020412985414E-3</v>
      </c>
      <c r="U346" s="84">
        <f>R346/'סכום נכסי הקרן'!$C$42</f>
        <v>3.1360765753171076E-4</v>
      </c>
    </row>
    <row r="347" spans="2:21">
      <c r="B347" s="76" t="s">
        <v>849</v>
      </c>
      <c r="C347" s="73" t="s">
        <v>850</v>
      </c>
      <c r="D347" s="86" t="s">
        <v>26</v>
      </c>
      <c r="E347" s="86" t="s">
        <v>645</v>
      </c>
      <c r="F347" s="73"/>
      <c r="G347" s="86" t="s">
        <v>799</v>
      </c>
      <c r="H347" s="73" t="s">
        <v>809</v>
      </c>
      <c r="I347" s="73" t="s">
        <v>292</v>
      </c>
      <c r="J347" s="73"/>
      <c r="K347" s="83">
        <v>5.0499999999998133</v>
      </c>
      <c r="L347" s="86" t="s">
        <v>132</v>
      </c>
      <c r="M347" s="87">
        <v>6.5000000000000002E-2</v>
      </c>
      <c r="N347" s="87">
        <v>6.3699999999991777E-2</v>
      </c>
      <c r="O347" s="83">
        <v>263060.13600000006</v>
      </c>
      <c r="P347" s="85">
        <v>100.93205</v>
      </c>
      <c r="Q347" s="73"/>
      <c r="R347" s="83">
        <v>1066.959974824</v>
      </c>
      <c r="S347" s="84">
        <v>3.5074684800000006E-4</v>
      </c>
      <c r="T347" s="84">
        <f t="shared" si="2"/>
        <v>1.7127911141793918E-3</v>
      </c>
      <c r="U347" s="84">
        <f>R347/'סכום נכסי הקרן'!$C$42</f>
        <v>1.4974327548387227E-4</v>
      </c>
    </row>
    <row r="348" spans="2:21">
      <c r="B348" s="76" t="s">
        <v>851</v>
      </c>
      <c r="C348" s="73" t="s">
        <v>852</v>
      </c>
      <c r="D348" s="86" t="s">
        <v>26</v>
      </c>
      <c r="E348" s="86" t="s">
        <v>645</v>
      </c>
      <c r="F348" s="73"/>
      <c r="G348" s="86" t="s">
        <v>717</v>
      </c>
      <c r="H348" s="73" t="s">
        <v>809</v>
      </c>
      <c r="I348" s="73" t="s">
        <v>647</v>
      </c>
      <c r="J348" s="73"/>
      <c r="K348" s="83">
        <v>2.7700000000002647</v>
      </c>
      <c r="L348" s="86" t="s">
        <v>132</v>
      </c>
      <c r="M348" s="87">
        <v>5.7500000000000002E-2</v>
      </c>
      <c r="N348" s="87">
        <v>5.5700000000005592E-2</v>
      </c>
      <c r="O348" s="83">
        <v>659842.50780000014</v>
      </c>
      <c r="P348" s="85">
        <v>102.48775000000001</v>
      </c>
      <c r="Q348" s="73"/>
      <c r="R348" s="83">
        <v>2717.5418179640005</v>
      </c>
      <c r="S348" s="84">
        <v>1.0151423196923079E-3</v>
      </c>
      <c r="T348" s="84">
        <f t="shared" si="2"/>
        <v>4.3624705593923009E-3</v>
      </c>
      <c r="U348" s="84">
        <f>R348/'סכום נכסי הקרן'!$C$42</f>
        <v>3.8139538753874245E-4</v>
      </c>
    </row>
    <row r="349" spans="2:21">
      <c r="B349" s="76" t="s">
        <v>853</v>
      </c>
      <c r="C349" s="73" t="s">
        <v>854</v>
      </c>
      <c r="D349" s="86" t="s">
        <v>26</v>
      </c>
      <c r="E349" s="86" t="s">
        <v>645</v>
      </c>
      <c r="F349" s="73"/>
      <c r="G349" s="86" t="s">
        <v>717</v>
      </c>
      <c r="H349" s="73" t="s">
        <v>855</v>
      </c>
      <c r="I349" s="73" t="s">
        <v>681</v>
      </c>
      <c r="J349" s="73"/>
      <c r="K349" s="83">
        <v>6.440000000000647</v>
      </c>
      <c r="L349" s="86" t="s">
        <v>130</v>
      </c>
      <c r="M349" s="87">
        <v>3.7499999999999999E-2</v>
      </c>
      <c r="N349" s="87">
        <v>6.3200000000010415E-2</v>
      </c>
      <c r="O349" s="83">
        <v>701493.69600000011</v>
      </c>
      <c r="P349" s="85">
        <v>85.831500000000005</v>
      </c>
      <c r="Q349" s="73"/>
      <c r="R349" s="83">
        <v>2227.7794782240003</v>
      </c>
      <c r="S349" s="84">
        <v>7.0149369600000012E-4</v>
      </c>
      <c r="T349" s="84">
        <f t="shared" si="2"/>
        <v>3.5762549530339136E-3</v>
      </c>
      <c r="U349" s="84">
        <f>R349/'סכום נכסי הקרן'!$C$42</f>
        <v>3.1265933492963661E-4</v>
      </c>
    </row>
    <row r="350" spans="2:21">
      <c r="B350" s="76" t="s">
        <v>856</v>
      </c>
      <c r="C350" s="73" t="s">
        <v>857</v>
      </c>
      <c r="D350" s="86" t="s">
        <v>26</v>
      </c>
      <c r="E350" s="86" t="s">
        <v>645</v>
      </c>
      <c r="F350" s="73"/>
      <c r="G350" s="86" t="s">
        <v>717</v>
      </c>
      <c r="H350" s="73" t="s">
        <v>855</v>
      </c>
      <c r="I350" s="73" t="s">
        <v>681</v>
      </c>
      <c r="J350" s="73"/>
      <c r="K350" s="83">
        <v>5.0400000000111378</v>
      </c>
      <c r="L350" s="86" t="s">
        <v>130</v>
      </c>
      <c r="M350" s="87">
        <v>5.8749999999999997E-2</v>
      </c>
      <c r="N350" s="87">
        <v>6.3700000000112639E-2</v>
      </c>
      <c r="O350" s="83">
        <v>65765.034000000014</v>
      </c>
      <c r="P350" s="85">
        <v>97.412260000000003</v>
      </c>
      <c r="Q350" s="73"/>
      <c r="R350" s="83">
        <v>237.03387150900002</v>
      </c>
      <c r="S350" s="84">
        <v>1.3153006800000004E-4</v>
      </c>
      <c r="T350" s="84">
        <f t="shared" si="2"/>
        <v>3.8051053315952627E-4</v>
      </c>
      <c r="U350" s="84">
        <f>R350/'סכום נכסי הקרן'!$C$42</f>
        <v>3.3266691495373016E-5</v>
      </c>
    </row>
    <row r="351" spans="2:21">
      <c r="B351" s="76" t="s">
        <v>858</v>
      </c>
      <c r="C351" s="73" t="s">
        <v>859</v>
      </c>
      <c r="D351" s="86" t="s">
        <v>26</v>
      </c>
      <c r="E351" s="86" t="s">
        <v>645</v>
      </c>
      <c r="F351" s="73"/>
      <c r="G351" s="86" t="s">
        <v>814</v>
      </c>
      <c r="H351" s="73" t="s">
        <v>860</v>
      </c>
      <c r="I351" s="73" t="s">
        <v>647</v>
      </c>
      <c r="J351" s="73"/>
      <c r="K351" s="83">
        <v>6.5199999999988556</v>
      </c>
      <c r="L351" s="86" t="s">
        <v>130</v>
      </c>
      <c r="M351" s="87">
        <v>0.04</v>
      </c>
      <c r="N351" s="87">
        <v>6.1099999999991168E-2</v>
      </c>
      <c r="O351" s="83">
        <v>838504.18350000004</v>
      </c>
      <c r="P351" s="85">
        <v>87.871669999999995</v>
      </c>
      <c r="Q351" s="73"/>
      <c r="R351" s="83">
        <v>2726.1881243310004</v>
      </c>
      <c r="S351" s="84">
        <v>1.6770083670000001E-3</v>
      </c>
      <c r="T351" s="84">
        <f t="shared" si="2"/>
        <v>4.3763504771636421E-3</v>
      </c>
      <c r="U351" s="84">
        <f>R351/'סכום נכסי הקרן'!$C$42</f>
        <v>3.8260885970900374E-4</v>
      </c>
    </row>
    <row r="352" spans="2:21">
      <c r="B352" s="76" t="s">
        <v>861</v>
      </c>
      <c r="C352" s="73" t="s">
        <v>862</v>
      </c>
      <c r="D352" s="86" t="s">
        <v>26</v>
      </c>
      <c r="E352" s="86" t="s">
        <v>645</v>
      </c>
      <c r="F352" s="73"/>
      <c r="G352" s="86" t="s">
        <v>832</v>
      </c>
      <c r="H352" s="73" t="s">
        <v>855</v>
      </c>
      <c r="I352" s="73" t="s">
        <v>681</v>
      </c>
      <c r="J352" s="73"/>
      <c r="K352" s="83">
        <v>6.9299999999957302</v>
      </c>
      <c r="L352" s="86" t="s">
        <v>130</v>
      </c>
      <c r="M352" s="87">
        <v>6.0999999999999999E-2</v>
      </c>
      <c r="N352" s="87">
        <v>6.5599999999942052E-2</v>
      </c>
      <c r="O352" s="83">
        <v>109608.39000000001</v>
      </c>
      <c r="P352" s="85">
        <v>98.724720000000005</v>
      </c>
      <c r="Q352" s="73"/>
      <c r="R352" s="83">
        <v>400.37914064700004</v>
      </c>
      <c r="S352" s="84">
        <v>6.2633365714285727E-5</v>
      </c>
      <c r="T352" s="84">
        <f t="shared" si="2"/>
        <v>6.4272873452078921E-4</v>
      </c>
      <c r="U352" s="84">
        <f>R352/'סכום נכסי הקרן'!$C$42</f>
        <v>5.6191502371763727E-5</v>
      </c>
    </row>
    <row r="353" spans="2:21">
      <c r="B353" s="76" t="s">
        <v>863</v>
      </c>
      <c r="C353" s="73" t="s">
        <v>864</v>
      </c>
      <c r="D353" s="86" t="s">
        <v>26</v>
      </c>
      <c r="E353" s="86" t="s">
        <v>645</v>
      </c>
      <c r="F353" s="73"/>
      <c r="G353" s="86" t="s">
        <v>832</v>
      </c>
      <c r="H353" s="73" t="s">
        <v>855</v>
      </c>
      <c r="I353" s="73" t="s">
        <v>681</v>
      </c>
      <c r="J353" s="73"/>
      <c r="K353" s="83">
        <v>3.6899999999998583</v>
      </c>
      <c r="L353" s="86" t="s">
        <v>130</v>
      </c>
      <c r="M353" s="87">
        <v>7.3499999999999996E-2</v>
      </c>
      <c r="N353" s="87">
        <v>6.7299999999998278E-2</v>
      </c>
      <c r="O353" s="83">
        <v>350746.84800000006</v>
      </c>
      <c r="P353" s="85">
        <v>103.09733</v>
      </c>
      <c r="Q353" s="73"/>
      <c r="R353" s="83">
        <v>1337.9593937510003</v>
      </c>
      <c r="S353" s="84">
        <v>2.3383123200000004E-4</v>
      </c>
      <c r="T353" s="84">
        <f t="shared" si="2"/>
        <v>2.1478265490957869E-3</v>
      </c>
      <c r="U353" s="84">
        <f>R353/'סכום נכסי הקרן'!$C$42</f>
        <v>1.8777688649261609E-4</v>
      </c>
    </row>
    <row r="354" spans="2:21">
      <c r="B354" s="76" t="s">
        <v>865</v>
      </c>
      <c r="C354" s="73" t="s">
        <v>866</v>
      </c>
      <c r="D354" s="86" t="s">
        <v>26</v>
      </c>
      <c r="E354" s="86" t="s">
        <v>645</v>
      </c>
      <c r="F354" s="73"/>
      <c r="G354" s="86" t="s">
        <v>832</v>
      </c>
      <c r="H354" s="73" t="s">
        <v>860</v>
      </c>
      <c r="I354" s="73" t="s">
        <v>647</v>
      </c>
      <c r="J354" s="73"/>
      <c r="K354" s="83">
        <v>5.7200000000015843</v>
      </c>
      <c r="L354" s="86" t="s">
        <v>130</v>
      </c>
      <c r="M354" s="87">
        <v>3.7499999999999999E-2</v>
      </c>
      <c r="N354" s="87">
        <v>6.1700000000012641E-2</v>
      </c>
      <c r="O354" s="83">
        <v>526120.27200000011</v>
      </c>
      <c r="P354" s="85">
        <v>88.207080000000005</v>
      </c>
      <c r="Q354" s="73"/>
      <c r="R354" s="83">
        <v>1717.0787829990002</v>
      </c>
      <c r="S354" s="84">
        <v>1.3153006800000003E-3</v>
      </c>
      <c r="T354" s="84">
        <f t="shared" si="2"/>
        <v>2.7564269993837235E-3</v>
      </c>
      <c r="U354" s="84">
        <f>R354/'סכום נכסי הקרן'!$C$42</f>
        <v>2.4098467355586109E-4</v>
      </c>
    </row>
    <row r="355" spans="2:21">
      <c r="B355" s="76" t="s">
        <v>867</v>
      </c>
      <c r="C355" s="73" t="s">
        <v>868</v>
      </c>
      <c r="D355" s="86" t="s">
        <v>26</v>
      </c>
      <c r="E355" s="86" t="s">
        <v>645</v>
      </c>
      <c r="F355" s="73"/>
      <c r="G355" s="86" t="s">
        <v>663</v>
      </c>
      <c r="H355" s="73" t="s">
        <v>855</v>
      </c>
      <c r="I355" s="73" t="s">
        <v>681</v>
      </c>
      <c r="J355" s="73"/>
      <c r="K355" s="83">
        <v>4.3999999999995589</v>
      </c>
      <c r="L355" s="86" t="s">
        <v>130</v>
      </c>
      <c r="M355" s="87">
        <v>5.1249999999999997E-2</v>
      </c>
      <c r="N355" s="87">
        <v>6.4699999999990043E-2</v>
      </c>
      <c r="O355" s="83">
        <v>781880.48922600015</v>
      </c>
      <c r="P355" s="85">
        <v>94.126540000000006</v>
      </c>
      <c r="Q355" s="73"/>
      <c r="R355" s="83">
        <v>2723.0411389930005</v>
      </c>
      <c r="S355" s="84">
        <v>1.4216008895018184E-3</v>
      </c>
      <c r="T355" s="84">
        <f t="shared" si="2"/>
        <v>4.3712986208142342E-3</v>
      </c>
      <c r="U355" s="84">
        <f>R355/'סכום נכסי הקרן'!$C$42</f>
        <v>3.821671937575799E-4</v>
      </c>
    </row>
    <row r="356" spans="2:21">
      <c r="B356" s="76" t="s">
        <v>869</v>
      </c>
      <c r="C356" s="73" t="s">
        <v>870</v>
      </c>
      <c r="D356" s="86" t="s">
        <v>26</v>
      </c>
      <c r="E356" s="86" t="s">
        <v>645</v>
      </c>
      <c r="F356" s="73"/>
      <c r="G356" s="86" t="s">
        <v>757</v>
      </c>
      <c r="H356" s="73" t="s">
        <v>855</v>
      </c>
      <c r="I356" s="73" t="s">
        <v>681</v>
      </c>
      <c r="J356" s="73"/>
      <c r="K356" s="83">
        <v>6.6500000000010546</v>
      </c>
      <c r="L356" s="86" t="s">
        <v>130</v>
      </c>
      <c r="M356" s="87">
        <v>0.04</v>
      </c>
      <c r="N356" s="87">
        <v>6.1300000000011096E-2</v>
      </c>
      <c r="O356" s="83">
        <v>690532.85700000008</v>
      </c>
      <c r="P356" s="85">
        <v>87.179559999999995</v>
      </c>
      <c r="Q356" s="73"/>
      <c r="R356" s="83">
        <v>2227.4128600810004</v>
      </c>
      <c r="S356" s="84">
        <v>6.2775714272727276E-4</v>
      </c>
      <c r="T356" s="84">
        <f t="shared" si="2"/>
        <v>3.5756664208373514E-3</v>
      </c>
      <c r="U356" s="84">
        <f>R356/'סכום נכסי הקרן'!$C$42</f>
        <v>3.126078816390915E-4</v>
      </c>
    </row>
    <row r="357" spans="2:21">
      <c r="B357" s="76" t="s">
        <v>871</v>
      </c>
      <c r="C357" s="73" t="s">
        <v>872</v>
      </c>
      <c r="D357" s="86" t="s">
        <v>26</v>
      </c>
      <c r="E357" s="86" t="s">
        <v>645</v>
      </c>
      <c r="F357" s="73"/>
      <c r="G357" s="86" t="s">
        <v>691</v>
      </c>
      <c r="H357" s="73" t="s">
        <v>860</v>
      </c>
      <c r="I357" s="73" t="s">
        <v>647</v>
      </c>
      <c r="J357" s="73"/>
      <c r="K357" s="83">
        <v>4.7100000000001376</v>
      </c>
      <c r="L357" s="86" t="s">
        <v>132</v>
      </c>
      <c r="M357" s="87">
        <v>7.8750000000000001E-2</v>
      </c>
      <c r="N357" s="87">
        <v>8.7399999999999367E-2</v>
      </c>
      <c r="O357" s="83">
        <v>653266.00440000009</v>
      </c>
      <c r="P357" s="85">
        <v>99.146929999999998</v>
      </c>
      <c r="Q357" s="73"/>
      <c r="R357" s="83">
        <v>2602.7549556840008</v>
      </c>
      <c r="S357" s="84">
        <v>6.5326600440000012E-4</v>
      </c>
      <c r="T357" s="84">
        <f t="shared" si="2"/>
        <v>4.1782031806931628E-3</v>
      </c>
      <c r="U357" s="84">
        <f>R357/'סכום נכסי הקרן'!$C$42</f>
        <v>3.6528554167207007E-4</v>
      </c>
    </row>
    <row r="358" spans="2:21">
      <c r="B358" s="76" t="s">
        <v>873</v>
      </c>
      <c r="C358" s="73" t="s">
        <v>874</v>
      </c>
      <c r="D358" s="86" t="s">
        <v>26</v>
      </c>
      <c r="E358" s="86" t="s">
        <v>645</v>
      </c>
      <c r="F358" s="73"/>
      <c r="G358" s="86" t="s">
        <v>799</v>
      </c>
      <c r="H358" s="73" t="s">
        <v>860</v>
      </c>
      <c r="I358" s="73" t="s">
        <v>647</v>
      </c>
      <c r="J358" s="73"/>
      <c r="K358" s="83">
        <v>5.7199999999988975</v>
      </c>
      <c r="L358" s="86" t="s">
        <v>132</v>
      </c>
      <c r="M358" s="87">
        <v>6.1349999999999995E-2</v>
      </c>
      <c r="N358" s="87">
        <v>6.6099999999983006E-2</v>
      </c>
      <c r="O358" s="83">
        <v>219216.78000000003</v>
      </c>
      <c r="P358" s="85">
        <v>98.862949999999998</v>
      </c>
      <c r="Q358" s="73"/>
      <c r="R358" s="83">
        <v>870.9061242680001</v>
      </c>
      <c r="S358" s="84">
        <v>2.1921678000000002E-4</v>
      </c>
      <c r="T358" s="84">
        <f t="shared" si="2"/>
        <v>1.3980658188951309E-3</v>
      </c>
      <c r="U358" s="84">
        <f>R358/'סכום נכסי הקרן'!$C$42</f>
        <v>1.2222795490371299E-4</v>
      </c>
    </row>
    <row r="359" spans="2:21">
      <c r="B359" s="76" t="s">
        <v>875</v>
      </c>
      <c r="C359" s="73" t="s">
        <v>876</v>
      </c>
      <c r="D359" s="86" t="s">
        <v>26</v>
      </c>
      <c r="E359" s="86" t="s">
        <v>645</v>
      </c>
      <c r="F359" s="73"/>
      <c r="G359" s="86" t="s">
        <v>799</v>
      </c>
      <c r="H359" s="73" t="s">
        <v>860</v>
      </c>
      <c r="I359" s="73" t="s">
        <v>647</v>
      </c>
      <c r="J359" s="73"/>
      <c r="K359" s="83">
        <v>4.3099999999991612</v>
      </c>
      <c r="L359" s="86" t="s">
        <v>132</v>
      </c>
      <c r="M359" s="87">
        <v>7.1249999999999994E-2</v>
      </c>
      <c r="N359" s="87">
        <v>6.5699999999991265E-2</v>
      </c>
      <c r="O359" s="83">
        <v>657650.34000000008</v>
      </c>
      <c r="P359" s="85">
        <v>106.113</v>
      </c>
      <c r="Q359" s="73"/>
      <c r="R359" s="83">
        <v>2804.3202924850007</v>
      </c>
      <c r="S359" s="84">
        <v>8.768671200000001E-4</v>
      </c>
      <c r="T359" s="84">
        <f t="shared" si="2"/>
        <v>4.501776066223641E-3</v>
      </c>
      <c r="U359" s="84">
        <f>R359/'סכום נכסי הקרן'!$C$42</f>
        <v>3.9357437580717476E-4</v>
      </c>
    </row>
    <row r="360" spans="2:21">
      <c r="B360" s="76" t="s">
        <v>877</v>
      </c>
      <c r="C360" s="73" t="s">
        <v>878</v>
      </c>
      <c r="D360" s="86" t="s">
        <v>26</v>
      </c>
      <c r="E360" s="86" t="s">
        <v>645</v>
      </c>
      <c r="F360" s="73"/>
      <c r="G360" s="86" t="s">
        <v>700</v>
      </c>
      <c r="H360" s="73" t="s">
        <v>860</v>
      </c>
      <c r="I360" s="73" t="s">
        <v>292</v>
      </c>
      <c r="J360" s="73"/>
      <c r="K360" s="83">
        <v>2.6200000000000339</v>
      </c>
      <c r="L360" s="86" t="s">
        <v>130</v>
      </c>
      <c r="M360" s="87">
        <v>4.3749999999999997E-2</v>
      </c>
      <c r="N360" s="87">
        <v>6.3899999999990367E-2</v>
      </c>
      <c r="O360" s="83">
        <v>328825.17000000004</v>
      </c>
      <c r="P360" s="85">
        <v>95.691460000000006</v>
      </c>
      <c r="Q360" s="73"/>
      <c r="R360" s="83">
        <v>1164.2331221080003</v>
      </c>
      <c r="S360" s="84">
        <v>1.6441258500000003E-4</v>
      </c>
      <c r="T360" s="84">
        <f t="shared" si="2"/>
        <v>1.8689437218194129E-3</v>
      </c>
      <c r="U360" s="84">
        <f>R360/'סכום נכסי הקרן'!$C$42</f>
        <v>1.6339514625187746E-4</v>
      </c>
    </row>
    <row r="361" spans="2:21">
      <c r="B361" s="76" t="s">
        <v>879</v>
      </c>
      <c r="C361" s="73" t="s">
        <v>880</v>
      </c>
      <c r="D361" s="86" t="s">
        <v>26</v>
      </c>
      <c r="E361" s="86" t="s">
        <v>645</v>
      </c>
      <c r="F361" s="73"/>
      <c r="G361" s="86" t="s">
        <v>747</v>
      </c>
      <c r="H361" s="73" t="s">
        <v>664</v>
      </c>
      <c r="I361" s="73" t="s">
        <v>647</v>
      </c>
      <c r="J361" s="73"/>
      <c r="K361" s="83">
        <v>4.3599999999990109</v>
      </c>
      <c r="L361" s="86" t="s">
        <v>130</v>
      </c>
      <c r="M361" s="87">
        <v>4.6249999999999999E-2</v>
      </c>
      <c r="N361" s="87">
        <v>6.6099999999986073E-2</v>
      </c>
      <c r="O361" s="83">
        <v>548107.71503400011</v>
      </c>
      <c r="P361" s="85">
        <v>91.717129999999997</v>
      </c>
      <c r="Q361" s="73"/>
      <c r="R361" s="83">
        <v>1860.0219616190002</v>
      </c>
      <c r="S361" s="84">
        <v>9.9655948188000026E-4</v>
      </c>
      <c r="T361" s="84">
        <f t="shared" si="2"/>
        <v>2.9858937197387021E-3</v>
      </c>
      <c r="U361" s="84">
        <f>R361/'סכום נכסי הקרן'!$C$42</f>
        <v>2.6104613816531455E-4</v>
      </c>
    </row>
    <row r="362" spans="2:21">
      <c r="B362" s="76" t="s">
        <v>881</v>
      </c>
      <c r="C362" s="73" t="s">
        <v>882</v>
      </c>
      <c r="D362" s="86" t="s">
        <v>26</v>
      </c>
      <c r="E362" s="86" t="s">
        <v>645</v>
      </c>
      <c r="F362" s="73"/>
      <c r="G362" s="86" t="s">
        <v>691</v>
      </c>
      <c r="H362" s="73" t="s">
        <v>664</v>
      </c>
      <c r="I362" s="73" t="s">
        <v>647</v>
      </c>
      <c r="J362" s="73"/>
      <c r="K362" s="83">
        <v>3.8300000000005276</v>
      </c>
      <c r="L362" s="86" t="s">
        <v>133</v>
      </c>
      <c r="M362" s="87">
        <v>8.8749999999999996E-2</v>
      </c>
      <c r="N362" s="87">
        <v>0.10990000000001322</v>
      </c>
      <c r="O362" s="83">
        <v>445010.06340000004</v>
      </c>
      <c r="P362" s="85">
        <v>92.156750000000002</v>
      </c>
      <c r="Q362" s="73"/>
      <c r="R362" s="83">
        <v>1915.4859412530002</v>
      </c>
      <c r="S362" s="84">
        <v>3.5600805072000003E-4</v>
      </c>
      <c r="T362" s="84">
        <f t="shared" si="2"/>
        <v>3.0749300601035901E-3</v>
      </c>
      <c r="U362" s="84">
        <f>R362/'סכום נכסי הקרן'!$C$42</f>
        <v>2.6883027082046492E-4</v>
      </c>
    </row>
    <row r="363" spans="2:21">
      <c r="B363" s="76" t="s">
        <v>883</v>
      </c>
      <c r="C363" s="73" t="s">
        <v>884</v>
      </c>
      <c r="D363" s="86" t="s">
        <v>26</v>
      </c>
      <c r="E363" s="86" t="s">
        <v>645</v>
      </c>
      <c r="F363" s="73"/>
      <c r="G363" s="86" t="s">
        <v>747</v>
      </c>
      <c r="H363" s="73" t="s">
        <v>885</v>
      </c>
      <c r="I363" s="73" t="s">
        <v>681</v>
      </c>
      <c r="J363" s="73"/>
      <c r="K363" s="83">
        <v>3.9299999999992532</v>
      </c>
      <c r="L363" s="86" t="s">
        <v>130</v>
      </c>
      <c r="M363" s="87">
        <v>6.3750000000000001E-2</v>
      </c>
      <c r="N363" s="87">
        <v>6.1799999999989329E-2</v>
      </c>
      <c r="O363" s="83">
        <v>613806.98400000017</v>
      </c>
      <c r="P363" s="85">
        <v>103.1755</v>
      </c>
      <c r="Q363" s="73"/>
      <c r="R363" s="83">
        <v>2343.2041716750005</v>
      </c>
      <c r="S363" s="84">
        <v>1.2276139680000003E-3</v>
      </c>
      <c r="T363" s="84">
        <f t="shared" si="2"/>
        <v>3.7615462422712297E-3</v>
      </c>
      <c r="U363" s="84">
        <f>R363/'סכום נכסי הקרן'!$C$42</f>
        <v>3.2885869767698402E-4</v>
      </c>
    </row>
    <row r="364" spans="2:21">
      <c r="B364" s="76" t="s">
        <v>886</v>
      </c>
      <c r="C364" s="73" t="s">
        <v>887</v>
      </c>
      <c r="D364" s="86" t="s">
        <v>26</v>
      </c>
      <c r="E364" s="86" t="s">
        <v>645</v>
      </c>
      <c r="F364" s="73"/>
      <c r="G364" s="86" t="s">
        <v>691</v>
      </c>
      <c r="H364" s="73" t="s">
        <v>664</v>
      </c>
      <c r="I364" s="73" t="s">
        <v>647</v>
      </c>
      <c r="J364" s="73"/>
      <c r="K364" s="83">
        <v>3.9100000000017929</v>
      </c>
      <c r="L364" s="86" t="s">
        <v>133</v>
      </c>
      <c r="M364" s="87">
        <v>8.5000000000000006E-2</v>
      </c>
      <c r="N364" s="87">
        <v>0.10070000000003584</v>
      </c>
      <c r="O364" s="83">
        <v>219216.78000000003</v>
      </c>
      <c r="P364" s="85">
        <v>93.709289999999996</v>
      </c>
      <c r="Q364" s="73"/>
      <c r="R364" s="83">
        <v>959.48553390800009</v>
      </c>
      <c r="S364" s="84">
        <v>2.9228904000000005E-4</v>
      </c>
      <c r="T364" s="84">
        <f t="shared" si="2"/>
        <v>1.5402623673229901E-3</v>
      </c>
      <c r="U364" s="84">
        <f>R364/'סכום נכסי הקרן'!$C$42</f>
        <v>1.3465969672430873E-4</v>
      </c>
    </row>
    <row r="365" spans="2:21">
      <c r="B365" s="76" t="s">
        <v>888</v>
      </c>
      <c r="C365" s="73" t="s">
        <v>889</v>
      </c>
      <c r="D365" s="86" t="s">
        <v>26</v>
      </c>
      <c r="E365" s="86" t="s">
        <v>645</v>
      </c>
      <c r="F365" s="73"/>
      <c r="G365" s="86" t="s">
        <v>691</v>
      </c>
      <c r="H365" s="73" t="s">
        <v>664</v>
      </c>
      <c r="I365" s="73" t="s">
        <v>647</v>
      </c>
      <c r="J365" s="73"/>
      <c r="K365" s="83">
        <v>4.2299999999994418</v>
      </c>
      <c r="L365" s="86" t="s">
        <v>133</v>
      </c>
      <c r="M365" s="87">
        <v>8.5000000000000006E-2</v>
      </c>
      <c r="N365" s="87">
        <v>0.10219999999999559</v>
      </c>
      <c r="O365" s="83">
        <v>219216.78000000003</v>
      </c>
      <c r="P365" s="85">
        <v>92.598290000000006</v>
      </c>
      <c r="Q365" s="73"/>
      <c r="R365" s="83">
        <v>948.11005141100009</v>
      </c>
      <c r="S365" s="84">
        <v>2.9228904000000005E-4</v>
      </c>
      <c r="T365" s="84">
        <f t="shared" si="2"/>
        <v>1.5220013024282372E-3</v>
      </c>
      <c r="U365" s="84">
        <f>R365/'סכום נכסי הקרן'!$C$42</f>
        <v>1.3306319634050453E-4</v>
      </c>
    </row>
    <row r="366" spans="2:21">
      <c r="B366" s="76" t="s">
        <v>890</v>
      </c>
      <c r="C366" s="73" t="s">
        <v>891</v>
      </c>
      <c r="D366" s="86" t="s">
        <v>26</v>
      </c>
      <c r="E366" s="86" t="s">
        <v>645</v>
      </c>
      <c r="F366" s="73"/>
      <c r="G366" s="86" t="s">
        <v>806</v>
      </c>
      <c r="H366" s="73" t="s">
        <v>885</v>
      </c>
      <c r="I366" s="73" t="s">
        <v>681</v>
      </c>
      <c r="J366" s="73"/>
      <c r="K366" s="83">
        <v>5.9999999999986766</v>
      </c>
      <c r="L366" s="86" t="s">
        <v>130</v>
      </c>
      <c r="M366" s="87">
        <v>4.1250000000000002E-2</v>
      </c>
      <c r="N366" s="87">
        <v>6.5999999999987638E-2</v>
      </c>
      <c r="O366" s="83">
        <v>702063.65962800011</v>
      </c>
      <c r="P366" s="85">
        <v>87.305289999999999</v>
      </c>
      <c r="Q366" s="73"/>
      <c r="R366" s="83">
        <v>2267.8732850930005</v>
      </c>
      <c r="S366" s="84">
        <v>1.4041273192560001E-3</v>
      </c>
      <c r="T366" s="84">
        <f t="shared" si="2"/>
        <v>3.640617551218701E-3</v>
      </c>
      <c r="U366" s="84">
        <f>R366/'סכום נכסי הקרן'!$C$42</f>
        <v>3.1828632948317857E-4</v>
      </c>
    </row>
    <row r="367" spans="2:21">
      <c r="B367" s="76" t="s">
        <v>892</v>
      </c>
      <c r="C367" s="73" t="s">
        <v>893</v>
      </c>
      <c r="D367" s="86" t="s">
        <v>26</v>
      </c>
      <c r="E367" s="86" t="s">
        <v>645</v>
      </c>
      <c r="F367" s="73"/>
      <c r="G367" s="86" t="s">
        <v>712</v>
      </c>
      <c r="H367" s="73" t="s">
        <v>894</v>
      </c>
      <c r="I367" s="73" t="s">
        <v>681</v>
      </c>
      <c r="J367" s="73"/>
      <c r="K367" s="83">
        <v>3.8600000000007793</v>
      </c>
      <c r="L367" s="86" t="s">
        <v>132</v>
      </c>
      <c r="M367" s="87">
        <v>2.6249999999999999E-2</v>
      </c>
      <c r="N367" s="87">
        <v>0.11070000000001304</v>
      </c>
      <c r="O367" s="83">
        <v>395686.28790000005</v>
      </c>
      <c r="P367" s="85">
        <v>74.290149999999997</v>
      </c>
      <c r="Q367" s="73"/>
      <c r="R367" s="83">
        <v>1181.2619431780001</v>
      </c>
      <c r="S367" s="84">
        <v>1.5157258187961113E-3</v>
      </c>
      <c r="T367" s="84">
        <f t="shared" si="2"/>
        <v>1.8962800925379658E-3</v>
      </c>
      <c r="U367" s="84">
        <f>R367/'סכום נכסי הקרן'!$C$42</f>
        <v>1.6578506855901103E-4</v>
      </c>
    </row>
    <row r="368" spans="2:21">
      <c r="B368" s="76" t="s">
        <v>895</v>
      </c>
      <c r="C368" s="73" t="s">
        <v>896</v>
      </c>
      <c r="D368" s="86" t="s">
        <v>26</v>
      </c>
      <c r="E368" s="86" t="s">
        <v>645</v>
      </c>
      <c r="F368" s="73"/>
      <c r="G368" s="86" t="s">
        <v>806</v>
      </c>
      <c r="H368" s="73" t="s">
        <v>894</v>
      </c>
      <c r="I368" s="73" t="s">
        <v>681</v>
      </c>
      <c r="J368" s="73"/>
      <c r="K368" s="83">
        <v>5.5900000000028847</v>
      </c>
      <c r="L368" s="86" t="s">
        <v>130</v>
      </c>
      <c r="M368" s="87">
        <v>4.7500000000000001E-2</v>
      </c>
      <c r="N368" s="87">
        <v>7.5900000000040727E-2</v>
      </c>
      <c r="O368" s="83">
        <v>263060.13600000006</v>
      </c>
      <c r="P368" s="85">
        <v>86.541139999999999</v>
      </c>
      <c r="Q368" s="73"/>
      <c r="R368" s="83">
        <v>842.32437962300014</v>
      </c>
      <c r="S368" s="84">
        <v>8.62492249180328E-5</v>
      </c>
      <c r="T368" s="84">
        <f t="shared" si="2"/>
        <v>1.3521835370749757E-3</v>
      </c>
      <c r="U368" s="84">
        <f>R368/'סכום נכסי הקרן'!$C$42</f>
        <v>1.1821662911532819E-4</v>
      </c>
    </row>
    <row r="369" spans="2:21">
      <c r="B369" s="76" t="s">
        <v>897</v>
      </c>
      <c r="C369" s="73" t="s">
        <v>898</v>
      </c>
      <c r="D369" s="86" t="s">
        <v>26</v>
      </c>
      <c r="E369" s="86" t="s">
        <v>645</v>
      </c>
      <c r="F369" s="73"/>
      <c r="G369" s="86" t="s">
        <v>806</v>
      </c>
      <c r="H369" s="73" t="s">
        <v>894</v>
      </c>
      <c r="I369" s="73" t="s">
        <v>681</v>
      </c>
      <c r="J369" s="73"/>
      <c r="K369" s="83">
        <v>5.789999999999945</v>
      </c>
      <c r="L369" s="86" t="s">
        <v>130</v>
      </c>
      <c r="M369" s="87">
        <v>7.3749999999999996E-2</v>
      </c>
      <c r="N369" s="87">
        <v>7.8100000000003028E-2</v>
      </c>
      <c r="O369" s="83">
        <v>438433.56000000006</v>
      </c>
      <c r="P369" s="85">
        <v>99.979600000000005</v>
      </c>
      <c r="Q369" s="73"/>
      <c r="R369" s="83">
        <v>1621.8731969710002</v>
      </c>
      <c r="S369" s="84">
        <v>3.9857596363636371E-4</v>
      </c>
      <c r="T369" s="84">
        <f t="shared" si="2"/>
        <v>2.603593448344568E-3</v>
      </c>
      <c r="U369" s="84">
        <f>R369/'סכום נכסי הקרן'!$C$42</f>
        <v>2.2762297617958793E-4</v>
      </c>
    </row>
    <row r="370" spans="2:21">
      <c r="B370" s="76" t="s">
        <v>899</v>
      </c>
      <c r="C370" s="73" t="s">
        <v>900</v>
      </c>
      <c r="D370" s="86" t="s">
        <v>26</v>
      </c>
      <c r="E370" s="86" t="s">
        <v>645</v>
      </c>
      <c r="F370" s="73"/>
      <c r="G370" s="86" t="s">
        <v>754</v>
      </c>
      <c r="H370" s="73" t="s">
        <v>901</v>
      </c>
      <c r="I370" s="73" t="s">
        <v>647</v>
      </c>
      <c r="J370" s="73"/>
      <c r="K370" s="83">
        <v>2.3499999999996901</v>
      </c>
      <c r="L370" s="86" t="s">
        <v>133</v>
      </c>
      <c r="M370" s="87">
        <v>0.06</v>
      </c>
      <c r="N370" s="87">
        <v>9.9199999999980359E-2</v>
      </c>
      <c r="O370" s="83">
        <v>519543.76860000007</v>
      </c>
      <c r="P370" s="85">
        <v>93.181330000000003</v>
      </c>
      <c r="Q370" s="73"/>
      <c r="R370" s="83">
        <v>2261.1690589820005</v>
      </c>
      <c r="S370" s="84">
        <v>4.1563501488000004E-4</v>
      </c>
      <c r="T370" s="84">
        <f t="shared" si="2"/>
        <v>3.6298552553675708E-3</v>
      </c>
      <c r="U370" s="84">
        <f>R370/'סכום נכסי הקרן'!$C$42</f>
        <v>3.1734541998222821E-4</v>
      </c>
    </row>
    <row r="371" spans="2:21">
      <c r="B371" s="76" t="s">
        <v>902</v>
      </c>
      <c r="C371" s="73" t="s">
        <v>903</v>
      </c>
      <c r="D371" s="86" t="s">
        <v>26</v>
      </c>
      <c r="E371" s="86" t="s">
        <v>645</v>
      </c>
      <c r="F371" s="73"/>
      <c r="G371" s="86" t="s">
        <v>754</v>
      </c>
      <c r="H371" s="73" t="s">
        <v>901</v>
      </c>
      <c r="I371" s="73" t="s">
        <v>647</v>
      </c>
      <c r="J371" s="73"/>
      <c r="K371" s="83">
        <v>2.4099999999995636</v>
      </c>
      <c r="L371" s="86" t="s">
        <v>132</v>
      </c>
      <c r="M371" s="87">
        <v>0.05</v>
      </c>
      <c r="N371" s="87">
        <v>7.3899999999973695E-2</v>
      </c>
      <c r="O371" s="83">
        <v>219216.78000000003</v>
      </c>
      <c r="P371" s="85">
        <v>96.246080000000006</v>
      </c>
      <c r="Q371" s="73"/>
      <c r="R371" s="83">
        <v>847.85351895700012</v>
      </c>
      <c r="S371" s="84">
        <v>2.1921678000000002E-4</v>
      </c>
      <c r="T371" s="84">
        <f t="shared" si="2"/>
        <v>1.3610594658293763E-3</v>
      </c>
      <c r="U371" s="84">
        <f>R371/'סכום נכסי הקרן'!$C$42</f>
        <v>1.1899262020591848E-4</v>
      </c>
    </row>
    <row r="372" spans="2:21">
      <c r="B372" s="76" t="s">
        <v>904</v>
      </c>
      <c r="C372" s="73" t="s">
        <v>905</v>
      </c>
      <c r="D372" s="86" t="s">
        <v>26</v>
      </c>
      <c r="E372" s="86" t="s">
        <v>645</v>
      </c>
      <c r="F372" s="73"/>
      <c r="G372" s="86" t="s">
        <v>747</v>
      </c>
      <c r="H372" s="73" t="s">
        <v>894</v>
      </c>
      <c r="I372" s="73" t="s">
        <v>681</v>
      </c>
      <c r="J372" s="73"/>
      <c r="K372" s="83">
        <v>6.3200000000011247</v>
      </c>
      <c r="L372" s="86" t="s">
        <v>130</v>
      </c>
      <c r="M372" s="87">
        <v>5.1249999999999997E-2</v>
      </c>
      <c r="N372" s="87">
        <v>8.1600000000017964E-2</v>
      </c>
      <c r="O372" s="83">
        <v>657650.34000000008</v>
      </c>
      <c r="P372" s="85">
        <v>83.262169999999998</v>
      </c>
      <c r="Q372" s="73"/>
      <c r="R372" s="83">
        <v>2026.0235120460004</v>
      </c>
      <c r="S372" s="84">
        <v>3.2882517000000006E-4</v>
      </c>
      <c r="T372" s="84">
        <f t="shared" si="2"/>
        <v>3.2523760501169049E-3</v>
      </c>
      <c r="U372" s="84">
        <f>R372/'סכום נכסי הקרן'!$C$42</f>
        <v>2.8434374677564745E-4</v>
      </c>
    </row>
    <row r="373" spans="2:21">
      <c r="B373" s="76" t="s">
        <v>906</v>
      </c>
      <c r="C373" s="73" t="s">
        <v>907</v>
      </c>
      <c r="D373" s="86" t="s">
        <v>26</v>
      </c>
      <c r="E373" s="86" t="s">
        <v>645</v>
      </c>
      <c r="F373" s="73"/>
      <c r="G373" s="86" t="s">
        <v>712</v>
      </c>
      <c r="H373" s="73" t="s">
        <v>908</v>
      </c>
      <c r="I373" s="73" t="s">
        <v>681</v>
      </c>
      <c r="J373" s="73"/>
      <c r="K373" s="83">
        <v>2.9199999999984203</v>
      </c>
      <c r="L373" s="86" t="s">
        <v>132</v>
      </c>
      <c r="M373" s="87">
        <v>3.6249999999999998E-2</v>
      </c>
      <c r="N373" s="87">
        <v>0.45069999999980337</v>
      </c>
      <c r="O373" s="83">
        <v>679572.01800000016</v>
      </c>
      <c r="P373" s="85">
        <v>35.236699999999999</v>
      </c>
      <c r="Q373" s="73"/>
      <c r="R373" s="83">
        <v>962.26496285600012</v>
      </c>
      <c r="S373" s="84">
        <v>1.9416343371428575E-3</v>
      </c>
      <c r="T373" s="84">
        <f t="shared" si="2"/>
        <v>1.5447241853076925E-3</v>
      </c>
      <c r="U373" s="84">
        <f>R373/'סכום נכסי הקרן'!$C$42</f>
        <v>1.3504977770622829E-4</v>
      </c>
    </row>
    <row r="374" spans="2:21">
      <c r="B374" s="76" t="s">
        <v>909</v>
      </c>
      <c r="C374" s="73" t="s">
        <v>910</v>
      </c>
      <c r="D374" s="86" t="s">
        <v>26</v>
      </c>
      <c r="E374" s="86" t="s">
        <v>645</v>
      </c>
      <c r="F374" s="73"/>
      <c r="G374" s="86" t="s">
        <v>523</v>
      </c>
      <c r="H374" s="73" t="s">
        <v>512</v>
      </c>
      <c r="I374" s="73"/>
      <c r="J374" s="73"/>
      <c r="K374" s="83">
        <v>3.8199999999999026</v>
      </c>
      <c r="L374" s="86" t="s">
        <v>130</v>
      </c>
      <c r="M374" s="87">
        <v>2.5000000000000001E-2</v>
      </c>
      <c r="N374" s="87">
        <v>3.1000000000043766E-3</v>
      </c>
      <c r="O374" s="83">
        <v>254294.24625000003</v>
      </c>
      <c r="P374" s="85">
        <v>109.28883</v>
      </c>
      <c r="Q374" s="73"/>
      <c r="R374" s="83">
        <v>1028.2862954050001</v>
      </c>
      <c r="S374" s="84">
        <v>5.8966781739130437E-4</v>
      </c>
      <c r="T374" s="84">
        <f t="shared" si="2"/>
        <v>1.6507082469449279E-3</v>
      </c>
      <c r="U374" s="84">
        <f>R374/'סכום נכסי הקרן'!$C$42</f>
        <v>1.4431558975257805E-4</v>
      </c>
    </row>
    <row r="375" spans="2:21">
      <c r="B375" s="114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  <c r="U375" s="115"/>
    </row>
    <row r="376" spans="2:21">
      <c r="B376" s="114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</row>
    <row r="377" spans="2:21">
      <c r="B377" s="114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</row>
    <row r="378" spans="2:21">
      <c r="B378" s="123" t="s">
        <v>220</v>
      </c>
      <c r="C378" s="125"/>
      <c r="D378" s="125"/>
      <c r="E378" s="125"/>
      <c r="F378" s="125"/>
      <c r="G378" s="125"/>
      <c r="H378" s="125"/>
      <c r="I378" s="125"/>
      <c r="J378" s="125"/>
      <c r="K378" s="12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</row>
    <row r="379" spans="2:21">
      <c r="B379" s="123" t="s">
        <v>110</v>
      </c>
      <c r="C379" s="125"/>
      <c r="D379" s="125"/>
      <c r="E379" s="125"/>
      <c r="F379" s="125"/>
      <c r="G379" s="125"/>
      <c r="H379" s="125"/>
      <c r="I379" s="125"/>
      <c r="J379" s="125"/>
      <c r="K379" s="12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</row>
    <row r="380" spans="2:21">
      <c r="B380" s="123" t="s">
        <v>203</v>
      </c>
      <c r="C380" s="125"/>
      <c r="D380" s="125"/>
      <c r="E380" s="125"/>
      <c r="F380" s="125"/>
      <c r="G380" s="125"/>
      <c r="H380" s="125"/>
      <c r="I380" s="125"/>
      <c r="J380" s="125"/>
      <c r="K380" s="12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</row>
    <row r="381" spans="2:21">
      <c r="B381" s="123" t="s">
        <v>211</v>
      </c>
      <c r="C381" s="125"/>
      <c r="D381" s="125"/>
      <c r="E381" s="125"/>
      <c r="F381" s="125"/>
      <c r="G381" s="125"/>
      <c r="H381" s="125"/>
      <c r="I381" s="125"/>
      <c r="J381" s="125"/>
      <c r="K381" s="12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</row>
    <row r="382" spans="2:21">
      <c r="B382" s="161" t="s">
        <v>216</v>
      </c>
      <c r="C382" s="161"/>
      <c r="D382" s="161"/>
      <c r="E382" s="161"/>
      <c r="F382" s="161"/>
      <c r="G382" s="161"/>
      <c r="H382" s="161"/>
      <c r="I382" s="161"/>
      <c r="J382" s="161"/>
      <c r="K382" s="161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</row>
    <row r="383" spans="2:21">
      <c r="B383" s="114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</row>
    <row r="384" spans="2:21">
      <c r="B384" s="114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</row>
    <row r="385" spans="2:21">
      <c r="B385" s="114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</row>
    <row r="386" spans="2:21">
      <c r="B386" s="114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</row>
    <row r="387" spans="2:21">
      <c r="B387" s="114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</row>
    <row r="388" spans="2:21">
      <c r="B388" s="114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</row>
    <row r="389" spans="2:21">
      <c r="B389" s="114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</row>
    <row r="390" spans="2:21">
      <c r="B390" s="114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  <c r="U390" s="115"/>
    </row>
    <row r="391" spans="2:21">
      <c r="B391" s="114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</row>
    <row r="392" spans="2:21">
      <c r="B392" s="114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</row>
    <row r="393" spans="2:21">
      <c r="B393" s="114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</row>
    <row r="394" spans="2:21">
      <c r="B394" s="114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</row>
    <row r="395" spans="2:21">
      <c r="B395" s="114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</row>
    <row r="396" spans="2:21">
      <c r="B396" s="114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</row>
    <row r="397" spans="2:21">
      <c r="B397" s="114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</row>
    <row r="398" spans="2:21">
      <c r="B398" s="114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</row>
    <row r="399" spans="2:21">
      <c r="B399" s="114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</row>
    <row r="400" spans="2:21">
      <c r="B400" s="114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</row>
    <row r="401" spans="2:21">
      <c r="B401" s="114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</row>
    <row r="402" spans="2:21">
      <c r="B402" s="114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</row>
    <row r="403" spans="2:21">
      <c r="B403" s="114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</row>
    <row r="404" spans="2:21">
      <c r="B404" s="114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  <c r="U404" s="115"/>
    </row>
    <row r="405" spans="2:21">
      <c r="B405" s="114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/>
    </row>
    <row r="406" spans="2:21">
      <c r="B406" s="114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  <c r="U406" s="115"/>
    </row>
    <row r="407" spans="2:21">
      <c r="B407" s="114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</row>
    <row r="408" spans="2:21">
      <c r="B408" s="114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</row>
    <row r="409" spans="2:21">
      <c r="B409" s="114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  <c r="U409" s="115"/>
    </row>
    <row r="410" spans="2:21">
      <c r="B410" s="114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  <c r="U410" s="115"/>
    </row>
    <row r="411" spans="2:21">
      <c r="B411" s="114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  <c r="U411" s="115"/>
    </row>
    <row r="412" spans="2:21">
      <c r="B412" s="114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  <c r="U412" s="115"/>
    </row>
    <row r="413" spans="2:21">
      <c r="B413" s="114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</row>
    <row r="414" spans="2:21">
      <c r="B414" s="114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</row>
    <row r="415" spans="2:21">
      <c r="B415" s="114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</row>
    <row r="416" spans="2:21">
      <c r="B416" s="114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</row>
    <row r="417" spans="2:21">
      <c r="B417" s="114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</row>
    <row r="418" spans="2:21">
      <c r="B418" s="114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</row>
    <row r="419" spans="2:21">
      <c r="B419" s="114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</row>
    <row r="420" spans="2:21">
      <c r="B420" s="114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</row>
    <row r="421" spans="2:21">
      <c r="B421" s="114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</row>
    <row r="422" spans="2:21">
      <c r="B422" s="114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</row>
    <row r="423" spans="2:21">
      <c r="B423" s="114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</row>
    <row r="424" spans="2:21">
      <c r="B424" s="114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</row>
    <row r="425" spans="2:21">
      <c r="B425" s="114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</row>
    <row r="426" spans="2:21">
      <c r="B426" s="114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</row>
    <row r="427" spans="2:21">
      <c r="B427" s="114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  <c r="U427" s="115"/>
    </row>
    <row r="428" spans="2:21">
      <c r="B428" s="114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</row>
    <row r="429" spans="2:21">
      <c r="B429" s="114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</row>
    <row r="430" spans="2:21">
      <c r="B430" s="114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  <c r="U430" s="115"/>
    </row>
    <row r="431" spans="2:21">
      <c r="B431" s="114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</row>
    <row r="432" spans="2:21">
      <c r="B432" s="114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</row>
    <row r="433" spans="2:21">
      <c r="B433" s="114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</row>
    <row r="434" spans="2:21">
      <c r="B434" s="114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</row>
    <row r="435" spans="2:21">
      <c r="B435" s="114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</row>
    <row r="436" spans="2:21">
      <c r="B436" s="114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</row>
    <row r="437" spans="2:21">
      <c r="B437" s="114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</row>
    <row r="438" spans="2:21">
      <c r="B438" s="114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</row>
    <row r="439" spans="2:21">
      <c r="B439" s="114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</row>
    <row r="440" spans="2:21">
      <c r="B440" s="114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</row>
    <row r="441" spans="2:21">
      <c r="B441" s="114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  <c r="U441" s="115"/>
    </row>
    <row r="442" spans="2:21">
      <c r="B442" s="114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  <c r="U442" s="115"/>
    </row>
    <row r="443" spans="2:21">
      <c r="B443" s="114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  <c r="U443" s="115"/>
    </row>
    <row r="444" spans="2:21">
      <c r="B444" s="114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  <c r="U444" s="115"/>
    </row>
    <row r="445" spans="2:21">
      <c r="B445" s="114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  <c r="U445" s="115"/>
    </row>
    <row r="446" spans="2:21">
      <c r="B446" s="114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  <c r="U446" s="115"/>
    </row>
    <row r="447" spans="2:21">
      <c r="B447" s="114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  <c r="U447" s="115"/>
    </row>
    <row r="448" spans="2:21">
      <c r="B448" s="114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  <c r="U448" s="115"/>
    </row>
    <row r="449" spans="2:21">
      <c r="B449" s="114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  <c r="U449" s="115"/>
    </row>
    <row r="450" spans="2:21">
      <c r="B450" s="114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  <c r="U450" s="115"/>
    </row>
    <row r="451" spans="2:21">
      <c r="B451" s="114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  <c r="U451" s="115"/>
    </row>
    <row r="452" spans="2:21">
      <c r="B452" s="114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  <c r="U452" s="115"/>
    </row>
    <row r="453" spans="2:21">
      <c r="B453" s="114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  <c r="U453" s="115"/>
    </row>
    <row r="454" spans="2:21">
      <c r="B454" s="114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  <c r="U454" s="115"/>
    </row>
    <row r="455" spans="2:21">
      <c r="B455" s="114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  <c r="U455" s="115"/>
    </row>
    <row r="456" spans="2:21">
      <c r="B456" s="114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  <c r="U456" s="115"/>
    </row>
    <row r="457" spans="2:21">
      <c r="B457" s="114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  <c r="U457" s="115"/>
    </row>
    <row r="458" spans="2:21">
      <c r="B458" s="114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  <c r="U458" s="115"/>
    </row>
    <row r="459" spans="2:21">
      <c r="B459" s="114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  <c r="U459" s="115"/>
    </row>
    <row r="460" spans="2:21">
      <c r="B460" s="114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  <c r="U460" s="115"/>
    </row>
    <row r="461" spans="2:21">
      <c r="B461" s="114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  <c r="U461" s="115"/>
    </row>
    <row r="462" spans="2:21">
      <c r="B462" s="114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  <c r="U462" s="115"/>
    </row>
    <row r="463" spans="2:21">
      <c r="B463" s="114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  <c r="U463" s="115"/>
    </row>
    <row r="464" spans="2:21">
      <c r="B464" s="114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  <c r="U464" s="115"/>
    </row>
    <row r="465" spans="2:21">
      <c r="B465" s="114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  <c r="U465" s="115"/>
    </row>
    <row r="466" spans="2:21">
      <c r="B466" s="114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  <c r="U466" s="115"/>
    </row>
    <row r="467" spans="2:21">
      <c r="B467" s="114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  <c r="U467" s="115"/>
    </row>
    <row r="468" spans="2:21">
      <c r="B468" s="114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  <c r="U468" s="115"/>
    </row>
    <row r="469" spans="2:21">
      <c r="B469" s="114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  <c r="U469" s="115"/>
    </row>
    <row r="470" spans="2:21">
      <c r="B470" s="114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  <c r="U470" s="115"/>
    </row>
    <row r="471" spans="2:21">
      <c r="B471" s="114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  <c r="U471" s="115"/>
    </row>
    <row r="472" spans="2:21">
      <c r="B472" s="114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  <c r="U472" s="115"/>
    </row>
    <row r="473" spans="2:21">
      <c r="B473" s="114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  <c r="U473" s="115"/>
    </row>
    <row r="474" spans="2:21">
      <c r="B474" s="114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  <c r="U474" s="115"/>
    </row>
    <row r="475" spans="2:21">
      <c r="B475" s="114"/>
      <c r="C475" s="115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  <c r="U475" s="115"/>
    </row>
    <row r="476" spans="2:21">
      <c r="B476" s="114"/>
      <c r="C476" s="115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  <c r="U476" s="115"/>
    </row>
    <row r="477" spans="2:21">
      <c r="B477" s="114"/>
      <c r="C477" s="115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  <c r="U477" s="115"/>
    </row>
    <row r="478" spans="2:21">
      <c r="B478" s="114"/>
      <c r="C478" s="115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  <c r="U478" s="115"/>
    </row>
    <row r="479" spans="2:21">
      <c r="B479" s="114"/>
      <c r="C479" s="115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  <c r="U479" s="115"/>
    </row>
    <row r="480" spans="2:21">
      <c r="B480" s="114"/>
      <c r="C480" s="115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  <c r="U480" s="115"/>
    </row>
    <row r="481" spans="2:21">
      <c r="B481" s="114"/>
      <c r="C481" s="115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  <c r="U481" s="115"/>
    </row>
    <row r="482" spans="2:21">
      <c r="B482" s="114"/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  <c r="U482" s="115"/>
    </row>
    <row r="483" spans="2:21">
      <c r="B483" s="114"/>
      <c r="C483" s="115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  <c r="U483" s="115"/>
    </row>
    <row r="484" spans="2:21">
      <c r="B484" s="114"/>
      <c r="C484" s="115"/>
      <c r="D484" s="115"/>
      <c r="E484" s="115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  <c r="U484" s="115"/>
    </row>
    <row r="485" spans="2:21">
      <c r="B485" s="114"/>
      <c r="C485" s="115"/>
      <c r="D485" s="115"/>
      <c r="E485" s="115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  <c r="U485" s="115"/>
    </row>
    <row r="486" spans="2:21">
      <c r="B486" s="114"/>
      <c r="C486" s="115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  <c r="U486" s="115"/>
    </row>
    <row r="487" spans="2:21">
      <c r="B487" s="114"/>
      <c r="C487" s="115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  <c r="U487" s="115"/>
    </row>
    <row r="488" spans="2:21">
      <c r="B488" s="114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  <c r="U488" s="115"/>
    </row>
    <row r="489" spans="2:21">
      <c r="B489" s="114"/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  <c r="U489" s="115"/>
    </row>
    <row r="490" spans="2:21">
      <c r="B490" s="114"/>
      <c r="C490" s="115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  <c r="U490" s="115"/>
    </row>
    <row r="491" spans="2:21">
      <c r="B491" s="114"/>
      <c r="C491" s="115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  <c r="U491" s="115"/>
    </row>
    <row r="492" spans="2:21">
      <c r="B492" s="114"/>
      <c r="C492" s="115"/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  <c r="U492" s="115"/>
    </row>
    <row r="493" spans="2:21">
      <c r="B493" s="114"/>
      <c r="C493" s="115"/>
      <c r="D493" s="115"/>
      <c r="E493" s="115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  <c r="U493" s="115"/>
    </row>
    <row r="494" spans="2:21">
      <c r="B494" s="114"/>
      <c r="C494" s="115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  <c r="U494" s="115"/>
    </row>
    <row r="495" spans="2:21">
      <c r="B495" s="114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  <c r="U495" s="115"/>
    </row>
    <row r="496" spans="2:21">
      <c r="B496" s="114"/>
      <c r="C496" s="115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  <c r="U496" s="115"/>
    </row>
    <row r="497" spans="2:21">
      <c r="B497" s="114"/>
      <c r="C497" s="115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  <c r="U497" s="115"/>
    </row>
    <row r="498" spans="2:21">
      <c r="B498" s="114"/>
      <c r="C498" s="115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  <c r="U498" s="115"/>
    </row>
    <row r="499" spans="2:21">
      <c r="B499" s="114"/>
      <c r="C499" s="115"/>
      <c r="D499" s="115"/>
      <c r="E499" s="115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  <c r="U499" s="115"/>
    </row>
    <row r="500" spans="2:21">
      <c r="B500" s="114"/>
      <c r="C500" s="115"/>
      <c r="D500" s="115"/>
      <c r="E500" s="115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  <c r="U500" s="115"/>
    </row>
    <row r="501" spans="2:21">
      <c r="B501" s="114"/>
      <c r="C501" s="115"/>
      <c r="D501" s="115"/>
      <c r="E501" s="115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  <c r="U501" s="115"/>
    </row>
    <row r="502" spans="2:21">
      <c r="B502" s="114"/>
      <c r="C502" s="115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  <c r="U502" s="115"/>
    </row>
    <row r="503" spans="2:21">
      <c r="B503" s="114"/>
      <c r="C503" s="115"/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  <c r="U503" s="115"/>
    </row>
    <row r="504" spans="2:21">
      <c r="B504" s="114"/>
      <c r="C504" s="115"/>
      <c r="D504" s="115"/>
      <c r="E504" s="115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  <c r="U504" s="115"/>
    </row>
    <row r="505" spans="2:21">
      <c r="B505" s="114"/>
      <c r="C505" s="115"/>
      <c r="D505" s="115"/>
      <c r="E505" s="115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  <c r="U505" s="115"/>
    </row>
    <row r="506" spans="2:21">
      <c r="B506" s="114"/>
      <c r="C506" s="115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  <c r="U506" s="115"/>
    </row>
    <row r="507" spans="2:21">
      <c r="B507" s="114"/>
      <c r="C507" s="115"/>
      <c r="D507" s="115"/>
      <c r="E507" s="115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  <c r="U507" s="115"/>
    </row>
    <row r="508" spans="2:21">
      <c r="B508" s="114"/>
      <c r="C508" s="115"/>
      <c r="D508" s="115"/>
      <c r="E508" s="115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  <c r="U508" s="115"/>
    </row>
    <row r="509" spans="2:21">
      <c r="B509" s="114"/>
      <c r="C509" s="115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  <c r="U509" s="115"/>
    </row>
    <row r="510" spans="2:21">
      <c r="B510" s="114"/>
      <c r="C510" s="115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  <c r="U510" s="115"/>
    </row>
    <row r="511" spans="2:21">
      <c r="B511" s="114"/>
      <c r="C511" s="115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  <c r="U511" s="115"/>
    </row>
    <row r="512" spans="2:21">
      <c r="B512" s="114"/>
      <c r="C512" s="115"/>
      <c r="D512" s="115"/>
      <c r="E512" s="115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  <c r="U512" s="115"/>
    </row>
    <row r="513" spans="2:21">
      <c r="B513" s="114"/>
      <c r="C513" s="115"/>
      <c r="D513" s="115"/>
      <c r="E513" s="115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  <c r="U513" s="115"/>
    </row>
    <row r="514" spans="2:21">
      <c r="B514" s="114"/>
      <c r="C514" s="115"/>
      <c r="D514" s="115"/>
      <c r="E514" s="115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  <c r="U514" s="115"/>
    </row>
    <row r="515" spans="2:21">
      <c r="B515" s="114"/>
      <c r="C515" s="115"/>
      <c r="D515" s="115"/>
      <c r="E515" s="115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  <c r="U515" s="115"/>
    </row>
    <row r="516" spans="2:21">
      <c r="B516" s="114"/>
      <c r="C516" s="115"/>
      <c r="D516" s="115"/>
      <c r="E516" s="115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  <c r="U516" s="115"/>
    </row>
    <row r="517" spans="2:21">
      <c r="B517" s="114"/>
      <c r="C517" s="115"/>
      <c r="D517" s="115"/>
      <c r="E517" s="115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  <c r="U517" s="115"/>
    </row>
    <row r="518" spans="2:21">
      <c r="B518" s="114"/>
      <c r="C518" s="115"/>
      <c r="D518" s="115"/>
      <c r="E518" s="115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  <c r="U518" s="115"/>
    </row>
    <row r="519" spans="2:21">
      <c r="B519" s="114"/>
      <c r="C519" s="115"/>
      <c r="D519" s="115"/>
      <c r="E519" s="115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  <c r="U519" s="115"/>
    </row>
    <row r="520" spans="2:21">
      <c r="B520" s="114"/>
      <c r="C520" s="115"/>
      <c r="D520" s="115"/>
      <c r="E520" s="115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  <c r="U520" s="115"/>
    </row>
    <row r="521" spans="2:21">
      <c r="B521" s="114"/>
      <c r="C521" s="115"/>
      <c r="D521" s="115"/>
      <c r="E521" s="115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  <c r="U521" s="115"/>
    </row>
    <row r="522" spans="2:21">
      <c r="B522" s="114"/>
      <c r="C522" s="115"/>
      <c r="D522" s="115"/>
      <c r="E522" s="115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  <c r="U522" s="115"/>
    </row>
    <row r="523" spans="2:21">
      <c r="B523" s="114"/>
      <c r="C523" s="115"/>
      <c r="D523" s="115"/>
      <c r="E523" s="115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  <c r="U523" s="115"/>
    </row>
    <row r="524" spans="2:21">
      <c r="B524" s="114"/>
      <c r="C524" s="115"/>
      <c r="D524" s="115"/>
      <c r="E524" s="115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  <c r="U524" s="115"/>
    </row>
    <row r="525" spans="2:21">
      <c r="B525" s="114"/>
      <c r="C525" s="115"/>
      <c r="D525" s="115"/>
      <c r="E525" s="115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  <c r="U525" s="115"/>
    </row>
    <row r="526" spans="2:21">
      <c r="B526" s="114"/>
      <c r="C526" s="115"/>
      <c r="D526" s="115"/>
      <c r="E526" s="115"/>
      <c r="F526" s="115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  <c r="U526" s="115"/>
    </row>
    <row r="527" spans="2:21">
      <c r="B527" s="114"/>
      <c r="C527" s="115"/>
      <c r="D527" s="115"/>
      <c r="E527" s="115"/>
      <c r="F527" s="115"/>
      <c r="G527" s="115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  <c r="U527" s="115"/>
    </row>
    <row r="528" spans="2:21">
      <c r="B528" s="114"/>
      <c r="C528" s="115"/>
      <c r="D528" s="115"/>
      <c r="E528" s="115"/>
      <c r="F528" s="115"/>
      <c r="G528" s="115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  <c r="U528" s="115"/>
    </row>
    <row r="529" spans="2:21">
      <c r="B529" s="114"/>
      <c r="C529" s="115"/>
      <c r="D529" s="115"/>
      <c r="E529" s="115"/>
      <c r="F529" s="115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  <c r="U529" s="115"/>
    </row>
    <row r="530" spans="2:21">
      <c r="B530" s="114"/>
      <c r="C530" s="115"/>
      <c r="D530" s="115"/>
      <c r="E530" s="115"/>
      <c r="F530" s="115"/>
      <c r="G530" s="115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  <c r="U530" s="115"/>
    </row>
    <row r="531" spans="2:21">
      <c r="B531" s="114"/>
      <c r="C531" s="115"/>
      <c r="D531" s="115"/>
      <c r="E531" s="115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  <c r="U531" s="115"/>
    </row>
    <row r="532" spans="2:21">
      <c r="B532" s="114"/>
      <c r="C532" s="115"/>
      <c r="D532" s="115"/>
      <c r="E532" s="115"/>
      <c r="F532" s="115"/>
      <c r="G532" s="115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  <c r="U532" s="115"/>
    </row>
    <row r="533" spans="2:21">
      <c r="B533" s="114"/>
      <c r="C533" s="115"/>
      <c r="D533" s="115"/>
      <c r="E533" s="115"/>
      <c r="F533" s="115"/>
      <c r="G533" s="115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  <c r="U533" s="115"/>
    </row>
    <row r="534" spans="2:21">
      <c r="B534" s="114"/>
      <c r="C534" s="115"/>
      <c r="D534" s="115"/>
      <c r="E534" s="115"/>
      <c r="F534" s="115"/>
      <c r="G534" s="115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  <c r="U534" s="115"/>
    </row>
    <row r="535" spans="2:21">
      <c r="B535" s="114"/>
      <c r="C535" s="115"/>
      <c r="D535" s="115"/>
      <c r="E535" s="115"/>
      <c r="F535" s="115"/>
      <c r="G535" s="115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  <c r="U535" s="115"/>
    </row>
    <row r="536" spans="2:21">
      <c r="B536" s="114"/>
      <c r="C536" s="115"/>
      <c r="D536" s="115"/>
      <c r="E536" s="115"/>
      <c r="F536" s="115"/>
      <c r="G536" s="115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  <c r="U536" s="115"/>
    </row>
    <row r="537" spans="2:21">
      <c r="B537" s="114"/>
      <c r="C537" s="115"/>
      <c r="D537" s="115"/>
      <c r="E537" s="115"/>
      <c r="F537" s="115"/>
      <c r="G537" s="115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  <c r="U537" s="115"/>
    </row>
    <row r="538" spans="2:21">
      <c r="B538" s="114"/>
      <c r="C538" s="115"/>
      <c r="D538" s="115"/>
      <c r="E538" s="115"/>
      <c r="F538" s="115"/>
      <c r="G538" s="115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  <c r="U538" s="115"/>
    </row>
    <row r="539" spans="2:21">
      <c r="B539" s="114"/>
      <c r="C539" s="115"/>
      <c r="D539" s="115"/>
      <c r="E539" s="115"/>
      <c r="F539" s="115"/>
      <c r="G539" s="115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  <c r="U539" s="115"/>
    </row>
    <row r="540" spans="2:21">
      <c r="B540" s="114"/>
      <c r="C540" s="115"/>
      <c r="D540" s="115"/>
      <c r="E540" s="115"/>
      <c r="F540" s="115"/>
      <c r="G540" s="115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  <c r="U540" s="115"/>
    </row>
    <row r="541" spans="2:21">
      <c r="B541" s="114"/>
      <c r="C541" s="115"/>
      <c r="D541" s="115"/>
      <c r="E541" s="115"/>
      <c r="F541" s="115"/>
      <c r="G541" s="115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  <c r="U541" s="115"/>
    </row>
    <row r="542" spans="2:21">
      <c r="B542" s="114"/>
      <c r="C542" s="115"/>
      <c r="D542" s="115"/>
      <c r="E542" s="115"/>
      <c r="F542" s="115"/>
      <c r="G542" s="115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  <c r="U542" s="115"/>
    </row>
    <row r="543" spans="2:21">
      <c r="B543" s="114"/>
      <c r="C543" s="115"/>
      <c r="D543" s="115"/>
      <c r="E543" s="115"/>
      <c r="F543" s="115"/>
      <c r="G543" s="115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  <c r="U543" s="115"/>
    </row>
    <row r="544" spans="2:21">
      <c r="B544" s="114"/>
      <c r="C544" s="115"/>
      <c r="D544" s="115"/>
      <c r="E544" s="115"/>
      <c r="F544" s="115"/>
      <c r="G544" s="115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  <c r="U544" s="115"/>
    </row>
    <row r="545" spans="2:21">
      <c r="B545" s="114"/>
      <c r="C545" s="115"/>
      <c r="D545" s="115"/>
      <c r="E545" s="115"/>
      <c r="F545" s="115"/>
      <c r="G545" s="115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  <c r="U545" s="115"/>
    </row>
    <row r="546" spans="2:21">
      <c r="B546" s="114"/>
      <c r="C546" s="115"/>
      <c r="D546" s="115"/>
      <c r="E546" s="115"/>
      <c r="F546" s="115"/>
      <c r="G546" s="115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  <c r="U546" s="115"/>
    </row>
    <row r="547" spans="2:21">
      <c r="B547" s="114"/>
      <c r="C547" s="115"/>
      <c r="D547" s="115"/>
      <c r="E547" s="115"/>
      <c r="F547" s="115"/>
      <c r="G547" s="115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  <c r="U547" s="115"/>
    </row>
    <row r="548" spans="2:21">
      <c r="B548" s="114"/>
      <c r="C548" s="115"/>
      <c r="D548" s="115"/>
      <c r="E548" s="115"/>
      <c r="F548" s="115"/>
      <c r="G548" s="115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  <c r="U548" s="115"/>
    </row>
    <row r="549" spans="2:21">
      <c r="B549" s="114"/>
      <c r="C549" s="115"/>
      <c r="D549" s="115"/>
      <c r="E549" s="115"/>
      <c r="F549" s="115"/>
      <c r="G549" s="115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  <c r="U549" s="115"/>
    </row>
    <row r="550" spans="2:21">
      <c r="B550" s="114"/>
      <c r="C550" s="115"/>
      <c r="D550" s="115"/>
      <c r="E550" s="115"/>
      <c r="F550" s="115"/>
      <c r="G550" s="115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  <c r="U550" s="115"/>
    </row>
    <row r="551" spans="2:21">
      <c r="B551" s="114"/>
      <c r="C551" s="115"/>
      <c r="D551" s="115"/>
      <c r="E551" s="115"/>
      <c r="F551" s="115"/>
      <c r="G551" s="115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  <c r="U551" s="115"/>
    </row>
    <row r="552" spans="2:21">
      <c r="B552" s="114"/>
      <c r="C552" s="115"/>
      <c r="D552" s="115"/>
      <c r="E552" s="115"/>
      <c r="F552" s="115"/>
      <c r="G552" s="115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  <c r="U552" s="115"/>
    </row>
    <row r="553" spans="2:21">
      <c r="B553" s="114"/>
      <c r="C553" s="115"/>
      <c r="D553" s="115"/>
      <c r="E553" s="115"/>
      <c r="F553" s="115"/>
      <c r="G553" s="115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  <c r="U553" s="115"/>
    </row>
    <row r="554" spans="2:21">
      <c r="B554" s="114"/>
      <c r="C554" s="115"/>
      <c r="D554" s="115"/>
      <c r="E554" s="115"/>
      <c r="F554" s="115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  <c r="U554" s="115"/>
    </row>
    <row r="555" spans="2:21">
      <c r="B555" s="114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  <c r="U555" s="115"/>
    </row>
    <row r="556" spans="2:21">
      <c r="B556" s="114"/>
      <c r="C556" s="115"/>
      <c r="D556" s="115"/>
      <c r="E556" s="115"/>
      <c r="F556" s="115"/>
      <c r="G556" s="115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  <c r="U556" s="115"/>
    </row>
    <row r="557" spans="2:21">
      <c r="B557" s="114"/>
      <c r="C557" s="115"/>
      <c r="D557" s="115"/>
      <c r="E557" s="115"/>
      <c r="F557" s="115"/>
      <c r="G557" s="115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  <c r="U557" s="115"/>
    </row>
    <row r="558" spans="2:21">
      <c r="B558" s="114"/>
      <c r="C558" s="115"/>
      <c r="D558" s="115"/>
      <c r="E558" s="115"/>
      <c r="F558" s="115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  <c r="U558" s="115"/>
    </row>
    <row r="559" spans="2:21">
      <c r="B559" s="114"/>
      <c r="C559" s="115"/>
      <c r="D559" s="115"/>
      <c r="E559" s="115"/>
      <c r="F559" s="115"/>
      <c r="G559" s="115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  <c r="U559" s="115"/>
    </row>
    <row r="560" spans="2:21">
      <c r="B560" s="114"/>
      <c r="C560" s="115"/>
      <c r="D560" s="115"/>
      <c r="E560" s="115"/>
      <c r="F560" s="115"/>
      <c r="G560" s="115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  <c r="U560" s="115"/>
    </row>
    <row r="561" spans="2:21">
      <c r="B561" s="114"/>
      <c r="C561" s="115"/>
      <c r="D561" s="115"/>
      <c r="E561" s="115"/>
      <c r="F561" s="115"/>
      <c r="G561" s="115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  <c r="U561" s="115"/>
    </row>
    <row r="562" spans="2:21">
      <c r="B562" s="114"/>
      <c r="C562" s="115"/>
      <c r="D562" s="115"/>
      <c r="E562" s="115"/>
      <c r="F562" s="115"/>
      <c r="G562" s="115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  <c r="U562" s="115"/>
    </row>
    <row r="563" spans="2:21">
      <c r="B563" s="114"/>
      <c r="C563" s="115"/>
      <c r="D563" s="115"/>
      <c r="E563" s="115"/>
      <c r="F563" s="115"/>
      <c r="G563" s="115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  <c r="U563" s="115"/>
    </row>
    <row r="564" spans="2:21">
      <c r="B564" s="114"/>
      <c r="C564" s="115"/>
      <c r="D564" s="115"/>
      <c r="E564" s="115"/>
      <c r="F564" s="115"/>
      <c r="G564" s="115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  <c r="U564" s="115"/>
    </row>
    <row r="565" spans="2:21">
      <c r="B565" s="114"/>
      <c r="C565" s="115"/>
      <c r="D565" s="115"/>
      <c r="E565" s="115"/>
      <c r="F565" s="115"/>
      <c r="G565" s="115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  <c r="U565" s="115"/>
    </row>
    <row r="566" spans="2:21">
      <c r="B566" s="114"/>
      <c r="C566" s="115"/>
      <c r="D566" s="115"/>
      <c r="E566" s="115"/>
      <c r="F566" s="115"/>
      <c r="G566" s="115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  <c r="U566" s="115"/>
    </row>
    <row r="567" spans="2:21">
      <c r="B567" s="114"/>
      <c r="C567" s="115"/>
      <c r="D567" s="115"/>
      <c r="E567" s="115"/>
      <c r="F567" s="115"/>
      <c r="G567" s="115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  <c r="U567" s="115"/>
    </row>
    <row r="568" spans="2:21">
      <c r="B568" s="114"/>
      <c r="C568" s="115"/>
      <c r="D568" s="115"/>
      <c r="E568" s="115"/>
      <c r="F568" s="115"/>
      <c r="G568" s="115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  <c r="U568" s="115"/>
    </row>
    <row r="569" spans="2:21">
      <c r="B569" s="114"/>
      <c r="C569" s="115"/>
      <c r="D569" s="115"/>
      <c r="E569" s="115"/>
      <c r="F569" s="115"/>
      <c r="G569" s="115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  <c r="U569" s="115"/>
    </row>
    <row r="570" spans="2:21">
      <c r="B570" s="114"/>
      <c r="C570" s="115"/>
      <c r="D570" s="115"/>
      <c r="E570" s="115"/>
      <c r="F570" s="115"/>
      <c r="G570" s="115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  <c r="U570" s="115"/>
    </row>
    <row r="571" spans="2:21">
      <c r="B571" s="114"/>
      <c r="C571" s="115"/>
      <c r="D571" s="115"/>
      <c r="E571" s="115"/>
      <c r="F571" s="115"/>
      <c r="G571" s="115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  <c r="U571" s="115"/>
    </row>
    <row r="572" spans="2:21">
      <c r="B572" s="114"/>
      <c r="C572" s="115"/>
      <c r="D572" s="115"/>
      <c r="E572" s="115"/>
      <c r="F572" s="115"/>
      <c r="G572" s="115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  <c r="U572" s="115"/>
    </row>
    <row r="573" spans="2:21">
      <c r="B573" s="114"/>
      <c r="C573" s="115"/>
      <c r="D573" s="115"/>
      <c r="E573" s="115"/>
      <c r="F573" s="115"/>
      <c r="G573" s="115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  <c r="U573" s="115"/>
    </row>
    <row r="574" spans="2:21">
      <c r="B574" s="114"/>
      <c r="C574" s="115"/>
      <c r="D574" s="115"/>
      <c r="E574" s="115"/>
      <c r="F574" s="115"/>
      <c r="G574" s="115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  <c r="U574" s="115"/>
    </row>
    <row r="575" spans="2:21">
      <c r="B575" s="114"/>
      <c r="C575" s="115"/>
      <c r="D575" s="115"/>
      <c r="E575" s="115"/>
      <c r="F575" s="115"/>
      <c r="G575" s="115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  <c r="U575" s="115"/>
    </row>
    <row r="576" spans="2:21">
      <c r="B576" s="114"/>
      <c r="C576" s="115"/>
      <c r="D576" s="115"/>
      <c r="E576" s="115"/>
      <c r="F576" s="115"/>
      <c r="G576" s="115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  <c r="U576" s="115"/>
    </row>
    <row r="577" spans="2:21">
      <c r="B577" s="114"/>
      <c r="C577" s="115"/>
      <c r="D577" s="115"/>
      <c r="E577" s="115"/>
      <c r="F577" s="115"/>
      <c r="G577" s="115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  <c r="U577" s="115"/>
    </row>
    <row r="578" spans="2:21">
      <c r="B578" s="114"/>
      <c r="C578" s="115"/>
      <c r="D578" s="115"/>
      <c r="E578" s="115"/>
      <c r="F578" s="115"/>
      <c r="G578" s="115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  <c r="U578" s="115"/>
    </row>
    <row r="579" spans="2:21">
      <c r="B579" s="114"/>
      <c r="C579" s="115"/>
      <c r="D579" s="115"/>
      <c r="E579" s="115"/>
      <c r="F579" s="115"/>
      <c r="G579" s="115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  <c r="U579" s="115"/>
    </row>
    <row r="580" spans="2:21">
      <c r="B580" s="114"/>
      <c r="C580" s="115"/>
      <c r="D580" s="115"/>
      <c r="E580" s="115"/>
      <c r="F580" s="115"/>
      <c r="G580" s="115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  <c r="U580" s="115"/>
    </row>
    <row r="581" spans="2:21">
      <c r="B581" s="114"/>
      <c r="C581" s="115"/>
      <c r="D581" s="115"/>
      <c r="E581" s="115"/>
      <c r="F581" s="115"/>
      <c r="G581" s="115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  <c r="U581" s="115"/>
    </row>
    <row r="582" spans="2:21">
      <c r="B582" s="114"/>
      <c r="C582" s="115"/>
      <c r="D582" s="115"/>
      <c r="E582" s="115"/>
      <c r="F582" s="115"/>
      <c r="G582" s="115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  <c r="U582" s="115"/>
    </row>
    <row r="583" spans="2:21">
      <c r="B583" s="114"/>
      <c r="C583" s="115"/>
      <c r="D583" s="115"/>
      <c r="E583" s="115"/>
      <c r="F583" s="115"/>
      <c r="G583" s="115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  <c r="U583" s="115"/>
    </row>
    <row r="584" spans="2:21">
      <c r="B584" s="114"/>
      <c r="C584" s="115"/>
      <c r="D584" s="115"/>
      <c r="E584" s="115"/>
      <c r="F584" s="115"/>
      <c r="G584" s="115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  <c r="U584" s="115"/>
    </row>
    <row r="585" spans="2:21">
      <c r="B585" s="114"/>
      <c r="C585" s="115"/>
      <c r="D585" s="115"/>
      <c r="E585" s="115"/>
      <c r="F585" s="115"/>
      <c r="G585" s="115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  <c r="U585" s="115"/>
    </row>
    <row r="586" spans="2:21">
      <c r="B586" s="114"/>
      <c r="C586" s="115"/>
      <c r="D586" s="115"/>
      <c r="E586" s="115"/>
      <c r="F586" s="115"/>
      <c r="G586" s="115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  <c r="U586" s="115"/>
    </row>
    <row r="587" spans="2:21">
      <c r="B587" s="114"/>
      <c r="C587" s="115"/>
      <c r="D587" s="115"/>
      <c r="E587" s="115"/>
      <c r="F587" s="115"/>
      <c r="G587" s="115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  <c r="U587" s="115"/>
    </row>
    <row r="588" spans="2:21">
      <c r="B588" s="114"/>
      <c r="C588" s="115"/>
      <c r="D588" s="115"/>
      <c r="E588" s="115"/>
      <c r="F588" s="115"/>
      <c r="G588" s="115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  <c r="U588" s="115"/>
    </row>
    <row r="589" spans="2:21">
      <c r="B589" s="114"/>
      <c r="C589" s="115"/>
      <c r="D589" s="115"/>
      <c r="E589" s="115"/>
      <c r="F589" s="115"/>
      <c r="G589" s="115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  <c r="U589" s="115"/>
    </row>
    <row r="590" spans="2:21">
      <c r="B590" s="114"/>
      <c r="C590" s="115"/>
      <c r="D590" s="115"/>
      <c r="E590" s="115"/>
      <c r="F590" s="115"/>
      <c r="G590" s="115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  <c r="U590" s="115"/>
    </row>
    <row r="591" spans="2:21">
      <c r="B591" s="114"/>
      <c r="C591" s="115"/>
      <c r="D591" s="115"/>
      <c r="E591" s="115"/>
      <c r="F591" s="115"/>
      <c r="G591" s="115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  <c r="U591" s="115"/>
    </row>
    <row r="592" spans="2:21">
      <c r="B592" s="114"/>
      <c r="C592" s="115"/>
      <c r="D592" s="115"/>
      <c r="E592" s="115"/>
      <c r="F592" s="115"/>
      <c r="G592" s="115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  <c r="U592" s="115"/>
    </row>
    <row r="593" spans="2:21">
      <c r="B593" s="114"/>
      <c r="C593" s="115"/>
      <c r="D593" s="115"/>
      <c r="E593" s="115"/>
      <c r="F593" s="115"/>
      <c r="G593" s="115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  <c r="U593" s="115"/>
    </row>
    <row r="594" spans="2:21">
      <c r="B594" s="114"/>
      <c r="C594" s="115"/>
      <c r="D594" s="115"/>
      <c r="E594" s="115"/>
      <c r="F594" s="115"/>
      <c r="G594" s="115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  <c r="U594" s="115"/>
    </row>
    <row r="595" spans="2:21">
      <c r="B595" s="114"/>
      <c r="C595" s="115"/>
      <c r="D595" s="115"/>
      <c r="E595" s="115"/>
      <c r="F595" s="115"/>
      <c r="G595" s="115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  <c r="U595" s="115"/>
    </row>
    <row r="596" spans="2:21">
      <c r="B596" s="114"/>
      <c r="C596" s="115"/>
      <c r="D596" s="115"/>
      <c r="E596" s="115"/>
      <c r="F596" s="115"/>
      <c r="G596" s="115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  <c r="U596" s="115"/>
    </row>
    <row r="597" spans="2:21">
      <c r="B597" s="114"/>
      <c r="C597" s="115"/>
      <c r="D597" s="115"/>
      <c r="E597" s="115"/>
      <c r="F597" s="115"/>
      <c r="G597" s="115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  <c r="U597" s="115"/>
    </row>
    <row r="598" spans="2:21">
      <c r="B598" s="114"/>
      <c r="C598" s="115"/>
      <c r="D598" s="115"/>
      <c r="E598" s="115"/>
      <c r="F598" s="115"/>
      <c r="G598" s="115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  <c r="U598" s="115"/>
    </row>
    <row r="599" spans="2:21">
      <c r="B599" s="114"/>
      <c r="C599" s="115"/>
      <c r="D599" s="115"/>
      <c r="E599" s="115"/>
      <c r="F599" s="115"/>
      <c r="G599" s="115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  <c r="U599" s="115"/>
    </row>
    <row r="600" spans="2:21">
      <c r="B600" s="114"/>
      <c r="C600" s="115"/>
      <c r="D600" s="115"/>
      <c r="E600" s="115"/>
      <c r="F600" s="115"/>
      <c r="G600" s="115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  <c r="U600" s="115"/>
    </row>
    <row r="601" spans="2:21">
      <c r="B601" s="114"/>
      <c r="C601" s="115"/>
      <c r="D601" s="115"/>
      <c r="E601" s="115"/>
      <c r="F601" s="115"/>
      <c r="G601" s="115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  <c r="U601" s="115"/>
    </row>
    <row r="602" spans="2:21">
      <c r="B602" s="114"/>
      <c r="C602" s="115"/>
      <c r="D602" s="115"/>
      <c r="E602" s="115"/>
      <c r="F602" s="115"/>
      <c r="G602" s="115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  <c r="U602" s="115"/>
    </row>
    <row r="603" spans="2:21">
      <c r="B603" s="114"/>
      <c r="C603" s="115"/>
      <c r="D603" s="115"/>
      <c r="E603" s="115"/>
      <c r="F603" s="115"/>
      <c r="G603" s="115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  <c r="U603" s="115"/>
    </row>
    <row r="604" spans="2:21">
      <c r="B604" s="114"/>
      <c r="C604" s="115"/>
      <c r="D604" s="115"/>
      <c r="E604" s="115"/>
      <c r="F604" s="115"/>
      <c r="G604" s="115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  <c r="U604" s="115"/>
    </row>
    <row r="605" spans="2:21">
      <c r="B605" s="114"/>
      <c r="C605" s="115"/>
      <c r="D605" s="115"/>
      <c r="E605" s="115"/>
      <c r="F605" s="115"/>
      <c r="G605" s="115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  <c r="U605" s="115"/>
    </row>
    <row r="606" spans="2:21">
      <c r="B606" s="114"/>
      <c r="C606" s="115"/>
      <c r="D606" s="115"/>
      <c r="E606" s="115"/>
      <c r="F606" s="115"/>
      <c r="G606" s="115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  <c r="U606" s="115"/>
    </row>
    <row r="607" spans="2:21">
      <c r="B607" s="114"/>
      <c r="C607" s="115"/>
      <c r="D607" s="115"/>
      <c r="E607" s="115"/>
      <c r="F607" s="115"/>
      <c r="G607" s="115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  <c r="U607" s="115"/>
    </row>
    <row r="608" spans="2:21">
      <c r="B608" s="114"/>
      <c r="C608" s="115"/>
      <c r="D608" s="115"/>
      <c r="E608" s="115"/>
      <c r="F608" s="115"/>
      <c r="G608" s="115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  <c r="U608" s="115"/>
    </row>
    <row r="609" spans="2:21">
      <c r="B609" s="114"/>
      <c r="C609" s="115"/>
      <c r="D609" s="115"/>
      <c r="E609" s="115"/>
      <c r="F609" s="115"/>
      <c r="G609" s="115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  <c r="U609" s="115"/>
    </row>
    <row r="610" spans="2:21">
      <c r="B610" s="114"/>
      <c r="C610" s="115"/>
      <c r="D610" s="115"/>
      <c r="E610" s="115"/>
      <c r="F610" s="115"/>
      <c r="G610" s="115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  <c r="U610" s="115"/>
    </row>
    <row r="611" spans="2:21">
      <c r="B611" s="114"/>
      <c r="C611" s="115"/>
      <c r="D611" s="115"/>
      <c r="E611" s="115"/>
      <c r="F611" s="115"/>
      <c r="G611" s="115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  <c r="U611" s="115"/>
    </row>
    <row r="612" spans="2:21">
      <c r="B612" s="114"/>
      <c r="C612" s="115"/>
      <c r="D612" s="115"/>
      <c r="E612" s="115"/>
      <c r="F612" s="115"/>
      <c r="G612" s="115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  <c r="U612" s="115"/>
    </row>
    <row r="613" spans="2:21">
      <c r="B613" s="114"/>
      <c r="C613" s="115"/>
      <c r="D613" s="115"/>
      <c r="E613" s="115"/>
      <c r="F613" s="115"/>
      <c r="G613" s="115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  <c r="U613" s="115"/>
    </row>
    <row r="614" spans="2:21">
      <c r="B614" s="114"/>
      <c r="C614" s="115"/>
      <c r="D614" s="115"/>
      <c r="E614" s="115"/>
      <c r="F614" s="115"/>
      <c r="G614" s="115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  <c r="U614" s="115"/>
    </row>
    <row r="615" spans="2:21">
      <c r="B615" s="114"/>
      <c r="C615" s="115"/>
      <c r="D615" s="115"/>
      <c r="E615" s="115"/>
      <c r="F615" s="115"/>
      <c r="G615" s="115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  <c r="U615" s="115"/>
    </row>
    <row r="616" spans="2:21">
      <c r="B616" s="114"/>
      <c r="C616" s="115"/>
      <c r="D616" s="115"/>
      <c r="E616" s="115"/>
      <c r="F616" s="115"/>
      <c r="G616" s="115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  <c r="U616" s="115"/>
    </row>
    <row r="617" spans="2:21">
      <c r="B617" s="114"/>
      <c r="C617" s="115"/>
      <c r="D617" s="115"/>
      <c r="E617" s="115"/>
      <c r="F617" s="115"/>
      <c r="G617" s="115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  <c r="U617" s="115"/>
    </row>
    <row r="618" spans="2:21">
      <c r="B618" s="114"/>
      <c r="C618" s="115"/>
      <c r="D618" s="115"/>
      <c r="E618" s="115"/>
      <c r="F618" s="115"/>
      <c r="G618" s="115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  <c r="U618" s="115"/>
    </row>
    <row r="619" spans="2:21">
      <c r="B619" s="114"/>
      <c r="C619" s="115"/>
      <c r="D619" s="115"/>
      <c r="E619" s="115"/>
      <c r="F619" s="115"/>
      <c r="G619" s="115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  <c r="U619" s="115"/>
    </row>
    <row r="620" spans="2:21">
      <c r="B620" s="114"/>
      <c r="C620" s="115"/>
      <c r="D620" s="115"/>
      <c r="E620" s="115"/>
      <c r="F620" s="115"/>
      <c r="G620" s="115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  <c r="U620" s="115"/>
    </row>
    <row r="621" spans="2:21">
      <c r="B621" s="114"/>
      <c r="C621" s="115"/>
      <c r="D621" s="115"/>
      <c r="E621" s="115"/>
      <c r="F621" s="115"/>
      <c r="G621" s="115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  <c r="U621" s="115"/>
    </row>
    <row r="622" spans="2:21">
      <c r="B622" s="114"/>
      <c r="C622" s="115"/>
      <c r="D622" s="115"/>
      <c r="E622" s="115"/>
      <c r="F622" s="115"/>
      <c r="G622" s="115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  <c r="U622" s="115"/>
    </row>
    <row r="623" spans="2:21">
      <c r="B623" s="114"/>
      <c r="C623" s="115"/>
      <c r="D623" s="115"/>
      <c r="E623" s="115"/>
      <c r="F623" s="115"/>
      <c r="G623" s="115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  <c r="U623" s="115"/>
    </row>
    <row r="624" spans="2:21">
      <c r="B624" s="114"/>
      <c r="C624" s="115"/>
      <c r="D624" s="115"/>
      <c r="E624" s="115"/>
      <c r="F624" s="115"/>
      <c r="G624" s="115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  <c r="U624" s="115"/>
    </row>
    <row r="625" spans="2:21">
      <c r="B625" s="114"/>
      <c r="C625" s="115"/>
      <c r="D625" s="115"/>
      <c r="E625" s="115"/>
      <c r="F625" s="115"/>
      <c r="G625" s="115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  <c r="U625" s="115"/>
    </row>
    <row r="626" spans="2:21">
      <c r="B626" s="114"/>
      <c r="C626" s="115"/>
      <c r="D626" s="115"/>
      <c r="E626" s="115"/>
      <c r="F626" s="115"/>
      <c r="G626" s="115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  <c r="U626" s="115"/>
    </row>
    <row r="627" spans="2:21">
      <c r="B627" s="114"/>
      <c r="C627" s="115"/>
      <c r="D627" s="115"/>
      <c r="E627" s="115"/>
      <c r="F627" s="115"/>
      <c r="G627" s="115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  <c r="U627" s="115"/>
    </row>
    <row r="628" spans="2:21">
      <c r="B628" s="114"/>
      <c r="C628" s="115"/>
      <c r="D628" s="115"/>
      <c r="E628" s="115"/>
      <c r="F628" s="115"/>
      <c r="G628" s="115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  <c r="U628" s="115"/>
    </row>
    <row r="629" spans="2:21">
      <c r="B629" s="114"/>
      <c r="C629" s="115"/>
      <c r="D629" s="115"/>
      <c r="E629" s="115"/>
      <c r="F629" s="115"/>
      <c r="G629" s="115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  <c r="U629" s="115"/>
    </row>
    <row r="630" spans="2:21">
      <c r="B630" s="114"/>
      <c r="C630" s="115"/>
      <c r="D630" s="115"/>
      <c r="E630" s="115"/>
      <c r="F630" s="115"/>
      <c r="G630" s="115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  <c r="U630" s="115"/>
    </row>
    <row r="631" spans="2:21">
      <c r="B631" s="114"/>
      <c r="C631" s="115"/>
      <c r="D631" s="115"/>
      <c r="E631" s="115"/>
      <c r="F631" s="115"/>
      <c r="G631" s="115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  <c r="U631" s="115"/>
    </row>
    <row r="632" spans="2:21">
      <c r="B632" s="114"/>
      <c r="C632" s="115"/>
      <c r="D632" s="115"/>
      <c r="E632" s="115"/>
      <c r="F632" s="115"/>
      <c r="G632" s="115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  <c r="U632" s="115"/>
    </row>
    <row r="633" spans="2:21">
      <c r="B633" s="114"/>
      <c r="C633" s="115"/>
      <c r="D633" s="115"/>
      <c r="E633" s="115"/>
      <c r="F633" s="115"/>
      <c r="G633" s="115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  <c r="U633" s="115"/>
    </row>
    <row r="634" spans="2:21">
      <c r="B634" s="114"/>
      <c r="C634" s="115"/>
      <c r="D634" s="115"/>
      <c r="E634" s="115"/>
      <c r="F634" s="115"/>
      <c r="G634" s="115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  <c r="U634" s="115"/>
    </row>
    <row r="635" spans="2:21">
      <c r="B635" s="114"/>
      <c r="C635" s="115"/>
      <c r="D635" s="115"/>
      <c r="E635" s="115"/>
      <c r="F635" s="115"/>
      <c r="G635" s="115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  <c r="U635" s="115"/>
    </row>
    <row r="636" spans="2:21">
      <c r="B636" s="114"/>
      <c r="C636" s="115"/>
      <c r="D636" s="115"/>
      <c r="E636" s="115"/>
      <c r="F636" s="115"/>
      <c r="G636" s="115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  <c r="U636" s="115"/>
    </row>
    <row r="637" spans="2:21">
      <c r="B637" s="114"/>
      <c r="C637" s="115"/>
      <c r="D637" s="115"/>
      <c r="E637" s="115"/>
      <c r="F637" s="115"/>
      <c r="G637" s="115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  <c r="U637" s="115"/>
    </row>
    <row r="638" spans="2:21">
      <c r="B638" s="114"/>
      <c r="C638" s="115"/>
      <c r="D638" s="115"/>
      <c r="E638" s="115"/>
      <c r="F638" s="115"/>
      <c r="G638" s="115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  <c r="U638" s="115"/>
    </row>
    <row r="639" spans="2:21">
      <c r="B639" s="114"/>
      <c r="C639" s="115"/>
      <c r="D639" s="115"/>
      <c r="E639" s="115"/>
      <c r="F639" s="115"/>
      <c r="G639" s="115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  <c r="U639" s="115"/>
    </row>
    <row r="640" spans="2:21">
      <c r="B640" s="114"/>
      <c r="C640" s="115"/>
      <c r="D640" s="115"/>
      <c r="E640" s="115"/>
      <c r="F640" s="115"/>
      <c r="G640" s="115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  <c r="U640" s="115"/>
    </row>
    <row r="641" spans="2:21">
      <c r="B641" s="114"/>
      <c r="C641" s="115"/>
      <c r="D641" s="115"/>
      <c r="E641" s="115"/>
      <c r="F641" s="115"/>
      <c r="G641" s="115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  <c r="U641" s="115"/>
    </row>
    <row r="642" spans="2:21">
      <c r="B642" s="114"/>
      <c r="C642" s="115"/>
      <c r="D642" s="115"/>
      <c r="E642" s="115"/>
      <c r="F642" s="115"/>
      <c r="G642" s="115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  <c r="U642" s="115"/>
    </row>
    <row r="643" spans="2:21">
      <c r="B643" s="114"/>
      <c r="C643" s="115"/>
      <c r="D643" s="115"/>
      <c r="E643" s="115"/>
      <c r="F643" s="115"/>
      <c r="G643" s="115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  <c r="U643" s="115"/>
    </row>
    <row r="644" spans="2:21">
      <c r="B644" s="114"/>
      <c r="C644" s="115"/>
      <c r="D644" s="115"/>
      <c r="E644" s="115"/>
      <c r="F644" s="115"/>
      <c r="G644" s="115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  <c r="U644" s="115"/>
    </row>
    <row r="645" spans="2:21">
      <c r="B645" s="114"/>
      <c r="C645" s="115"/>
      <c r="D645" s="115"/>
      <c r="E645" s="115"/>
      <c r="F645" s="115"/>
      <c r="G645" s="115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  <c r="U645" s="115"/>
    </row>
    <row r="646" spans="2:21">
      <c r="B646" s="114"/>
      <c r="C646" s="115"/>
      <c r="D646" s="115"/>
      <c r="E646" s="115"/>
      <c r="F646" s="115"/>
      <c r="G646" s="115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  <c r="U646" s="115"/>
    </row>
    <row r="647" spans="2:21">
      <c r="B647" s="114"/>
      <c r="C647" s="115"/>
      <c r="D647" s="115"/>
      <c r="E647" s="115"/>
      <c r="F647" s="115"/>
      <c r="G647" s="115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  <c r="U647" s="115"/>
    </row>
    <row r="648" spans="2:21">
      <c r="B648" s="114"/>
      <c r="C648" s="115"/>
      <c r="D648" s="115"/>
      <c r="E648" s="115"/>
      <c r="F648" s="115"/>
      <c r="G648" s="115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  <c r="U648" s="115"/>
    </row>
    <row r="649" spans="2:21">
      <c r="B649" s="114"/>
      <c r="C649" s="115"/>
      <c r="D649" s="115"/>
      <c r="E649" s="115"/>
      <c r="F649" s="115"/>
      <c r="G649" s="115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  <c r="U649" s="115"/>
    </row>
    <row r="650" spans="2:21">
      <c r="B650" s="114"/>
      <c r="C650" s="115"/>
      <c r="D650" s="115"/>
      <c r="E650" s="115"/>
      <c r="F650" s="115"/>
      <c r="G650" s="115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  <c r="U650" s="115"/>
    </row>
    <row r="651" spans="2:21">
      <c r="B651" s="114"/>
      <c r="C651" s="115"/>
      <c r="D651" s="115"/>
      <c r="E651" s="115"/>
      <c r="F651" s="115"/>
      <c r="G651" s="115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  <c r="U651" s="115"/>
    </row>
    <row r="652" spans="2:21">
      <c r="B652" s="114"/>
      <c r="C652" s="115"/>
      <c r="D652" s="115"/>
      <c r="E652" s="115"/>
      <c r="F652" s="115"/>
      <c r="G652" s="115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  <c r="U652" s="115"/>
    </row>
    <row r="653" spans="2:21">
      <c r="B653" s="114"/>
      <c r="C653" s="115"/>
      <c r="D653" s="115"/>
      <c r="E653" s="115"/>
      <c r="F653" s="115"/>
      <c r="G653" s="115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  <c r="U653" s="115"/>
    </row>
    <row r="654" spans="2:21">
      <c r="B654" s="114"/>
      <c r="C654" s="115"/>
      <c r="D654" s="115"/>
      <c r="E654" s="115"/>
      <c r="F654" s="115"/>
      <c r="G654" s="115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  <c r="U654" s="115"/>
    </row>
    <row r="655" spans="2:21">
      <c r="B655" s="114"/>
      <c r="C655" s="115"/>
      <c r="D655" s="115"/>
      <c r="E655" s="115"/>
      <c r="F655" s="115"/>
      <c r="G655" s="115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  <c r="U655" s="115"/>
    </row>
    <row r="656" spans="2:21">
      <c r="B656" s="114"/>
      <c r="C656" s="115"/>
      <c r="D656" s="115"/>
      <c r="E656" s="115"/>
      <c r="F656" s="115"/>
      <c r="G656" s="115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  <c r="U656" s="115"/>
    </row>
    <row r="657" spans="2:21">
      <c r="B657" s="114"/>
      <c r="C657" s="115"/>
      <c r="D657" s="115"/>
      <c r="E657" s="115"/>
      <c r="F657" s="115"/>
      <c r="G657" s="115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  <c r="U657" s="115"/>
    </row>
    <row r="658" spans="2:21">
      <c r="B658" s="114"/>
      <c r="C658" s="115"/>
      <c r="D658" s="115"/>
      <c r="E658" s="115"/>
      <c r="F658" s="115"/>
      <c r="G658" s="115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  <c r="U658" s="115"/>
    </row>
    <row r="659" spans="2:21">
      <c r="B659" s="114"/>
      <c r="C659" s="115"/>
      <c r="D659" s="115"/>
      <c r="E659" s="115"/>
      <c r="F659" s="115"/>
      <c r="G659" s="115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  <c r="U659" s="115"/>
    </row>
    <row r="660" spans="2:21">
      <c r="B660" s="114"/>
      <c r="C660" s="115"/>
      <c r="D660" s="115"/>
      <c r="E660" s="115"/>
      <c r="F660" s="115"/>
      <c r="G660" s="115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  <c r="U660" s="115"/>
    </row>
    <row r="661" spans="2:21">
      <c r="B661" s="114"/>
      <c r="C661" s="115"/>
      <c r="D661" s="115"/>
      <c r="E661" s="115"/>
      <c r="F661" s="115"/>
      <c r="G661" s="115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  <c r="U661" s="115"/>
    </row>
    <row r="662" spans="2:21">
      <c r="B662" s="114"/>
      <c r="C662" s="115"/>
      <c r="D662" s="115"/>
      <c r="E662" s="115"/>
      <c r="F662" s="115"/>
      <c r="G662" s="115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  <c r="U662" s="115"/>
    </row>
    <row r="663" spans="2:21">
      <c r="B663" s="114"/>
      <c r="C663" s="115"/>
      <c r="D663" s="115"/>
      <c r="E663" s="115"/>
      <c r="F663" s="115"/>
      <c r="G663" s="115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  <c r="U663" s="115"/>
    </row>
    <row r="664" spans="2:21">
      <c r="B664" s="114"/>
      <c r="C664" s="115"/>
      <c r="D664" s="115"/>
      <c r="E664" s="115"/>
      <c r="F664" s="115"/>
      <c r="G664" s="115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  <c r="U664" s="115"/>
    </row>
    <row r="665" spans="2:21">
      <c r="B665" s="114"/>
      <c r="C665" s="115"/>
      <c r="D665" s="115"/>
      <c r="E665" s="115"/>
      <c r="F665" s="115"/>
      <c r="G665" s="115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  <c r="U665" s="115"/>
    </row>
    <row r="666" spans="2:21">
      <c r="B666" s="114"/>
      <c r="C666" s="115"/>
      <c r="D666" s="115"/>
      <c r="E666" s="115"/>
      <c r="F666" s="115"/>
      <c r="G666" s="115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  <c r="U666" s="115"/>
    </row>
    <row r="667" spans="2:21">
      <c r="B667" s="114"/>
      <c r="C667" s="115"/>
      <c r="D667" s="115"/>
      <c r="E667" s="115"/>
      <c r="F667" s="115"/>
      <c r="G667" s="115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  <c r="U667" s="115"/>
    </row>
    <row r="668" spans="2:21">
      <c r="B668" s="114"/>
      <c r="C668" s="115"/>
      <c r="D668" s="115"/>
      <c r="E668" s="115"/>
      <c r="F668" s="115"/>
      <c r="G668" s="115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  <c r="U668" s="115"/>
    </row>
    <row r="669" spans="2:21">
      <c r="B669" s="114"/>
      <c r="C669" s="115"/>
      <c r="D669" s="115"/>
      <c r="E669" s="115"/>
      <c r="F669" s="115"/>
      <c r="G669" s="115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  <c r="U669" s="115"/>
    </row>
    <row r="670" spans="2:21">
      <c r="B670" s="114"/>
      <c r="C670" s="115"/>
      <c r="D670" s="115"/>
      <c r="E670" s="115"/>
      <c r="F670" s="115"/>
      <c r="G670" s="115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  <c r="U670" s="115"/>
    </row>
    <row r="671" spans="2:21">
      <c r="B671" s="114"/>
      <c r="C671" s="115"/>
      <c r="D671" s="115"/>
      <c r="E671" s="115"/>
      <c r="F671" s="115"/>
      <c r="G671" s="115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  <c r="U671" s="115"/>
    </row>
    <row r="672" spans="2:21">
      <c r="B672" s="114"/>
      <c r="C672" s="115"/>
      <c r="D672" s="115"/>
      <c r="E672" s="115"/>
      <c r="F672" s="115"/>
      <c r="G672" s="115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  <c r="U672" s="115"/>
    </row>
    <row r="673" spans="2:21">
      <c r="B673" s="114"/>
      <c r="C673" s="115"/>
      <c r="D673" s="115"/>
      <c r="E673" s="115"/>
      <c r="F673" s="115"/>
      <c r="G673" s="115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  <c r="U673" s="115"/>
    </row>
    <row r="674" spans="2:21">
      <c r="B674" s="114"/>
      <c r="C674" s="115"/>
      <c r="D674" s="115"/>
      <c r="E674" s="115"/>
      <c r="F674" s="115"/>
      <c r="G674" s="115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  <c r="U674" s="115"/>
    </row>
    <row r="675" spans="2:21">
      <c r="B675" s="114"/>
      <c r="C675" s="115"/>
      <c r="D675" s="115"/>
      <c r="E675" s="115"/>
      <c r="F675" s="115"/>
      <c r="G675" s="115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  <c r="U675" s="115"/>
    </row>
    <row r="676" spans="2:21">
      <c r="B676" s="114"/>
      <c r="C676" s="115"/>
      <c r="D676" s="115"/>
      <c r="E676" s="115"/>
      <c r="F676" s="115"/>
      <c r="G676" s="115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  <c r="U676" s="115"/>
    </row>
    <row r="677" spans="2:21">
      <c r="B677" s="114"/>
      <c r="C677" s="115"/>
      <c r="D677" s="115"/>
      <c r="E677" s="115"/>
      <c r="F677" s="115"/>
      <c r="G677" s="115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  <c r="U677" s="115"/>
    </row>
    <row r="678" spans="2:21">
      <c r="B678" s="114"/>
      <c r="C678" s="115"/>
      <c r="D678" s="115"/>
      <c r="E678" s="115"/>
      <c r="F678" s="115"/>
      <c r="G678" s="115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  <c r="U678" s="115"/>
    </row>
    <row r="679" spans="2:21">
      <c r="B679" s="114"/>
      <c r="C679" s="115"/>
      <c r="D679" s="115"/>
      <c r="E679" s="115"/>
      <c r="F679" s="115"/>
      <c r="G679" s="115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  <c r="U679" s="115"/>
    </row>
    <row r="680" spans="2:21">
      <c r="B680" s="114"/>
      <c r="C680" s="115"/>
      <c r="D680" s="115"/>
      <c r="E680" s="115"/>
      <c r="F680" s="115"/>
      <c r="G680" s="115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  <c r="U680" s="115"/>
    </row>
    <row r="681" spans="2:21">
      <c r="B681" s="114"/>
      <c r="C681" s="115"/>
      <c r="D681" s="115"/>
      <c r="E681" s="115"/>
      <c r="F681" s="115"/>
      <c r="G681" s="115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  <c r="U681" s="115"/>
    </row>
    <row r="682" spans="2:21">
      <c r="B682" s="114"/>
      <c r="C682" s="115"/>
      <c r="D682" s="115"/>
      <c r="E682" s="115"/>
      <c r="F682" s="115"/>
      <c r="G682" s="115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  <c r="U682" s="115"/>
    </row>
    <row r="683" spans="2:21">
      <c r="B683" s="114"/>
      <c r="C683" s="115"/>
      <c r="D683" s="115"/>
      <c r="E683" s="115"/>
      <c r="F683" s="115"/>
      <c r="G683" s="115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  <c r="U683" s="115"/>
    </row>
    <row r="684" spans="2:21">
      <c r="B684" s="114"/>
      <c r="C684" s="115"/>
      <c r="D684" s="115"/>
      <c r="E684" s="115"/>
      <c r="F684" s="115"/>
      <c r="G684" s="115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  <c r="U684" s="115"/>
    </row>
    <row r="685" spans="2:21">
      <c r="B685" s="114"/>
      <c r="C685" s="115"/>
      <c r="D685" s="115"/>
      <c r="E685" s="115"/>
      <c r="F685" s="115"/>
      <c r="G685" s="115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  <c r="U685" s="115"/>
    </row>
    <row r="686" spans="2:21">
      <c r="B686" s="114"/>
      <c r="C686" s="115"/>
      <c r="D686" s="115"/>
      <c r="E686" s="115"/>
      <c r="F686" s="115"/>
      <c r="G686" s="115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  <c r="U686" s="115"/>
    </row>
    <row r="687" spans="2:21">
      <c r="B687" s="114"/>
      <c r="C687" s="115"/>
      <c r="D687" s="115"/>
      <c r="E687" s="115"/>
      <c r="F687" s="115"/>
      <c r="G687" s="115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  <c r="U687" s="115"/>
    </row>
    <row r="688" spans="2:21">
      <c r="B688" s="114"/>
      <c r="C688" s="115"/>
      <c r="D688" s="115"/>
      <c r="E688" s="115"/>
      <c r="F688" s="115"/>
      <c r="G688" s="115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  <c r="U688" s="115"/>
    </row>
    <row r="689" spans="2:21">
      <c r="B689" s="114"/>
      <c r="C689" s="115"/>
      <c r="D689" s="115"/>
      <c r="E689" s="115"/>
      <c r="F689" s="115"/>
      <c r="G689" s="115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  <c r="U689" s="115"/>
    </row>
    <row r="690" spans="2:21">
      <c r="B690" s="114"/>
      <c r="C690" s="115"/>
      <c r="D690" s="115"/>
      <c r="E690" s="115"/>
      <c r="F690" s="115"/>
      <c r="G690" s="115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  <c r="U690" s="115"/>
    </row>
    <row r="691" spans="2:21">
      <c r="B691" s="114"/>
      <c r="C691" s="115"/>
      <c r="D691" s="115"/>
      <c r="E691" s="115"/>
      <c r="F691" s="115"/>
      <c r="G691" s="115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  <c r="U691" s="115"/>
    </row>
    <row r="692" spans="2:21">
      <c r="B692" s="114"/>
      <c r="C692" s="115"/>
      <c r="D692" s="115"/>
      <c r="E692" s="115"/>
      <c r="F692" s="115"/>
      <c r="G692" s="115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  <c r="U692" s="115"/>
    </row>
    <row r="693" spans="2:21">
      <c r="B693" s="114"/>
      <c r="C693" s="115"/>
      <c r="D693" s="115"/>
      <c r="E693" s="115"/>
      <c r="F693" s="115"/>
      <c r="G693" s="115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  <c r="U693" s="115"/>
    </row>
    <row r="694" spans="2:21">
      <c r="B694" s="114"/>
      <c r="C694" s="115"/>
      <c r="D694" s="115"/>
      <c r="E694" s="115"/>
      <c r="F694" s="115"/>
      <c r="G694" s="115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  <c r="U694" s="115"/>
    </row>
    <row r="695" spans="2:21">
      <c r="B695" s="114"/>
      <c r="C695" s="115"/>
      <c r="D695" s="115"/>
      <c r="E695" s="115"/>
      <c r="F695" s="115"/>
      <c r="G695" s="115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  <c r="U695" s="115"/>
    </row>
    <row r="696" spans="2:21">
      <c r="B696" s="114"/>
      <c r="C696" s="115"/>
      <c r="D696" s="115"/>
      <c r="E696" s="115"/>
      <c r="F696" s="115"/>
      <c r="G696" s="115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  <c r="U696" s="115"/>
    </row>
    <row r="697" spans="2:21">
      <c r="B697" s="114"/>
      <c r="C697" s="115"/>
      <c r="D697" s="115"/>
      <c r="E697" s="115"/>
      <c r="F697" s="115"/>
      <c r="G697" s="115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  <c r="U697" s="115"/>
    </row>
    <row r="698" spans="2:21">
      <c r="B698" s="114"/>
      <c r="C698" s="115"/>
      <c r="D698" s="115"/>
      <c r="E698" s="115"/>
      <c r="F698" s="115"/>
      <c r="G698" s="115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  <c r="U698" s="115"/>
    </row>
    <row r="699" spans="2:21">
      <c r="B699" s="114"/>
      <c r="C699" s="115"/>
      <c r="D699" s="115"/>
      <c r="E699" s="115"/>
      <c r="F699" s="115"/>
      <c r="G699" s="115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  <c r="U699" s="115"/>
    </row>
    <row r="700" spans="2:21">
      <c r="B700" s="114"/>
      <c r="C700" s="115"/>
      <c r="D700" s="115"/>
      <c r="E700" s="115"/>
      <c r="F700" s="115"/>
      <c r="G700" s="115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  <c r="U700" s="115"/>
    </row>
    <row r="701" spans="2:21">
      <c r="B701" s="114"/>
      <c r="C701" s="115"/>
      <c r="D701" s="115"/>
      <c r="E701" s="115"/>
      <c r="F701" s="115"/>
      <c r="G701" s="115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  <c r="U701" s="115"/>
    </row>
    <row r="702" spans="2:21">
      <c r="B702" s="114"/>
      <c r="C702" s="115"/>
      <c r="D702" s="115"/>
      <c r="E702" s="115"/>
      <c r="F702" s="115"/>
      <c r="G702" s="115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  <c r="U702" s="115"/>
    </row>
    <row r="703" spans="2:21">
      <c r="B703" s="114"/>
      <c r="C703" s="115"/>
      <c r="D703" s="115"/>
      <c r="E703" s="115"/>
      <c r="F703" s="115"/>
      <c r="G703" s="115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  <c r="U703" s="115"/>
    </row>
    <row r="704" spans="2:21">
      <c r="B704" s="114"/>
      <c r="C704" s="115"/>
      <c r="D704" s="115"/>
      <c r="E704" s="115"/>
      <c r="F704" s="115"/>
      <c r="G704" s="115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  <c r="U704" s="115"/>
    </row>
    <row r="705" spans="2:21">
      <c r="B705" s="114"/>
      <c r="C705" s="115"/>
      <c r="D705" s="115"/>
      <c r="E705" s="115"/>
      <c r="F705" s="115"/>
      <c r="G705" s="115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  <c r="U705" s="115"/>
    </row>
    <row r="706" spans="2:21">
      <c r="B706" s="114"/>
      <c r="C706" s="115"/>
      <c r="D706" s="115"/>
      <c r="E706" s="115"/>
      <c r="F706" s="115"/>
      <c r="G706" s="115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  <c r="U706" s="115"/>
    </row>
    <row r="707" spans="2:21">
      <c r="B707" s="114"/>
      <c r="C707" s="115"/>
      <c r="D707" s="115"/>
      <c r="E707" s="115"/>
      <c r="F707" s="115"/>
      <c r="G707" s="115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  <c r="U707" s="115"/>
    </row>
    <row r="708" spans="2:21">
      <c r="B708" s="114"/>
      <c r="C708" s="115"/>
      <c r="D708" s="115"/>
      <c r="E708" s="115"/>
      <c r="F708" s="115"/>
      <c r="G708" s="115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  <c r="U708" s="115"/>
    </row>
    <row r="709" spans="2:21">
      <c r="B709" s="114"/>
      <c r="C709" s="115"/>
      <c r="D709" s="115"/>
      <c r="E709" s="115"/>
      <c r="F709" s="115"/>
      <c r="G709" s="115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  <c r="U709" s="115"/>
    </row>
    <row r="710" spans="2:21">
      <c r="B710" s="114"/>
      <c r="C710" s="115"/>
      <c r="D710" s="115"/>
      <c r="E710" s="115"/>
      <c r="F710" s="115"/>
      <c r="G710" s="115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  <c r="U710" s="115"/>
    </row>
    <row r="711" spans="2:21">
      <c r="B711" s="114"/>
      <c r="C711" s="115"/>
      <c r="D711" s="115"/>
      <c r="E711" s="115"/>
      <c r="F711" s="115"/>
      <c r="G711" s="115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  <c r="U711" s="115"/>
    </row>
    <row r="712" spans="2:21">
      <c r="B712" s="114"/>
      <c r="C712" s="115"/>
      <c r="D712" s="115"/>
      <c r="E712" s="115"/>
      <c r="F712" s="115"/>
      <c r="G712" s="115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  <c r="U712" s="115"/>
    </row>
    <row r="713" spans="2:21">
      <c r="B713" s="114"/>
      <c r="C713" s="115"/>
      <c r="D713" s="115"/>
      <c r="E713" s="115"/>
      <c r="F713" s="115"/>
      <c r="G713" s="115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  <c r="U713" s="115"/>
    </row>
    <row r="714" spans="2:21">
      <c r="B714" s="114"/>
      <c r="C714" s="115"/>
      <c r="D714" s="115"/>
      <c r="E714" s="115"/>
      <c r="F714" s="115"/>
      <c r="G714" s="115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  <c r="U714" s="115"/>
    </row>
    <row r="715" spans="2:21">
      <c r="B715" s="114"/>
      <c r="C715" s="115"/>
      <c r="D715" s="115"/>
      <c r="E715" s="115"/>
      <c r="F715" s="115"/>
      <c r="G715" s="115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  <c r="U715" s="115"/>
    </row>
    <row r="716" spans="2:21">
      <c r="B716" s="114"/>
      <c r="C716" s="115"/>
      <c r="D716" s="115"/>
      <c r="E716" s="115"/>
      <c r="F716" s="115"/>
      <c r="G716" s="115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  <c r="U716" s="115"/>
    </row>
    <row r="717" spans="2:21">
      <c r="B717" s="114"/>
      <c r="C717" s="115"/>
      <c r="D717" s="115"/>
      <c r="E717" s="115"/>
      <c r="F717" s="115"/>
      <c r="G717" s="115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  <c r="U717" s="115"/>
    </row>
    <row r="718" spans="2:21">
      <c r="B718" s="114"/>
      <c r="C718" s="115"/>
      <c r="D718" s="115"/>
      <c r="E718" s="115"/>
      <c r="F718" s="115"/>
      <c r="G718" s="115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  <c r="U718" s="115"/>
    </row>
    <row r="719" spans="2:21">
      <c r="B719" s="114"/>
      <c r="C719" s="115"/>
      <c r="D719" s="115"/>
      <c r="E719" s="115"/>
      <c r="F719" s="115"/>
      <c r="G719" s="115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  <c r="U719" s="115"/>
    </row>
    <row r="720" spans="2:21">
      <c r="B720" s="114"/>
      <c r="C720" s="115"/>
      <c r="D720" s="115"/>
      <c r="E720" s="115"/>
      <c r="F720" s="115"/>
      <c r="G720" s="115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  <c r="U720" s="115"/>
    </row>
    <row r="721" spans="2:21">
      <c r="B721" s="114"/>
      <c r="C721" s="115"/>
      <c r="D721" s="115"/>
      <c r="E721" s="115"/>
      <c r="F721" s="115"/>
      <c r="G721" s="115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  <c r="U721" s="115"/>
    </row>
    <row r="722" spans="2:21">
      <c r="B722" s="114"/>
      <c r="C722" s="115"/>
      <c r="D722" s="115"/>
      <c r="E722" s="115"/>
      <c r="F722" s="115"/>
      <c r="G722" s="115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  <c r="U722" s="115"/>
    </row>
    <row r="723" spans="2:21">
      <c r="B723" s="114"/>
      <c r="C723" s="115"/>
      <c r="D723" s="115"/>
      <c r="E723" s="115"/>
      <c r="F723" s="115"/>
      <c r="G723" s="115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  <c r="U723" s="115"/>
    </row>
    <row r="724" spans="2:21">
      <c r="B724" s="114"/>
      <c r="C724" s="115"/>
      <c r="D724" s="115"/>
      <c r="E724" s="115"/>
      <c r="F724" s="115"/>
      <c r="G724" s="115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  <c r="U724" s="115"/>
    </row>
    <row r="725" spans="2:21">
      <c r="B725" s="114"/>
      <c r="C725" s="115"/>
      <c r="D725" s="115"/>
      <c r="E725" s="115"/>
      <c r="F725" s="115"/>
      <c r="G725" s="115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  <c r="U725" s="115"/>
    </row>
    <row r="726" spans="2:21">
      <c r="B726" s="114"/>
      <c r="C726" s="115"/>
      <c r="D726" s="115"/>
      <c r="E726" s="115"/>
      <c r="F726" s="115"/>
      <c r="G726" s="115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  <c r="U726" s="115"/>
    </row>
    <row r="727" spans="2:21">
      <c r="B727" s="114"/>
      <c r="C727" s="115"/>
      <c r="D727" s="115"/>
      <c r="E727" s="115"/>
      <c r="F727" s="115"/>
      <c r="G727" s="115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  <c r="U727" s="115"/>
    </row>
    <row r="728" spans="2:21">
      <c r="B728" s="114"/>
      <c r="C728" s="115"/>
      <c r="D728" s="115"/>
      <c r="E728" s="115"/>
      <c r="F728" s="115"/>
      <c r="G728" s="115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  <c r="U728" s="115"/>
    </row>
    <row r="729" spans="2:21">
      <c r="B729" s="114"/>
      <c r="C729" s="115"/>
      <c r="D729" s="115"/>
      <c r="E729" s="115"/>
      <c r="F729" s="115"/>
      <c r="G729" s="115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  <c r="U729" s="115"/>
    </row>
    <row r="730" spans="2:21">
      <c r="B730" s="114"/>
      <c r="C730" s="115"/>
      <c r="D730" s="115"/>
      <c r="E730" s="115"/>
      <c r="F730" s="115"/>
      <c r="G730" s="115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  <c r="U730" s="115"/>
    </row>
    <row r="731" spans="2:21">
      <c r="B731" s="114"/>
      <c r="C731" s="115"/>
      <c r="D731" s="115"/>
      <c r="E731" s="115"/>
      <c r="F731" s="115"/>
      <c r="G731" s="115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  <c r="U731" s="115"/>
    </row>
    <row r="732" spans="2:21">
      <c r="B732" s="114"/>
      <c r="C732" s="115"/>
      <c r="D732" s="115"/>
      <c r="E732" s="115"/>
      <c r="F732" s="115"/>
      <c r="G732" s="115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  <c r="U732" s="115"/>
    </row>
    <row r="733" spans="2:21">
      <c r="B733" s="114"/>
      <c r="C733" s="115"/>
      <c r="D733" s="115"/>
      <c r="E733" s="115"/>
      <c r="F733" s="115"/>
      <c r="G733" s="115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  <c r="U733" s="115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82:K382"/>
  </mergeCells>
  <phoneticPr fontId="3" type="noConversion"/>
  <conditionalFormatting sqref="B12:B374">
    <cfRule type="cellIs" dxfId="8" priority="2" operator="equal">
      <formula>"NR3"</formula>
    </cfRule>
  </conditionalFormatting>
  <conditionalFormatting sqref="B12:B368">
    <cfRule type="containsText" dxfId="7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80 B382" xr:uid="{00000000-0002-0000-0400-000000000000}"/>
    <dataValidation type="list" allowBlank="1" showInputMessage="1" showErrorMessage="1" sqref="G555:G827" xr:uid="{00000000-0002-0000-0400-000001000000}">
      <formula1>#REF!</formula1>
    </dataValidation>
    <dataValidation type="list" allowBlank="1" showInputMessage="1" showErrorMessage="1" sqref="I12:I35 I37:I381 I383:I827 L12:L827 G12:G35 G37:G381 G383:G554 E12:E35 E37:E381 E383:E82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62" style="2" bestFit="1" customWidth="1"/>
    <col min="4" max="4" width="9.7109375" style="2" bestFit="1" customWidth="1"/>
    <col min="5" max="5" width="8" style="2" bestFit="1" customWidth="1"/>
    <col min="6" max="6" width="12.85546875" style="2" bestFit="1" customWidth="1"/>
    <col min="7" max="7" width="44.7109375" style="2" bestFit="1" customWidth="1"/>
    <col min="8" max="8" width="12.28515625" style="1" bestFit="1" customWidth="1"/>
    <col min="9" max="10" width="14.42578125" style="1" bestFit="1" customWidth="1"/>
    <col min="11" max="11" width="8.28515625" style="1" bestFit="1" customWidth="1"/>
    <col min="12" max="12" width="12.425781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144</v>
      </c>
      <c r="C1" s="67" t="s" vm="1">
        <v>229</v>
      </c>
    </row>
    <row r="2" spans="2:15">
      <c r="B2" s="46" t="s">
        <v>143</v>
      </c>
      <c r="C2" s="67" t="s">
        <v>230</v>
      </c>
    </row>
    <row r="3" spans="2:15">
      <c r="B3" s="46" t="s">
        <v>145</v>
      </c>
      <c r="C3" s="67" t="s">
        <v>231</v>
      </c>
    </row>
    <row r="4" spans="2:15">
      <c r="B4" s="46" t="s">
        <v>146</v>
      </c>
      <c r="C4" s="67">
        <v>12145</v>
      </c>
    </row>
    <row r="6" spans="2:15" ht="26.25" customHeight="1">
      <c r="B6" s="152" t="s">
        <v>172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4"/>
    </row>
    <row r="7" spans="2:15" ht="26.25" customHeight="1">
      <c r="B7" s="152" t="s">
        <v>90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4"/>
    </row>
    <row r="8" spans="2:15" s="3" customFormat="1" ht="78.75">
      <c r="B8" s="21" t="s">
        <v>113</v>
      </c>
      <c r="C8" s="29" t="s">
        <v>44</v>
      </c>
      <c r="D8" s="29" t="s">
        <v>117</v>
      </c>
      <c r="E8" s="29" t="s">
        <v>188</v>
      </c>
      <c r="F8" s="29" t="s">
        <v>115</v>
      </c>
      <c r="G8" s="29" t="s">
        <v>64</v>
      </c>
      <c r="H8" s="29" t="s">
        <v>101</v>
      </c>
      <c r="I8" s="12" t="s">
        <v>205</v>
      </c>
      <c r="J8" s="12" t="s">
        <v>204</v>
      </c>
      <c r="K8" s="29" t="s">
        <v>219</v>
      </c>
      <c r="L8" s="12" t="s">
        <v>60</v>
      </c>
      <c r="M8" s="12" t="s">
        <v>57</v>
      </c>
      <c r="N8" s="12" t="s">
        <v>147</v>
      </c>
      <c r="O8" s="13" t="s">
        <v>149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212</v>
      </c>
      <c r="J9" s="15"/>
      <c r="K9" s="15" t="s">
        <v>208</v>
      </c>
      <c r="L9" s="15" t="s">
        <v>208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8" t="s">
        <v>28</v>
      </c>
      <c r="C11" s="69"/>
      <c r="D11" s="69"/>
      <c r="E11" s="69"/>
      <c r="F11" s="69"/>
      <c r="G11" s="69"/>
      <c r="H11" s="69"/>
      <c r="I11" s="77"/>
      <c r="J11" s="79"/>
      <c r="K11" s="77">
        <v>87.743579474000015</v>
      </c>
      <c r="L11" s="77">
        <f>L12+L187</f>
        <v>409939.67425407312</v>
      </c>
      <c r="M11" s="69"/>
      <c r="N11" s="78">
        <f>IFERROR(L11/$L$11,0)</f>
        <v>1</v>
      </c>
      <c r="O11" s="78">
        <f>L11/'סכום נכסי הקרן'!$C$42</f>
        <v>5.7533282430507655E-2</v>
      </c>
    </row>
    <row r="12" spans="2:15">
      <c r="B12" s="70" t="s">
        <v>197</v>
      </c>
      <c r="C12" s="71"/>
      <c r="D12" s="71"/>
      <c r="E12" s="71"/>
      <c r="F12" s="71"/>
      <c r="G12" s="71"/>
      <c r="H12" s="71"/>
      <c r="I12" s="80"/>
      <c r="J12" s="82"/>
      <c r="K12" s="80">
        <v>78.389505074000013</v>
      </c>
      <c r="L12" s="80">
        <f>L13+L49+L115</f>
        <v>313828.37471601908</v>
      </c>
      <c r="M12" s="71"/>
      <c r="N12" s="81">
        <f t="shared" ref="N12:N75" si="0">IFERROR(L12/$L$11,0)</f>
        <v>0.76554769988306615</v>
      </c>
      <c r="O12" s="81">
        <f>L12/'סכום נכסי הקרן'!$C$42</f>
        <v>4.4044472031397955E-2</v>
      </c>
    </row>
    <row r="13" spans="2:15">
      <c r="B13" s="89" t="s">
        <v>912</v>
      </c>
      <c r="C13" s="71"/>
      <c r="D13" s="71"/>
      <c r="E13" s="71"/>
      <c r="F13" s="71"/>
      <c r="G13" s="71"/>
      <c r="H13" s="71"/>
      <c r="I13" s="80"/>
      <c r="J13" s="82"/>
      <c r="K13" s="80">
        <v>73.294597584000016</v>
      </c>
      <c r="L13" s="80">
        <v>193292.10301414502</v>
      </c>
      <c r="M13" s="71"/>
      <c r="N13" s="81">
        <f t="shared" si="0"/>
        <v>0.47151353029164506</v>
      </c>
      <c r="O13" s="81">
        <f>L13/'סכום נכסי הקרן'!$C$42</f>
        <v>2.7127721108074942E-2</v>
      </c>
    </row>
    <row r="14" spans="2:15">
      <c r="B14" s="76" t="s">
        <v>913</v>
      </c>
      <c r="C14" s="73" t="s">
        <v>914</v>
      </c>
      <c r="D14" s="86" t="s">
        <v>118</v>
      </c>
      <c r="E14" s="86" t="s">
        <v>294</v>
      </c>
      <c r="F14" s="73" t="s">
        <v>493</v>
      </c>
      <c r="G14" s="86" t="s">
        <v>318</v>
      </c>
      <c r="H14" s="86" t="s">
        <v>131</v>
      </c>
      <c r="I14" s="83">
        <v>180676.53469100001</v>
      </c>
      <c r="J14" s="85">
        <v>2442</v>
      </c>
      <c r="K14" s="73"/>
      <c r="L14" s="83">
        <v>4412.1209771130007</v>
      </c>
      <c r="M14" s="84">
        <v>8.0507315380837967E-4</v>
      </c>
      <c r="N14" s="84">
        <f t="shared" si="0"/>
        <v>1.0762854278843107E-2</v>
      </c>
      <c r="O14" s="84">
        <f>L14/'סכום נכסי הקרן'!$C$42</f>
        <v>6.1922233498307828E-4</v>
      </c>
    </row>
    <row r="15" spans="2:15">
      <c r="B15" s="76" t="s">
        <v>915</v>
      </c>
      <c r="C15" s="73" t="s">
        <v>916</v>
      </c>
      <c r="D15" s="86" t="s">
        <v>118</v>
      </c>
      <c r="E15" s="86" t="s">
        <v>294</v>
      </c>
      <c r="F15" s="73" t="s">
        <v>911</v>
      </c>
      <c r="G15" s="86" t="s">
        <v>523</v>
      </c>
      <c r="H15" s="86" t="s">
        <v>131</v>
      </c>
      <c r="I15" s="83">
        <v>22047.370126000005</v>
      </c>
      <c r="J15" s="85">
        <v>29830</v>
      </c>
      <c r="K15" s="73"/>
      <c r="L15" s="83">
        <v>6576.7305158410018</v>
      </c>
      <c r="M15" s="84">
        <v>3.9302984801853152E-4</v>
      </c>
      <c r="N15" s="84">
        <f t="shared" si="0"/>
        <v>1.6043166663017017E-2</v>
      </c>
      <c r="O15" s="84">
        <f>L15/'סכום נכסי הקרן'!$C$42</f>
        <v>9.2301603870306313E-4</v>
      </c>
    </row>
    <row r="16" spans="2:15">
      <c r="B16" s="76" t="s">
        <v>917</v>
      </c>
      <c r="C16" s="73" t="s">
        <v>918</v>
      </c>
      <c r="D16" s="86" t="s">
        <v>118</v>
      </c>
      <c r="E16" s="86" t="s">
        <v>294</v>
      </c>
      <c r="F16" s="73" t="s">
        <v>532</v>
      </c>
      <c r="G16" s="86" t="s">
        <v>395</v>
      </c>
      <c r="H16" s="86" t="s">
        <v>131</v>
      </c>
      <c r="I16" s="83">
        <v>683391.05603900016</v>
      </c>
      <c r="J16" s="85">
        <v>2010</v>
      </c>
      <c r="K16" s="73"/>
      <c r="L16" s="83">
        <v>13736.160226389002</v>
      </c>
      <c r="M16" s="84">
        <v>5.3002679648515958E-4</v>
      </c>
      <c r="N16" s="84">
        <f t="shared" si="0"/>
        <v>3.350776001708871E-2</v>
      </c>
      <c r="O16" s="84">
        <f>L16/'סכום נכסי הקרן'!$C$42</f>
        <v>1.9278114206768369E-3</v>
      </c>
    </row>
    <row r="17" spans="2:15">
      <c r="B17" s="76" t="s">
        <v>919</v>
      </c>
      <c r="C17" s="73" t="s">
        <v>920</v>
      </c>
      <c r="D17" s="86" t="s">
        <v>118</v>
      </c>
      <c r="E17" s="86" t="s">
        <v>294</v>
      </c>
      <c r="F17" s="73" t="s">
        <v>636</v>
      </c>
      <c r="G17" s="86" t="s">
        <v>530</v>
      </c>
      <c r="H17" s="86" t="s">
        <v>131</v>
      </c>
      <c r="I17" s="83">
        <v>17271.575920000003</v>
      </c>
      <c r="J17" s="85">
        <v>77200</v>
      </c>
      <c r="K17" s="83">
        <v>32.100676873000005</v>
      </c>
      <c r="L17" s="83">
        <v>13365.757286931002</v>
      </c>
      <c r="M17" s="84">
        <v>3.8945866802225912E-4</v>
      </c>
      <c r="N17" s="84">
        <f t="shared" si="0"/>
        <v>3.260420526813209E-2</v>
      </c>
      <c r="O17" s="84">
        <f>L17/'סכום נכסי הקרן'!$C$42</f>
        <v>1.8758269501136888E-3</v>
      </c>
    </row>
    <row r="18" spans="2:15">
      <c r="B18" s="76" t="s">
        <v>921</v>
      </c>
      <c r="C18" s="73" t="s">
        <v>922</v>
      </c>
      <c r="D18" s="86" t="s">
        <v>118</v>
      </c>
      <c r="E18" s="86" t="s">
        <v>294</v>
      </c>
      <c r="F18" s="73" t="s">
        <v>923</v>
      </c>
      <c r="G18" s="86" t="s">
        <v>310</v>
      </c>
      <c r="H18" s="86" t="s">
        <v>131</v>
      </c>
      <c r="I18" s="83">
        <v>13965.418749000002</v>
      </c>
      <c r="J18" s="85">
        <v>2886</v>
      </c>
      <c r="K18" s="73"/>
      <c r="L18" s="83">
        <v>403.04198509399998</v>
      </c>
      <c r="M18" s="84">
        <v>7.7705469030697557E-5</v>
      </c>
      <c r="N18" s="84">
        <f t="shared" si="0"/>
        <v>9.8317389217663742E-4</v>
      </c>
      <c r="O18" s="84">
        <f>L18/'סכום נכסי הקרן'!$C$42</f>
        <v>5.6565221216899967E-5</v>
      </c>
    </row>
    <row r="19" spans="2:15">
      <c r="B19" s="76" t="s">
        <v>924</v>
      </c>
      <c r="C19" s="73" t="s">
        <v>925</v>
      </c>
      <c r="D19" s="86" t="s">
        <v>118</v>
      </c>
      <c r="E19" s="86" t="s">
        <v>294</v>
      </c>
      <c r="F19" s="73" t="s">
        <v>579</v>
      </c>
      <c r="G19" s="86" t="s">
        <v>456</v>
      </c>
      <c r="H19" s="86" t="s">
        <v>131</v>
      </c>
      <c r="I19" s="83">
        <v>4178.0801520000005</v>
      </c>
      <c r="J19" s="85">
        <v>152880</v>
      </c>
      <c r="K19" s="73"/>
      <c r="L19" s="83">
        <v>6387.4489366450016</v>
      </c>
      <c r="M19" s="84">
        <v>1.0905553796002193E-3</v>
      </c>
      <c r="N19" s="84">
        <f t="shared" si="0"/>
        <v>1.5581436337596779E-2</v>
      </c>
      <c r="O19" s="84">
        <f>L19/'סכום נכסי הקרן'!$C$42</f>
        <v>8.9645117748393026E-4</v>
      </c>
    </row>
    <row r="20" spans="2:15">
      <c r="B20" s="76" t="s">
        <v>926</v>
      </c>
      <c r="C20" s="73" t="s">
        <v>927</v>
      </c>
      <c r="D20" s="86" t="s">
        <v>118</v>
      </c>
      <c r="E20" s="86" t="s">
        <v>294</v>
      </c>
      <c r="F20" s="73" t="s">
        <v>336</v>
      </c>
      <c r="G20" s="86" t="s">
        <v>310</v>
      </c>
      <c r="H20" s="86" t="s">
        <v>131</v>
      </c>
      <c r="I20" s="83">
        <v>189097.29076800004</v>
      </c>
      <c r="J20" s="85">
        <v>1943</v>
      </c>
      <c r="K20" s="73"/>
      <c r="L20" s="83">
        <v>3674.1603596310006</v>
      </c>
      <c r="M20" s="84">
        <v>4.0225896719719604E-4</v>
      </c>
      <c r="N20" s="84">
        <f t="shared" si="0"/>
        <v>8.9626854641881356E-3</v>
      </c>
      <c r="O20" s="84">
        <f>L20/'סכום נכסי הקרן'!$C$42</f>
        <v>5.1565271414694158E-4</v>
      </c>
    </row>
    <row r="21" spans="2:15">
      <c r="B21" s="76" t="s">
        <v>928</v>
      </c>
      <c r="C21" s="73" t="s">
        <v>929</v>
      </c>
      <c r="D21" s="86" t="s">
        <v>118</v>
      </c>
      <c r="E21" s="86" t="s">
        <v>294</v>
      </c>
      <c r="F21" s="73" t="s">
        <v>605</v>
      </c>
      <c r="G21" s="86" t="s">
        <v>523</v>
      </c>
      <c r="H21" s="86" t="s">
        <v>131</v>
      </c>
      <c r="I21" s="83">
        <v>83774.392359000019</v>
      </c>
      <c r="J21" s="85">
        <v>6515</v>
      </c>
      <c r="K21" s="73"/>
      <c r="L21" s="83">
        <v>5457.9016621860001</v>
      </c>
      <c r="M21" s="84">
        <v>7.1208787224679479E-4</v>
      </c>
      <c r="N21" s="84">
        <f t="shared" si="0"/>
        <v>1.331391422925143E-2</v>
      </c>
      <c r="O21" s="84">
        <f>L21/'סכום נכסי הקרן'!$C$42</f>
        <v>7.6599318760707709E-4</v>
      </c>
    </row>
    <row r="22" spans="2:15">
      <c r="B22" s="76" t="s">
        <v>930</v>
      </c>
      <c r="C22" s="73" t="s">
        <v>931</v>
      </c>
      <c r="D22" s="86" t="s">
        <v>118</v>
      </c>
      <c r="E22" s="86" t="s">
        <v>294</v>
      </c>
      <c r="F22" s="73" t="s">
        <v>932</v>
      </c>
      <c r="G22" s="86" t="s">
        <v>125</v>
      </c>
      <c r="H22" s="86" t="s">
        <v>131</v>
      </c>
      <c r="I22" s="83">
        <v>34911.743694999997</v>
      </c>
      <c r="J22" s="85">
        <v>4750</v>
      </c>
      <c r="K22" s="73"/>
      <c r="L22" s="83">
        <v>1658.3078255100004</v>
      </c>
      <c r="M22" s="84">
        <v>1.9714190974811898E-4</v>
      </c>
      <c r="N22" s="84">
        <f t="shared" si="0"/>
        <v>4.0452484344860248E-3</v>
      </c>
      <c r="O22" s="84">
        <f>L22/'סכום נכסי הקרן'!$C$42</f>
        <v>2.3273642068285342E-4</v>
      </c>
    </row>
    <row r="23" spans="2:15">
      <c r="B23" s="76" t="s">
        <v>933</v>
      </c>
      <c r="C23" s="73" t="s">
        <v>934</v>
      </c>
      <c r="D23" s="86" t="s">
        <v>118</v>
      </c>
      <c r="E23" s="86" t="s">
        <v>294</v>
      </c>
      <c r="F23" s="73" t="s">
        <v>608</v>
      </c>
      <c r="G23" s="86" t="s">
        <v>523</v>
      </c>
      <c r="H23" s="86" t="s">
        <v>131</v>
      </c>
      <c r="I23" s="83">
        <v>368585.55725100008</v>
      </c>
      <c r="J23" s="85">
        <v>1200</v>
      </c>
      <c r="K23" s="73"/>
      <c r="L23" s="83">
        <v>4423.0266870090009</v>
      </c>
      <c r="M23" s="84">
        <v>6.7280614572989947E-4</v>
      </c>
      <c r="N23" s="84">
        <f t="shared" si="0"/>
        <v>1.0789457485560887E-2</v>
      </c>
      <c r="O23" s="84">
        <f>L23/'סכום נכסי הקרן'!$C$42</f>
        <v>6.2075290478872942E-4</v>
      </c>
    </row>
    <row r="24" spans="2:15">
      <c r="B24" s="76" t="s">
        <v>935</v>
      </c>
      <c r="C24" s="73" t="s">
        <v>936</v>
      </c>
      <c r="D24" s="86" t="s">
        <v>118</v>
      </c>
      <c r="E24" s="86" t="s">
        <v>294</v>
      </c>
      <c r="F24" s="73" t="s">
        <v>341</v>
      </c>
      <c r="G24" s="86" t="s">
        <v>310</v>
      </c>
      <c r="H24" s="86" t="s">
        <v>131</v>
      </c>
      <c r="I24" s="83">
        <v>48559.978713000004</v>
      </c>
      <c r="J24" s="85">
        <v>4872</v>
      </c>
      <c r="K24" s="73"/>
      <c r="L24" s="83">
        <v>2365.8421629360005</v>
      </c>
      <c r="M24" s="84">
        <v>3.9087580457585695E-4</v>
      </c>
      <c r="N24" s="84">
        <f t="shared" si="0"/>
        <v>5.7711958893485746E-3</v>
      </c>
      <c r="O24" s="84">
        <f>L24/'סכום נכסי הקרן'!$C$42</f>
        <v>3.3203584306367633E-4</v>
      </c>
    </row>
    <row r="25" spans="2:15">
      <c r="B25" s="76" t="s">
        <v>937</v>
      </c>
      <c r="C25" s="73" t="s">
        <v>938</v>
      </c>
      <c r="D25" s="86" t="s">
        <v>118</v>
      </c>
      <c r="E25" s="86" t="s">
        <v>294</v>
      </c>
      <c r="F25" s="73" t="s">
        <v>481</v>
      </c>
      <c r="G25" s="86" t="s">
        <v>482</v>
      </c>
      <c r="H25" s="86" t="s">
        <v>131</v>
      </c>
      <c r="I25" s="83">
        <v>10786.586552999999</v>
      </c>
      <c r="J25" s="85">
        <v>5122</v>
      </c>
      <c r="K25" s="73"/>
      <c r="L25" s="83">
        <v>552.48896324900011</v>
      </c>
      <c r="M25" s="84">
        <v>1.0655853719818881E-4</v>
      </c>
      <c r="N25" s="84">
        <f t="shared" si="0"/>
        <v>1.3477323566066395E-3</v>
      </c>
      <c r="O25" s="84">
        <f>L25/'סכום נכסי הקרן'!$C$42</f>
        <v>7.7539466313383446E-5</v>
      </c>
    </row>
    <row r="26" spans="2:15">
      <c r="B26" s="76" t="s">
        <v>939</v>
      </c>
      <c r="C26" s="73" t="s">
        <v>940</v>
      </c>
      <c r="D26" s="86" t="s">
        <v>118</v>
      </c>
      <c r="E26" s="86" t="s">
        <v>294</v>
      </c>
      <c r="F26" s="73" t="s">
        <v>398</v>
      </c>
      <c r="G26" s="86" t="s">
        <v>155</v>
      </c>
      <c r="H26" s="86" t="s">
        <v>131</v>
      </c>
      <c r="I26" s="83">
        <v>1065763.3169200001</v>
      </c>
      <c r="J26" s="85">
        <v>452.6</v>
      </c>
      <c r="K26" s="73"/>
      <c r="L26" s="83">
        <v>4823.6447723290003</v>
      </c>
      <c r="M26" s="84">
        <v>3.8521037627279876E-4</v>
      </c>
      <c r="N26" s="84">
        <f t="shared" si="0"/>
        <v>1.1766718557080653E-2</v>
      </c>
      <c r="O26" s="84">
        <f>L26/'סכום נכסי הקרן'!$C$42</f>
        <v>6.7697794202481671E-4</v>
      </c>
    </row>
    <row r="27" spans="2:15">
      <c r="B27" s="76" t="s">
        <v>941</v>
      </c>
      <c r="C27" s="73" t="s">
        <v>942</v>
      </c>
      <c r="D27" s="86" t="s">
        <v>118</v>
      </c>
      <c r="E27" s="86" t="s">
        <v>294</v>
      </c>
      <c r="F27" s="73" t="s">
        <v>346</v>
      </c>
      <c r="G27" s="86" t="s">
        <v>310</v>
      </c>
      <c r="H27" s="86" t="s">
        <v>131</v>
      </c>
      <c r="I27" s="83">
        <v>12873.124785000002</v>
      </c>
      <c r="J27" s="85">
        <v>33330</v>
      </c>
      <c r="K27" s="73"/>
      <c r="L27" s="83">
        <v>4290.6124907640014</v>
      </c>
      <c r="M27" s="84">
        <v>5.3464540868516887E-4</v>
      </c>
      <c r="N27" s="84">
        <f t="shared" si="0"/>
        <v>1.0466448505066525E-2</v>
      </c>
      <c r="O27" s="84">
        <f>L27/'סכום נכסי הקרן'!$C$42</f>
        <v>6.021691378863569E-4</v>
      </c>
    </row>
    <row r="28" spans="2:15">
      <c r="B28" s="76" t="s">
        <v>943</v>
      </c>
      <c r="C28" s="73" t="s">
        <v>944</v>
      </c>
      <c r="D28" s="86" t="s">
        <v>118</v>
      </c>
      <c r="E28" s="86" t="s">
        <v>294</v>
      </c>
      <c r="F28" s="73" t="s">
        <v>409</v>
      </c>
      <c r="G28" s="86" t="s">
        <v>296</v>
      </c>
      <c r="H28" s="86" t="s">
        <v>131</v>
      </c>
      <c r="I28" s="83">
        <v>20804.177031000003</v>
      </c>
      <c r="J28" s="85">
        <v>14420</v>
      </c>
      <c r="K28" s="73"/>
      <c r="L28" s="83">
        <v>2999.9623278690005</v>
      </c>
      <c r="M28" s="84">
        <v>2.0735740792089791E-4</v>
      </c>
      <c r="N28" s="84">
        <f t="shared" si="0"/>
        <v>7.3180580370215123E-3</v>
      </c>
      <c r="O28" s="84">
        <f>L28/'סכום נכסי הקרן'!$C$42</f>
        <v>4.2103189988680509E-4</v>
      </c>
    </row>
    <row r="29" spans="2:15">
      <c r="B29" s="76" t="s">
        <v>945</v>
      </c>
      <c r="C29" s="73" t="s">
        <v>946</v>
      </c>
      <c r="D29" s="86" t="s">
        <v>118</v>
      </c>
      <c r="E29" s="86" t="s">
        <v>294</v>
      </c>
      <c r="F29" s="73" t="s">
        <v>414</v>
      </c>
      <c r="G29" s="86" t="s">
        <v>296</v>
      </c>
      <c r="H29" s="86" t="s">
        <v>131</v>
      </c>
      <c r="I29" s="83">
        <v>486229.00007500011</v>
      </c>
      <c r="J29" s="85">
        <v>1840</v>
      </c>
      <c r="K29" s="73"/>
      <c r="L29" s="83">
        <v>8946.6136013460018</v>
      </c>
      <c r="M29" s="84">
        <v>3.9306755146575699E-4</v>
      </c>
      <c r="N29" s="84">
        <f t="shared" si="0"/>
        <v>2.1824219911442518E-2</v>
      </c>
      <c r="O29" s="84">
        <f>L29/'סכום נכסי הקרן'!$C$42</f>
        <v>1.2556190079905311E-3</v>
      </c>
    </row>
    <row r="30" spans="2:15">
      <c r="B30" s="76" t="s">
        <v>947</v>
      </c>
      <c r="C30" s="73" t="s">
        <v>948</v>
      </c>
      <c r="D30" s="86" t="s">
        <v>118</v>
      </c>
      <c r="E30" s="86" t="s">
        <v>294</v>
      </c>
      <c r="F30" s="73" t="s">
        <v>949</v>
      </c>
      <c r="G30" s="86" t="s">
        <v>125</v>
      </c>
      <c r="H30" s="86" t="s">
        <v>131</v>
      </c>
      <c r="I30" s="83">
        <v>1188.9463270000003</v>
      </c>
      <c r="J30" s="85">
        <v>42110</v>
      </c>
      <c r="K30" s="73"/>
      <c r="L30" s="83">
        <v>500.66529820300002</v>
      </c>
      <c r="M30" s="84">
        <v>6.4532377338983652E-5</v>
      </c>
      <c r="N30" s="84">
        <f t="shared" si="0"/>
        <v>1.2213145729649403E-3</v>
      </c>
      <c r="O30" s="84">
        <f>L30/'סכום נכסי הקרן'!$C$42</f>
        <v>7.0266236262886758E-5</v>
      </c>
    </row>
    <row r="31" spans="2:15">
      <c r="B31" s="76" t="s">
        <v>950</v>
      </c>
      <c r="C31" s="73" t="s">
        <v>951</v>
      </c>
      <c r="D31" s="86" t="s">
        <v>118</v>
      </c>
      <c r="E31" s="86" t="s">
        <v>294</v>
      </c>
      <c r="F31" s="73" t="s">
        <v>419</v>
      </c>
      <c r="G31" s="86" t="s">
        <v>420</v>
      </c>
      <c r="H31" s="86" t="s">
        <v>131</v>
      </c>
      <c r="I31" s="83">
        <v>105017.37461000001</v>
      </c>
      <c r="J31" s="85">
        <v>3725</v>
      </c>
      <c r="K31" s="73"/>
      <c r="L31" s="83">
        <v>3911.8972042040009</v>
      </c>
      <c r="M31" s="84">
        <v>4.1404439887555479E-4</v>
      </c>
      <c r="N31" s="84">
        <f t="shared" si="0"/>
        <v>9.5426167553118516E-3</v>
      </c>
      <c r="O31" s="84">
        <f>L31/'סכום נכסי הקרן'!$C$42</f>
        <v>5.4901806490945137E-4</v>
      </c>
    </row>
    <row r="32" spans="2:15">
      <c r="B32" s="76" t="s">
        <v>952</v>
      </c>
      <c r="C32" s="73" t="s">
        <v>953</v>
      </c>
      <c r="D32" s="86" t="s">
        <v>118</v>
      </c>
      <c r="E32" s="86" t="s">
        <v>294</v>
      </c>
      <c r="F32" s="73" t="s">
        <v>422</v>
      </c>
      <c r="G32" s="86" t="s">
        <v>420</v>
      </c>
      <c r="H32" s="86" t="s">
        <v>131</v>
      </c>
      <c r="I32" s="83">
        <v>85428.297477999993</v>
      </c>
      <c r="J32" s="85">
        <v>2884</v>
      </c>
      <c r="K32" s="73"/>
      <c r="L32" s="83">
        <v>2463.7520992579998</v>
      </c>
      <c r="M32" s="84">
        <v>4.0661992659838097E-4</v>
      </c>
      <c r="N32" s="84">
        <f t="shared" si="0"/>
        <v>6.0100357540192884E-3</v>
      </c>
      <c r="O32" s="84">
        <f>L32/'סכום נכסי הקרן'!$C$42</f>
        <v>3.4577708445344073E-4</v>
      </c>
    </row>
    <row r="33" spans="2:15">
      <c r="B33" s="76" t="s">
        <v>954</v>
      </c>
      <c r="C33" s="73" t="s">
        <v>955</v>
      </c>
      <c r="D33" s="86" t="s">
        <v>118</v>
      </c>
      <c r="E33" s="86" t="s">
        <v>294</v>
      </c>
      <c r="F33" s="73" t="s">
        <v>956</v>
      </c>
      <c r="G33" s="86" t="s">
        <v>456</v>
      </c>
      <c r="H33" s="86" t="s">
        <v>131</v>
      </c>
      <c r="I33" s="83">
        <v>1978.0701770000003</v>
      </c>
      <c r="J33" s="85">
        <v>97110</v>
      </c>
      <c r="K33" s="73"/>
      <c r="L33" s="83">
        <v>1920.9039487200005</v>
      </c>
      <c r="M33" s="84">
        <v>2.5681251884155439E-4</v>
      </c>
      <c r="N33" s="84">
        <f t="shared" si="0"/>
        <v>4.6858210350468766E-3</v>
      </c>
      <c r="O33" s="84">
        <f>L33/'סכום נכסי הקרן'!$C$42</f>
        <v>2.6959066502816567E-4</v>
      </c>
    </row>
    <row r="34" spans="2:15">
      <c r="B34" s="76" t="s">
        <v>957</v>
      </c>
      <c r="C34" s="73" t="s">
        <v>958</v>
      </c>
      <c r="D34" s="86" t="s">
        <v>118</v>
      </c>
      <c r="E34" s="86" t="s">
        <v>294</v>
      </c>
      <c r="F34" s="73" t="s">
        <v>959</v>
      </c>
      <c r="G34" s="86" t="s">
        <v>960</v>
      </c>
      <c r="H34" s="86" t="s">
        <v>131</v>
      </c>
      <c r="I34" s="83">
        <v>21110.162259000004</v>
      </c>
      <c r="J34" s="85">
        <v>13670</v>
      </c>
      <c r="K34" s="73"/>
      <c r="L34" s="83">
        <v>2885.7591789890002</v>
      </c>
      <c r="M34" s="84">
        <v>1.9169600936108625E-4</v>
      </c>
      <c r="N34" s="84">
        <f t="shared" si="0"/>
        <v>7.0394727815499495E-3</v>
      </c>
      <c r="O34" s="84">
        <f>L34/'סכום נכסי הקרן'!$C$42</f>
        <v>4.0500397570278454E-4</v>
      </c>
    </row>
    <row r="35" spans="2:15">
      <c r="B35" s="76" t="s">
        <v>961</v>
      </c>
      <c r="C35" s="73" t="s">
        <v>962</v>
      </c>
      <c r="D35" s="86" t="s">
        <v>118</v>
      </c>
      <c r="E35" s="86" t="s">
        <v>294</v>
      </c>
      <c r="F35" s="73" t="s">
        <v>667</v>
      </c>
      <c r="G35" s="86" t="s">
        <v>668</v>
      </c>
      <c r="H35" s="86" t="s">
        <v>131</v>
      </c>
      <c r="I35" s="83">
        <v>100566.92199600002</v>
      </c>
      <c r="J35" s="85">
        <v>2795</v>
      </c>
      <c r="K35" s="73"/>
      <c r="L35" s="83">
        <v>2810.8454698010005</v>
      </c>
      <c r="M35" s="84">
        <v>8.9762048998427818E-5</v>
      </c>
      <c r="N35" s="84">
        <f t="shared" si="0"/>
        <v>6.8567295295719286E-3</v>
      </c>
      <c r="O35" s="84">
        <f>L35/'סכום נכסי הקרן'!$C$42</f>
        <v>3.9449015657446368E-4</v>
      </c>
    </row>
    <row r="36" spans="2:15">
      <c r="B36" s="76" t="s">
        <v>963</v>
      </c>
      <c r="C36" s="73" t="s">
        <v>964</v>
      </c>
      <c r="D36" s="86" t="s">
        <v>118</v>
      </c>
      <c r="E36" s="86" t="s">
        <v>294</v>
      </c>
      <c r="F36" s="73" t="s">
        <v>295</v>
      </c>
      <c r="G36" s="86" t="s">
        <v>296</v>
      </c>
      <c r="H36" s="86" t="s">
        <v>131</v>
      </c>
      <c r="I36" s="83">
        <v>678190.20956600015</v>
      </c>
      <c r="J36" s="85">
        <v>2759</v>
      </c>
      <c r="K36" s="73"/>
      <c r="L36" s="83">
        <v>18711.267881924003</v>
      </c>
      <c r="M36" s="84">
        <v>4.4102107625994827E-4</v>
      </c>
      <c r="N36" s="84">
        <f t="shared" si="0"/>
        <v>4.5643954603737866E-2</v>
      </c>
      <c r="O36" s="84">
        <f>L36/'סכום נכסי הקרן'!$C$42</f>
        <v>2.6260465314621208E-3</v>
      </c>
    </row>
    <row r="37" spans="2:15">
      <c r="B37" s="76" t="s">
        <v>965</v>
      </c>
      <c r="C37" s="73" t="s">
        <v>966</v>
      </c>
      <c r="D37" s="86" t="s">
        <v>118</v>
      </c>
      <c r="E37" s="86" t="s">
        <v>294</v>
      </c>
      <c r="F37" s="73" t="s">
        <v>362</v>
      </c>
      <c r="G37" s="86" t="s">
        <v>310</v>
      </c>
      <c r="H37" s="86" t="s">
        <v>131</v>
      </c>
      <c r="I37" s="83">
        <v>730057.01956100017</v>
      </c>
      <c r="J37" s="85">
        <v>902.1</v>
      </c>
      <c r="K37" s="73"/>
      <c r="L37" s="83">
        <v>6585.8443734390012</v>
      </c>
      <c r="M37" s="84">
        <v>9.6710698623845117E-4</v>
      </c>
      <c r="N37" s="84">
        <f t="shared" si="0"/>
        <v>1.6065398855142805E-2</v>
      </c>
      <c r="O37" s="84">
        <f>L37/'סכום נכסי הקרן'!$C$42</f>
        <v>9.2429512969168534E-4</v>
      </c>
    </row>
    <row r="38" spans="2:15">
      <c r="B38" s="76" t="s">
        <v>967</v>
      </c>
      <c r="C38" s="73" t="s">
        <v>968</v>
      </c>
      <c r="D38" s="86" t="s">
        <v>118</v>
      </c>
      <c r="E38" s="86" t="s">
        <v>294</v>
      </c>
      <c r="F38" s="73" t="s">
        <v>299</v>
      </c>
      <c r="G38" s="86" t="s">
        <v>296</v>
      </c>
      <c r="H38" s="86" t="s">
        <v>131</v>
      </c>
      <c r="I38" s="83">
        <v>111865.94998500001</v>
      </c>
      <c r="J38" s="85">
        <v>12330</v>
      </c>
      <c r="K38" s="73"/>
      <c r="L38" s="83">
        <v>13793.071633170999</v>
      </c>
      <c r="M38" s="84">
        <v>4.3464956406940306E-4</v>
      </c>
      <c r="N38" s="84">
        <f t="shared" si="0"/>
        <v>3.3646588753013219E-2</v>
      </c>
      <c r="O38" s="84">
        <f>L38/'סכום נכסי הקרן'!$C$42</f>
        <v>1.9357986935502518E-3</v>
      </c>
    </row>
    <row r="39" spans="2:15">
      <c r="B39" s="76" t="s">
        <v>969</v>
      </c>
      <c r="C39" s="73" t="s">
        <v>970</v>
      </c>
      <c r="D39" s="86" t="s">
        <v>118</v>
      </c>
      <c r="E39" s="86" t="s">
        <v>294</v>
      </c>
      <c r="F39" s="73" t="s">
        <v>368</v>
      </c>
      <c r="G39" s="86" t="s">
        <v>310</v>
      </c>
      <c r="H39" s="86" t="s">
        <v>131</v>
      </c>
      <c r="I39" s="83">
        <v>32610.637732000003</v>
      </c>
      <c r="J39" s="85">
        <v>24000</v>
      </c>
      <c r="K39" s="83">
        <v>41.193920711000004</v>
      </c>
      <c r="L39" s="83">
        <v>7867.7469763940016</v>
      </c>
      <c r="M39" s="84">
        <v>6.8652962444763982E-4</v>
      </c>
      <c r="N39" s="84">
        <f t="shared" si="0"/>
        <v>1.9192450671455908E-2</v>
      </c>
      <c r="O39" s="84">
        <f>L39/'סכום נכסי הקרן'!$C$42</f>
        <v>1.1042046850144589E-3</v>
      </c>
    </row>
    <row r="40" spans="2:15">
      <c r="B40" s="76" t="s">
        <v>971</v>
      </c>
      <c r="C40" s="73" t="s">
        <v>972</v>
      </c>
      <c r="D40" s="86" t="s">
        <v>118</v>
      </c>
      <c r="E40" s="86" t="s">
        <v>294</v>
      </c>
      <c r="F40" s="73" t="s">
        <v>973</v>
      </c>
      <c r="G40" s="86" t="s">
        <v>960</v>
      </c>
      <c r="H40" s="86" t="s">
        <v>131</v>
      </c>
      <c r="I40" s="83">
        <v>4678.336013000001</v>
      </c>
      <c r="J40" s="85">
        <v>41920</v>
      </c>
      <c r="K40" s="73"/>
      <c r="L40" s="83">
        <v>1961.1584566540002</v>
      </c>
      <c r="M40" s="84">
        <v>1.6286743675127661E-4</v>
      </c>
      <c r="N40" s="84">
        <f t="shared" si="0"/>
        <v>4.7840172099041824E-3</v>
      </c>
      <c r="O40" s="84">
        <f>L40/'סכום נכסי הקרן'!$C$42</f>
        <v>2.7524021328982656E-4</v>
      </c>
    </row>
    <row r="41" spans="2:15">
      <c r="B41" s="76" t="s">
        <v>974</v>
      </c>
      <c r="C41" s="73" t="s">
        <v>975</v>
      </c>
      <c r="D41" s="86" t="s">
        <v>118</v>
      </c>
      <c r="E41" s="86" t="s">
        <v>294</v>
      </c>
      <c r="F41" s="73" t="s">
        <v>976</v>
      </c>
      <c r="G41" s="86" t="s">
        <v>125</v>
      </c>
      <c r="H41" s="86" t="s">
        <v>131</v>
      </c>
      <c r="I41" s="83">
        <v>341174.312867</v>
      </c>
      <c r="J41" s="85">
        <v>1033</v>
      </c>
      <c r="K41" s="73"/>
      <c r="L41" s="83">
        <v>3524.3306524020004</v>
      </c>
      <c r="M41" s="84">
        <v>2.9065432174506668E-4</v>
      </c>
      <c r="N41" s="84">
        <f t="shared" si="0"/>
        <v>8.5971933768422826E-3</v>
      </c>
      <c r="O41" s="84">
        <f>L41/'סכום נכסי הקרן'!$C$42</f>
        <v>4.9462475465955689E-4</v>
      </c>
    </row>
    <row r="42" spans="2:15">
      <c r="B42" s="76" t="s">
        <v>977</v>
      </c>
      <c r="C42" s="73" t="s">
        <v>978</v>
      </c>
      <c r="D42" s="86" t="s">
        <v>118</v>
      </c>
      <c r="E42" s="86" t="s">
        <v>294</v>
      </c>
      <c r="F42" s="73" t="s">
        <v>979</v>
      </c>
      <c r="G42" s="86" t="s">
        <v>156</v>
      </c>
      <c r="H42" s="86" t="s">
        <v>131</v>
      </c>
      <c r="I42" s="83">
        <v>4369.669033000001</v>
      </c>
      <c r="J42" s="85">
        <v>75700</v>
      </c>
      <c r="K42" s="73"/>
      <c r="L42" s="83">
        <v>3307.8394582690007</v>
      </c>
      <c r="M42" s="84">
        <v>6.9062548919388768E-5</v>
      </c>
      <c r="N42" s="84">
        <f t="shared" si="0"/>
        <v>8.0690883708388322E-3</v>
      </c>
      <c r="O42" s="84">
        <f>L42/'סכום נכסי הקרן'!$C$42</f>
        <v>4.6424114019619548E-4</v>
      </c>
    </row>
    <row r="43" spans="2:15">
      <c r="B43" s="76" t="s">
        <v>980</v>
      </c>
      <c r="C43" s="73" t="s">
        <v>981</v>
      </c>
      <c r="D43" s="86" t="s">
        <v>118</v>
      </c>
      <c r="E43" s="86" t="s">
        <v>294</v>
      </c>
      <c r="F43" s="73" t="s">
        <v>328</v>
      </c>
      <c r="G43" s="86" t="s">
        <v>310</v>
      </c>
      <c r="H43" s="86" t="s">
        <v>131</v>
      </c>
      <c r="I43" s="83">
        <v>42016.457798000003</v>
      </c>
      <c r="J43" s="85">
        <v>20800</v>
      </c>
      <c r="K43" s="73"/>
      <c r="L43" s="83">
        <v>8739.4232219400019</v>
      </c>
      <c r="M43" s="84">
        <v>3.4646245206260666E-4</v>
      </c>
      <c r="N43" s="84">
        <f t="shared" si="0"/>
        <v>2.131880315766526E-2</v>
      </c>
      <c r="O43" s="84">
        <f>L43/'סכום נכסי הקרן'!$C$42</f>
        <v>1.2265407231503538E-3</v>
      </c>
    </row>
    <row r="44" spans="2:15">
      <c r="B44" s="76" t="s">
        <v>982</v>
      </c>
      <c r="C44" s="73" t="s">
        <v>983</v>
      </c>
      <c r="D44" s="86" t="s">
        <v>118</v>
      </c>
      <c r="E44" s="86" t="s">
        <v>294</v>
      </c>
      <c r="F44" s="73" t="s">
        <v>312</v>
      </c>
      <c r="G44" s="86" t="s">
        <v>296</v>
      </c>
      <c r="H44" s="86" t="s">
        <v>131</v>
      </c>
      <c r="I44" s="83">
        <v>579731.5502360001</v>
      </c>
      <c r="J44" s="85">
        <v>3038</v>
      </c>
      <c r="K44" s="73"/>
      <c r="L44" s="83">
        <v>17612.244496139007</v>
      </c>
      <c r="M44" s="84">
        <v>4.3351960059489028E-4</v>
      </c>
      <c r="N44" s="84">
        <f t="shared" si="0"/>
        <v>4.2963015297766124E-2</v>
      </c>
      <c r="O44" s="84">
        <f>L44/'סכום נכסי הקרן'!$C$42</f>
        <v>2.4718032931925994E-3</v>
      </c>
    </row>
    <row r="45" spans="2:15">
      <c r="B45" s="76" t="s">
        <v>984</v>
      </c>
      <c r="C45" s="73" t="s">
        <v>985</v>
      </c>
      <c r="D45" s="86" t="s">
        <v>118</v>
      </c>
      <c r="E45" s="86" t="s">
        <v>294</v>
      </c>
      <c r="F45" s="73" t="s">
        <v>986</v>
      </c>
      <c r="G45" s="86" t="s">
        <v>987</v>
      </c>
      <c r="H45" s="86" t="s">
        <v>131</v>
      </c>
      <c r="I45" s="83">
        <v>55222.782022000014</v>
      </c>
      <c r="J45" s="85">
        <v>8344</v>
      </c>
      <c r="K45" s="73"/>
      <c r="L45" s="83">
        <v>4607.7889319070009</v>
      </c>
      <c r="M45" s="84">
        <v>4.7396392514607036E-4</v>
      </c>
      <c r="N45" s="84">
        <f t="shared" si="0"/>
        <v>1.1240163422316566E-2</v>
      </c>
      <c r="O45" s="84">
        <f>L45/'סכום נכסי הקרן'!$C$42</f>
        <v>6.4668349674120048E-4</v>
      </c>
    </row>
    <row r="46" spans="2:15">
      <c r="B46" s="76" t="s">
        <v>988</v>
      </c>
      <c r="C46" s="73" t="s">
        <v>989</v>
      </c>
      <c r="D46" s="86" t="s">
        <v>118</v>
      </c>
      <c r="E46" s="86" t="s">
        <v>294</v>
      </c>
      <c r="F46" s="73" t="s">
        <v>990</v>
      </c>
      <c r="G46" s="86" t="s">
        <v>482</v>
      </c>
      <c r="H46" s="86" t="s">
        <v>131</v>
      </c>
      <c r="I46" s="83">
        <v>232747.25260800004</v>
      </c>
      <c r="J46" s="85">
        <v>789.1</v>
      </c>
      <c r="K46" s="73"/>
      <c r="L46" s="83">
        <v>1836.6085703300002</v>
      </c>
      <c r="M46" s="84">
        <v>4.8462652527145929E-4</v>
      </c>
      <c r="N46" s="84">
        <f t="shared" si="0"/>
        <v>4.4801922957857059E-3</v>
      </c>
      <c r="O46" s="84">
        <f>L46/'סכום נכסי הקרן'!$C$42</f>
        <v>2.5776016869642347E-4</v>
      </c>
    </row>
    <row r="47" spans="2:15">
      <c r="B47" s="76" t="s">
        <v>991</v>
      </c>
      <c r="C47" s="73" t="s">
        <v>992</v>
      </c>
      <c r="D47" s="86" t="s">
        <v>118</v>
      </c>
      <c r="E47" s="86" t="s">
        <v>294</v>
      </c>
      <c r="F47" s="73" t="s">
        <v>596</v>
      </c>
      <c r="G47" s="86" t="s">
        <v>597</v>
      </c>
      <c r="H47" s="86" t="s">
        <v>131</v>
      </c>
      <c r="I47" s="83">
        <v>241955.90997100004</v>
      </c>
      <c r="J47" s="85">
        <v>2553</v>
      </c>
      <c r="K47" s="73"/>
      <c r="L47" s="83">
        <v>6177.1343815590017</v>
      </c>
      <c r="M47" s="84">
        <v>6.77269887139978E-4</v>
      </c>
      <c r="N47" s="84">
        <f t="shared" si="0"/>
        <v>1.5068398521804275E-2</v>
      </c>
      <c r="O47" s="84">
        <f>L47/'סכום נכסי הקרן'!$C$42</f>
        <v>8.669344279304094E-4</v>
      </c>
    </row>
    <row r="48" spans="2:15">
      <c r="B48" s="72"/>
      <c r="C48" s="73"/>
      <c r="D48" s="73"/>
      <c r="E48" s="73"/>
      <c r="F48" s="73"/>
      <c r="G48" s="73"/>
      <c r="H48" s="73"/>
      <c r="I48" s="83"/>
      <c r="J48" s="85"/>
      <c r="K48" s="73"/>
      <c r="L48" s="73"/>
      <c r="M48" s="73"/>
      <c r="N48" s="84"/>
      <c r="O48" s="73"/>
    </row>
    <row r="49" spans="2:15">
      <c r="B49" s="89" t="s">
        <v>993</v>
      </c>
      <c r="C49" s="71"/>
      <c r="D49" s="71"/>
      <c r="E49" s="71"/>
      <c r="F49" s="71"/>
      <c r="G49" s="71"/>
      <c r="H49" s="71"/>
      <c r="I49" s="80"/>
      <c r="J49" s="82"/>
      <c r="K49" s="71"/>
      <c r="L49" s="80">
        <v>99274.998699504053</v>
      </c>
      <c r="M49" s="71"/>
      <c r="N49" s="81">
        <f t="shared" si="0"/>
        <v>0.24216977505323192</v>
      </c>
      <c r="O49" s="81">
        <f>L49/'סכום נכסי הקרן'!$C$42</f>
        <v>1.3932822064270099E-2</v>
      </c>
    </row>
    <row r="50" spans="2:15">
      <c r="B50" s="76" t="s">
        <v>994</v>
      </c>
      <c r="C50" s="73" t="s">
        <v>995</v>
      </c>
      <c r="D50" s="86" t="s">
        <v>118</v>
      </c>
      <c r="E50" s="86" t="s">
        <v>294</v>
      </c>
      <c r="F50" s="73" t="s">
        <v>600</v>
      </c>
      <c r="G50" s="86" t="s">
        <v>482</v>
      </c>
      <c r="H50" s="86" t="s">
        <v>131</v>
      </c>
      <c r="I50" s="83">
        <v>141435.45374900001</v>
      </c>
      <c r="J50" s="85">
        <v>1125</v>
      </c>
      <c r="K50" s="73"/>
      <c r="L50" s="83">
        <v>1591.1488547060003</v>
      </c>
      <c r="M50" s="84">
        <v>6.7113615966345164E-4</v>
      </c>
      <c r="N50" s="84">
        <f t="shared" si="0"/>
        <v>3.8814219619051444E-3</v>
      </c>
      <c r="O50" s="84">
        <f>L50/'סכום נכסי הקרן'!$C$42</f>
        <v>2.2331094596626379E-4</v>
      </c>
    </row>
    <row r="51" spans="2:15">
      <c r="B51" s="76" t="s">
        <v>996</v>
      </c>
      <c r="C51" s="73" t="s">
        <v>997</v>
      </c>
      <c r="D51" s="86" t="s">
        <v>118</v>
      </c>
      <c r="E51" s="86" t="s">
        <v>294</v>
      </c>
      <c r="F51" s="73" t="s">
        <v>603</v>
      </c>
      <c r="G51" s="86" t="s">
        <v>420</v>
      </c>
      <c r="H51" s="86" t="s">
        <v>131</v>
      </c>
      <c r="I51" s="83">
        <v>5235.9339420000006</v>
      </c>
      <c r="J51" s="85">
        <v>8395</v>
      </c>
      <c r="K51" s="73"/>
      <c r="L51" s="83">
        <v>439.55665443600003</v>
      </c>
      <c r="M51" s="84">
        <v>3.5679488811960933E-4</v>
      </c>
      <c r="N51" s="84">
        <f t="shared" si="0"/>
        <v>1.0722471671858011E-3</v>
      </c>
      <c r="O51" s="84">
        <f>L51/'סכום נכסי הקרן'!$C$42</f>
        <v>6.1689899105012459E-5</v>
      </c>
    </row>
    <row r="52" spans="2:15">
      <c r="B52" s="76" t="s">
        <v>998</v>
      </c>
      <c r="C52" s="73" t="s">
        <v>999</v>
      </c>
      <c r="D52" s="86" t="s">
        <v>118</v>
      </c>
      <c r="E52" s="86" t="s">
        <v>294</v>
      </c>
      <c r="F52" s="73" t="s">
        <v>1000</v>
      </c>
      <c r="G52" s="86" t="s">
        <v>597</v>
      </c>
      <c r="H52" s="86" t="s">
        <v>131</v>
      </c>
      <c r="I52" s="83">
        <v>142585.393599</v>
      </c>
      <c r="J52" s="85">
        <v>1281</v>
      </c>
      <c r="K52" s="73"/>
      <c r="L52" s="83">
        <v>1826.5188920060002</v>
      </c>
      <c r="M52" s="84">
        <v>1.139771158619888E-3</v>
      </c>
      <c r="N52" s="84">
        <f t="shared" si="0"/>
        <v>4.4555797028661276E-3</v>
      </c>
      <c r="O52" s="84">
        <f>L52/'סכום נכסי הקרן'!$C$42</f>
        <v>2.5634412543663426E-4</v>
      </c>
    </row>
    <row r="53" spans="2:15">
      <c r="B53" s="76" t="s">
        <v>1001</v>
      </c>
      <c r="C53" s="73" t="s">
        <v>1002</v>
      </c>
      <c r="D53" s="86" t="s">
        <v>118</v>
      </c>
      <c r="E53" s="86" t="s">
        <v>294</v>
      </c>
      <c r="F53" s="73" t="s">
        <v>1003</v>
      </c>
      <c r="G53" s="86" t="s">
        <v>128</v>
      </c>
      <c r="H53" s="86" t="s">
        <v>131</v>
      </c>
      <c r="I53" s="83">
        <v>21824.713782000003</v>
      </c>
      <c r="J53" s="85">
        <v>657.6</v>
      </c>
      <c r="K53" s="73"/>
      <c r="L53" s="83">
        <v>143.51931783300003</v>
      </c>
      <c r="M53" s="84">
        <v>1.1053729280120505E-4</v>
      </c>
      <c r="N53" s="84">
        <f t="shared" si="0"/>
        <v>3.5009862876567876E-4</v>
      </c>
      <c r="O53" s="84">
        <f>L53/'סכום נכסי הקרן'!$C$42</f>
        <v>2.0142323287309247E-5</v>
      </c>
    </row>
    <row r="54" spans="2:15">
      <c r="B54" s="76" t="s">
        <v>1004</v>
      </c>
      <c r="C54" s="73" t="s">
        <v>1005</v>
      </c>
      <c r="D54" s="86" t="s">
        <v>118</v>
      </c>
      <c r="E54" s="86" t="s">
        <v>294</v>
      </c>
      <c r="F54" s="73" t="s">
        <v>1006</v>
      </c>
      <c r="G54" s="86" t="s">
        <v>475</v>
      </c>
      <c r="H54" s="86" t="s">
        <v>131</v>
      </c>
      <c r="I54" s="83">
        <v>10391.459530000002</v>
      </c>
      <c r="J54" s="85">
        <v>4213</v>
      </c>
      <c r="K54" s="73"/>
      <c r="L54" s="83">
        <v>437.79218998800008</v>
      </c>
      <c r="M54" s="84">
        <v>1.8436771978424594E-4</v>
      </c>
      <c r="N54" s="84">
        <f t="shared" si="0"/>
        <v>1.0679429620580332E-3</v>
      </c>
      <c r="O54" s="84">
        <f>L54/'סכום נכסי הקרן'!$C$42</f>
        <v>6.1442264055757741E-5</v>
      </c>
    </row>
    <row r="55" spans="2:15">
      <c r="B55" s="76" t="s">
        <v>1007</v>
      </c>
      <c r="C55" s="73" t="s">
        <v>1008</v>
      </c>
      <c r="D55" s="86" t="s">
        <v>118</v>
      </c>
      <c r="E55" s="86" t="s">
        <v>294</v>
      </c>
      <c r="F55" s="73" t="s">
        <v>1009</v>
      </c>
      <c r="G55" s="86" t="s">
        <v>546</v>
      </c>
      <c r="H55" s="86" t="s">
        <v>131</v>
      </c>
      <c r="I55" s="83">
        <v>12597.130763000001</v>
      </c>
      <c r="J55" s="85">
        <v>9180</v>
      </c>
      <c r="K55" s="73"/>
      <c r="L55" s="83">
        <v>1156.4166040290004</v>
      </c>
      <c r="M55" s="84">
        <v>5.8325085767822087E-4</v>
      </c>
      <c r="N55" s="84">
        <f t="shared" si="0"/>
        <v>2.8209433647358429E-3</v>
      </c>
      <c r="O55" s="84">
        <f>L55/'סכום נכסי הקרן'!$C$42</f>
        <v>1.6229813132381381E-4</v>
      </c>
    </row>
    <row r="56" spans="2:15">
      <c r="B56" s="76" t="s">
        <v>1010</v>
      </c>
      <c r="C56" s="73" t="s">
        <v>1011</v>
      </c>
      <c r="D56" s="86" t="s">
        <v>118</v>
      </c>
      <c r="E56" s="86" t="s">
        <v>294</v>
      </c>
      <c r="F56" s="73" t="s">
        <v>611</v>
      </c>
      <c r="G56" s="86" t="s">
        <v>482</v>
      </c>
      <c r="H56" s="86" t="s">
        <v>131</v>
      </c>
      <c r="I56" s="83">
        <v>12629.546858000002</v>
      </c>
      <c r="J56" s="85">
        <v>17820</v>
      </c>
      <c r="K56" s="73"/>
      <c r="L56" s="83">
        <v>2250.5852500359997</v>
      </c>
      <c r="M56" s="84">
        <v>9.9889357360156213E-4</v>
      </c>
      <c r="N56" s="84">
        <f t="shared" si="0"/>
        <v>5.4900400995126133E-3</v>
      </c>
      <c r="O56" s="84">
        <f>L56/'סכום נכסי הקרן'!$C$42</f>
        <v>3.1586002760007148E-4</v>
      </c>
    </row>
    <row r="57" spans="2:15">
      <c r="B57" s="76" t="s">
        <v>1012</v>
      </c>
      <c r="C57" s="73" t="s">
        <v>1013</v>
      </c>
      <c r="D57" s="86" t="s">
        <v>118</v>
      </c>
      <c r="E57" s="86" t="s">
        <v>294</v>
      </c>
      <c r="F57" s="73" t="s">
        <v>1014</v>
      </c>
      <c r="G57" s="86" t="s">
        <v>456</v>
      </c>
      <c r="H57" s="86" t="s">
        <v>131</v>
      </c>
      <c r="I57" s="83">
        <v>9792.2340949999998</v>
      </c>
      <c r="J57" s="85">
        <v>10400</v>
      </c>
      <c r="K57" s="73"/>
      <c r="L57" s="83">
        <v>1018.3923458720002</v>
      </c>
      <c r="M57" s="84">
        <v>2.6952806480585729E-4</v>
      </c>
      <c r="N57" s="84">
        <f t="shared" si="0"/>
        <v>2.4842492928381925E-3</v>
      </c>
      <c r="O57" s="84">
        <f>L57/'סכום נכסי הקרן'!$C$42</f>
        <v>1.4292701619264864E-4</v>
      </c>
    </row>
    <row r="58" spans="2:15">
      <c r="B58" s="76" t="s">
        <v>1015</v>
      </c>
      <c r="C58" s="73" t="s">
        <v>1016</v>
      </c>
      <c r="D58" s="86" t="s">
        <v>118</v>
      </c>
      <c r="E58" s="86" t="s">
        <v>294</v>
      </c>
      <c r="F58" s="73" t="s">
        <v>624</v>
      </c>
      <c r="G58" s="86" t="s">
        <v>482</v>
      </c>
      <c r="H58" s="86" t="s">
        <v>131</v>
      </c>
      <c r="I58" s="83">
        <v>4559.963326000001</v>
      </c>
      <c r="J58" s="85">
        <v>3235</v>
      </c>
      <c r="K58" s="73"/>
      <c r="L58" s="83">
        <v>147.514813586</v>
      </c>
      <c r="M58" s="84">
        <v>7.9248456615205171E-5</v>
      </c>
      <c r="N58" s="84">
        <f t="shared" si="0"/>
        <v>3.5984517442576931E-4</v>
      </c>
      <c r="O58" s="84">
        <f>L58/'סכום נכסי הקרן'!$C$42</f>
        <v>2.0703074051493078E-5</v>
      </c>
    </row>
    <row r="59" spans="2:15">
      <c r="B59" s="76" t="s">
        <v>1017</v>
      </c>
      <c r="C59" s="73" t="s">
        <v>1018</v>
      </c>
      <c r="D59" s="86" t="s">
        <v>118</v>
      </c>
      <c r="E59" s="86" t="s">
        <v>294</v>
      </c>
      <c r="F59" s="73" t="s">
        <v>1019</v>
      </c>
      <c r="G59" s="86" t="s">
        <v>475</v>
      </c>
      <c r="H59" s="86" t="s">
        <v>131</v>
      </c>
      <c r="I59" s="83">
        <v>715.21926400000007</v>
      </c>
      <c r="J59" s="85">
        <v>4615</v>
      </c>
      <c r="K59" s="73"/>
      <c r="L59" s="83">
        <v>33.007369017999999</v>
      </c>
      <c r="M59" s="84">
        <v>3.9511527807532782E-5</v>
      </c>
      <c r="N59" s="84">
        <f t="shared" si="0"/>
        <v>8.0517625131210484E-5</v>
      </c>
      <c r="O59" s="84">
        <f>L59/'סכום נכסי הקרן'!$C$42</f>
        <v>4.632443267307674E-6</v>
      </c>
    </row>
    <row r="60" spans="2:15">
      <c r="B60" s="76" t="s">
        <v>1020</v>
      </c>
      <c r="C60" s="73" t="s">
        <v>1021</v>
      </c>
      <c r="D60" s="86" t="s">
        <v>118</v>
      </c>
      <c r="E60" s="86" t="s">
        <v>294</v>
      </c>
      <c r="F60" s="73" t="s">
        <v>582</v>
      </c>
      <c r="G60" s="86" t="s">
        <v>318</v>
      </c>
      <c r="H60" s="86" t="s">
        <v>131</v>
      </c>
      <c r="I60" s="83">
        <v>952541.71773200016</v>
      </c>
      <c r="J60" s="85">
        <v>105.8</v>
      </c>
      <c r="K60" s="73"/>
      <c r="L60" s="83">
        <v>1007.7891373210001</v>
      </c>
      <c r="M60" s="84">
        <v>2.9904960519438974E-4</v>
      </c>
      <c r="N60" s="84">
        <f t="shared" si="0"/>
        <v>2.4583840028530412E-3</v>
      </c>
      <c r="O60" s="84">
        <f>L60/'סכום נכסי הקרן'!$C$42</f>
        <v>1.4143890115878596E-4</v>
      </c>
    </row>
    <row r="61" spans="2:15">
      <c r="B61" s="76" t="s">
        <v>1022</v>
      </c>
      <c r="C61" s="73" t="s">
        <v>1023</v>
      </c>
      <c r="D61" s="86" t="s">
        <v>118</v>
      </c>
      <c r="E61" s="86" t="s">
        <v>294</v>
      </c>
      <c r="F61" s="73" t="s">
        <v>485</v>
      </c>
      <c r="G61" s="86" t="s">
        <v>475</v>
      </c>
      <c r="H61" s="86" t="s">
        <v>131</v>
      </c>
      <c r="I61" s="83">
        <v>129131.30663800001</v>
      </c>
      <c r="J61" s="85">
        <v>1216</v>
      </c>
      <c r="K61" s="73"/>
      <c r="L61" s="83">
        <v>1570.2366887210003</v>
      </c>
      <c r="M61" s="84">
        <v>7.2326159864792398E-4</v>
      </c>
      <c r="N61" s="84">
        <f t="shared" si="0"/>
        <v>3.8304091731989724E-3</v>
      </c>
      <c r="O61" s="84">
        <f>L61/'סכום נכסי הקרן'!$C$42</f>
        <v>2.2037601278606379E-4</v>
      </c>
    </row>
    <row r="62" spans="2:15">
      <c r="B62" s="76" t="s">
        <v>1024</v>
      </c>
      <c r="C62" s="73" t="s">
        <v>1025</v>
      </c>
      <c r="D62" s="86" t="s">
        <v>118</v>
      </c>
      <c r="E62" s="86" t="s">
        <v>294</v>
      </c>
      <c r="F62" s="73" t="s">
        <v>455</v>
      </c>
      <c r="G62" s="86" t="s">
        <v>456</v>
      </c>
      <c r="H62" s="86" t="s">
        <v>131</v>
      </c>
      <c r="I62" s="83">
        <v>1613095.8342930002</v>
      </c>
      <c r="J62" s="85">
        <v>78.599999999999994</v>
      </c>
      <c r="K62" s="73"/>
      <c r="L62" s="83">
        <v>1267.8933257950002</v>
      </c>
      <c r="M62" s="84">
        <v>1.2752193211689065E-3</v>
      </c>
      <c r="N62" s="84">
        <f t="shared" si="0"/>
        <v>3.0928778194061379E-3</v>
      </c>
      <c r="O62" s="84">
        <f>L62/'סכום נכסי הקרן'!$C$42</f>
        <v>1.7794341310694599E-4</v>
      </c>
    </row>
    <row r="63" spans="2:15">
      <c r="B63" s="76" t="s">
        <v>1026</v>
      </c>
      <c r="C63" s="73" t="s">
        <v>1027</v>
      </c>
      <c r="D63" s="86" t="s">
        <v>118</v>
      </c>
      <c r="E63" s="86" t="s">
        <v>294</v>
      </c>
      <c r="F63" s="73" t="s">
        <v>1028</v>
      </c>
      <c r="G63" s="86" t="s">
        <v>523</v>
      </c>
      <c r="H63" s="86" t="s">
        <v>131</v>
      </c>
      <c r="I63" s="83">
        <v>92426.773095000011</v>
      </c>
      <c r="J63" s="85">
        <v>742</v>
      </c>
      <c r="K63" s="73"/>
      <c r="L63" s="83">
        <v>685.80665636800006</v>
      </c>
      <c r="M63" s="84">
        <v>5.2006123159716987E-4</v>
      </c>
      <c r="N63" s="84">
        <f t="shared" si="0"/>
        <v>1.6729453122972177E-3</v>
      </c>
      <c r="O63" s="84">
        <f>L63/'סכום נכסי הקרן'!$C$42</f>
        <v>9.625003514318965E-5</v>
      </c>
    </row>
    <row r="64" spans="2:15">
      <c r="B64" s="76" t="s">
        <v>1029</v>
      </c>
      <c r="C64" s="73" t="s">
        <v>1030</v>
      </c>
      <c r="D64" s="86" t="s">
        <v>118</v>
      </c>
      <c r="E64" s="86" t="s">
        <v>294</v>
      </c>
      <c r="F64" s="73" t="s">
        <v>1031</v>
      </c>
      <c r="G64" s="86" t="s">
        <v>126</v>
      </c>
      <c r="H64" s="86" t="s">
        <v>131</v>
      </c>
      <c r="I64" s="83">
        <v>4738.8323570000011</v>
      </c>
      <c r="J64" s="85">
        <v>3189</v>
      </c>
      <c r="K64" s="73"/>
      <c r="L64" s="83">
        <v>151.12136387500004</v>
      </c>
      <c r="M64" s="84">
        <v>1.7314965047306353E-4</v>
      </c>
      <c r="N64" s="84">
        <f t="shared" si="0"/>
        <v>3.6864293301198698E-4</v>
      </c>
      <c r="O64" s="84">
        <f>L64/'סכום נכסי הקרן'!$C$42</f>
        <v>2.1209237980989359E-5</v>
      </c>
    </row>
    <row r="65" spans="2:15">
      <c r="B65" s="76" t="s">
        <v>1032</v>
      </c>
      <c r="C65" s="73" t="s">
        <v>1033</v>
      </c>
      <c r="D65" s="86" t="s">
        <v>118</v>
      </c>
      <c r="E65" s="86" t="s">
        <v>294</v>
      </c>
      <c r="F65" s="73" t="s">
        <v>1034</v>
      </c>
      <c r="G65" s="86" t="s">
        <v>152</v>
      </c>
      <c r="H65" s="86" t="s">
        <v>131</v>
      </c>
      <c r="I65" s="83">
        <v>8917.4570590000021</v>
      </c>
      <c r="J65" s="85">
        <v>14500</v>
      </c>
      <c r="K65" s="73"/>
      <c r="L65" s="83">
        <v>1293.0312735260004</v>
      </c>
      <c r="M65" s="84">
        <v>3.4686137695625127E-4</v>
      </c>
      <c r="N65" s="84">
        <f t="shared" si="0"/>
        <v>3.1541989095805428E-3</v>
      </c>
      <c r="O65" s="84">
        <f>L65/'סכום נכסי הקרן'!$C$42</f>
        <v>1.8147141670689666E-4</v>
      </c>
    </row>
    <row r="66" spans="2:15">
      <c r="B66" s="76" t="s">
        <v>1035</v>
      </c>
      <c r="C66" s="73" t="s">
        <v>1036</v>
      </c>
      <c r="D66" s="86" t="s">
        <v>118</v>
      </c>
      <c r="E66" s="86" t="s">
        <v>294</v>
      </c>
      <c r="F66" s="73" t="s">
        <v>585</v>
      </c>
      <c r="G66" s="86" t="s">
        <v>482</v>
      </c>
      <c r="H66" s="86" t="s">
        <v>131</v>
      </c>
      <c r="I66" s="83">
        <v>10020.909146000002</v>
      </c>
      <c r="J66" s="85">
        <v>22990</v>
      </c>
      <c r="K66" s="73"/>
      <c r="L66" s="83">
        <v>2303.8070127239998</v>
      </c>
      <c r="M66" s="84">
        <v>5.356520336279848E-4</v>
      </c>
      <c r="N66" s="84">
        <f t="shared" si="0"/>
        <v>5.6198683792097236E-3</v>
      </c>
      <c r="O66" s="84">
        <f>L66/'סכום נכסי הקרן'!$C$42</f>
        <v>3.2332947468335227E-4</v>
      </c>
    </row>
    <row r="67" spans="2:15">
      <c r="B67" s="76" t="s">
        <v>1037</v>
      </c>
      <c r="C67" s="73" t="s">
        <v>1038</v>
      </c>
      <c r="D67" s="86" t="s">
        <v>118</v>
      </c>
      <c r="E67" s="86" t="s">
        <v>294</v>
      </c>
      <c r="F67" s="73" t="s">
        <v>1039</v>
      </c>
      <c r="G67" s="86" t="s">
        <v>127</v>
      </c>
      <c r="H67" s="86" t="s">
        <v>131</v>
      </c>
      <c r="I67" s="83">
        <v>5708.3766910000013</v>
      </c>
      <c r="J67" s="85">
        <v>26200</v>
      </c>
      <c r="K67" s="73"/>
      <c r="L67" s="83">
        <v>1495.5946929870004</v>
      </c>
      <c r="M67" s="84">
        <v>9.81930723923143E-4</v>
      </c>
      <c r="N67" s="84">
        <f t="shared" si="0"/>
        <v>3.6483287344860845E-3</v>
      </c>
      <c r="O67" s="84">
        <f>L67/'סכום נכסי הקרן'!$C$42</f>
        <v>2.0990032748052448E-4</v>
      </c>
    </row>
    <row r="68" spans="2:15">
      <c r="B68" s="76" t="s">
        <v>1040</v>
      </c>
      <c r="C68" s="73" t="s">
        <v>1041</v>
      </c>
      <c r="D68" s="86" t="s">
        <v>118</v>
      </c>
      <c r="E68" s="86" t="s">
        <v>294</v>
      </c>
      <c r="F68" s="73" t="s">
        <v>1042</v>
      </c>
      <c r="G68" s="86" t="s">
        <v>482</v>
      </c>
      <c r="H68" s="86" t="s">
        <v>131</v>
      </c>
      <c r="I68" s="83">
        <v>6745.0136070000008</v>
      </c>
      <c r="J68" s="85">
        <v>8995</v>
      </c>
      <c r="K68" s="73"/>
      <c r="L68" s="83">
        <v>606.71397396800012</v>
      </c>
      <c r="M68" s="84">
        <v>2.1572793244431859E-4</v>
      </c>
      <c r="N68" s="84">
        <f t="shared" si="0"/>
        <v>1.4800079428076286E-3</v>
      </c>
      <c r="O68" s="84">
        <f>L68/'סכום נכסי הקרן'!$C$42</f>
        <v>8.5149714972945913E-5</v>
      </c>
    </row>
    <row r="69" spans="2:15">
      <c r="B69" s="76" t="s">
        <v>1043</v>
      </c>
      <c r="C69" s="73" t="s">
        <v>1044</v>
      </c>
      <c r="D69" s="86" t="s">
        <v>118</v>
      </c>
      <c r="E69" s="86" t="s">
        <v>294</v>
      </c>
      <c r="F69" s="73" t="s">
        <v>1045</v>
      </c>
      <c r="G69" s="86" t="s">
        <v>1046</v>
      </c>
      <c r="H69" s="86" t="s">
        <v>131</v>
      </c>
      <c r="I69" s="83">
        <v>91928.356373000017</v>
      </c>
      <c r="J69" s="85">
        <v>4990</v>
      </c>
      <c r="K69" s="73"/>
      <c r="L69" s="83">
        <v>4587.2249830030005</v>
      </c>
      <c r="M69" s="84">
        <v>1.2854038596783149E-3</v>
      </c>
      <c r="N69" s="84">
        <f t="shared" si="0"/>
        <v>1.1190000068546481E-2</v>
      </c>
      <c r="O69" s="84">
        <f>L69/'סכום נכסי הקרן'!$C$42</f>
        <v>6.4379743434108468E-4</v>
      </c>
    </row>
    <row r="70" spans="2:15">
      <c r="B70" s="76" t="s">
        <v>1047</v>
      </c>
      <c r="C70" s="73" t="s">
        <v>1048</v>
      </c>
      <c r="D70" s="86" t="s">
        <v>118</v>
      </c>
      <c r="E70" s="86" t="s">
        <v>294</v>
      </c>
      <c r="F70" s="73" t="s">
        <v>1049</v>
      </c>
      <c r="G70" s="86" t="s">
        <v>154</v>
      </c>
      <c r="H70" s="86" t="s">
        <v>131</v>
      </c>
      <c r="I70" s="83">
        <v>42325.46383600001</v>
      </c>
      <c r="J70" s="85">
        <v>1766</v>
      </c>
      <c r="K70" s="73"/>
      <c r="L70" s="83">
        <v>747.4676913510001</v>
      </c>
      <c r="M70" s="84">
        <v>3.2036193800673502E-4</v>
      </c>
      <c r="N70" s="84">
        <f t="shared" si="0"/>
        <v>1.8233602119899555E-3</v>
      </c>
      <c r="O70" s="84">
        <f>L70/'סכום נכסי הקרן'!$C$42</f>
        <v>1.0490389804896842E-4</v>
      </c>
    </row>
    <row r="71" spans="2:15">
      <c r="B71" s="76" t="s">
        <v>1050</v>
      </c>
      <c r="C71" s="73" t="s">
        <v>1051</v>
      </c>
      <c r="D71" s="86" t="s">
        <v>118</v>
      </c>
      <c r="E71" s="86" t="s">
        <v>294</v>
      </c>
      <c r="F71" s="73" t="s">
        <v>1052</v>
      </c>
      <c r="G71" s="86" t="s">
        <v>1046</v>
      </c>
      <c r="H71" s="86" t="s">
        <v>131</v>
      </c>
      <c r="I71" s="83">
        <v>22345.364556000004</v>
      </c>
      <c r="J71" s="85">
        <v>18310</v>
      </c>
      <c r="K71" s="73"/>
      <c r="L71" s="83">
        <v>4091.4362501140004</v>
      </c>
      <c r="M71" s="84">
        <v>9.743897128102404E-4</v>
      </c>
      <c r="N71" s="84">
        <f t="shared" si="0"/>
        <v>9.980581307624796E-3</v>
      </c>
      <c r="O71" s="84">
        <f>L71/'סכום נכסי הקרן'!$C$42</f>
        <v>5.7421560319222283E-4</v>
      </c>
    </row>
    <row r="72" spans="2:15">
      <c r="B72" s="76" t="s">
        <v>1053</v>
      </c>
      <c r="C72" s="73" t="s">
        <v>1054</v>
      </c>
      <c r="D72" s="86" t="s">
        <v>118</v>
      </c>
      <c r="E72" s="86" t="s">
        <v>294</v>
      </c>
      <c r="F72" s="73" t="s">
        <v>1055</v>
      </c>
      <c r="G72" s="86" t="s">
        <v>546</v>
      </c>
      <c r="H72" s="86" t="s">
        <v>131</v>
      </c>
      <c r="I72" s="83">
        <v>9294.6139550000025</v>
      </c>
      <c r="J72" s="85">
        <v>16480</v>
      </c>
      <c r="K72" s="73"/>
      <c r="L72" s="83">
        <v>1531.7523798529999</v>
      </c>
      <c r="M72" s="84">
        <v>6.4154498697530224E-4</v>
      </c>
      <c r="N72" s="84">
        <f t="shared" si="0"/>
        <v>3.736531192400879E-3</v>
      </c>
      <c r="O72" s="84">
        <f>L72/'סכום נכסי הקרן'!$C$42</f>
        <v>2.1497490440280131E-4</v>
      </c>
    </row>
    <row r="73" spans="2:15">
      <c r="B73" s="76" t="s">
        <v>1056</v>
      </c>
      <c r="C73" s="73" t="s">
        <v>1057</v>
      </c>
      <c r="D73" s="86" t="s">
        <v>118</v>
      </c>
      <c r="E73" s="86" t="s">
        <v>294</v>
      </c>
      <c r="F73" s="73" t="s">
        <v>1058</v>
      </c>
      <c r="G73" s="86" t="s">
        <v>128</v>
      </c>
      <c r="H73" s="86" t="s">
        <v>131</v>
      </c>
      <c r="I73" s="83">
        <v>57616.082954000005</v>
      </c>
      <c r="J73" s="85">
        <v>1546</v>
      </c>
      <c r="K73" s="73"/>
      <c r="L73" s="83">
        <v>890.74464252000018</v>
      </c>
      <c r="M73" s="84">
        <v>2.8773075572372187E-4</v>
      </c>
      <c r="N73" s="84">
        <f t="shared" si="0"/>
        <v>2.1728676155602666E-3</v>
      </c>
      <c r="O73" s="84">
        <f>L73/'סכום נכסי הקרן'!$C$42</f>
        <v>1.2501220621013252E-4</v>
      </c>
    </row>
    <row r="74" spans="2:15">
      <c r="B74" s="76" t="s">
        <v>1059</v>
      </c>
      <c r="C74" s="73" t="s">
        <v>1060</v>
      </c>
      <c r="D74" s="86" t="s">
        <v>118</v>
      </c>
      <c r="E74" s="86" t="s">
        <v>294</v>
      </c>
      <c r="F74" s="73" t="s">
        <v>1061</v>
      </c>
      <c r="G74" s="86" t="s">
        <v>482</v>
      </c>
      <c r="H74" s="86" t="s">
        <v>131</v>
      </c>
      <c r="I74" s="83">
        <v>154506.68731400004</v>
      </c>
      <c r="J74" s="85">
        <v>855</v>
      </c>
      <c r="K74" s="73"/>
      <c r="L74" s="83">
        <v>1321.0321765380004</v>
      </c>
      <c r="M74" s="84">
        <v>5.106237457611761E-4</v>
      </c>
      <c r="N74" s="84">
        <f t="shared" si="0"/>
        <v>3.2225038450883112E-3</v>
      </c>
      <c r="O74" s="84">
        <f>L74/'סכום נכסי הקרן'!$C$42</f>
        <v>1.854012238528627E-4</v>
      </c>
    </row>
    <row r="75" spans="2:15">
      <c r="B75" s="76" t="s">
        <v>1062</v>
      </c>
      <c r="C75" s="73" t="s">
        <v>1063</v>
      </c>
      <c r="D75" s="86" t="s">
        <v>118</v>
      </c>
      <c r="E75" s="86" t="s">
        <v>294</v>
      </c>
      <c r="F75" s="73" t="s">
        <v>541</v>
      </c>
      <c r="G75" s="86" t="s">
        <v>125</v>
      </c>
      <c r="H75" s="86" t="s">
        <v>131</v>
      </c>
      <c r="I75" s="83">
        <v>3573888.3910140004</v>
      </c>
      <c r="J75" s="85">
        <v>125.8</v>
      </c>
      <c r="K75" s="73"/>
      <c r="L75" s="83">
        <v>4495.9515959330001</v>
      </c>
      <c r="M75" s="84">
        <v>1.3796362383180071E-3</v>
      </c>
      <c r="N75" s="84">
        <f t="shared" si="0"/>
        <v>1.0967349291365469E-2</v>
      </c>
      <c r="O75" s="84">
        <f>L75/'סכום נכסי הקרן'!$C$42</f>
        <v>6.3098760429415753E-4</v>
      </c>
    </row>
    <row r="76" spans="2:15">
      <c r="B76" s="76" t="s">
        <v>1064</v>
      </c>
      <c r="C76" s="73" t="s">
        <v>1065</v>
      </c>
      <c r="D76" s="86" t="s">
        <v>118</v>
      </c>
      <c r="E76" s="86" t="s">
        <v>294</v>
      </c>
      <c r="F76" s="73" t="s">
        <v>354</v>
      </c>
      <c r="G76" s="86" t="s">
        <v>310</v>
      </c>
      <c r="H76" s="86" t="s">
        <v>131</v>
      </c>
      <c r="I76" s="83">
        <v>2246.0295280000005</v>
      </c>
      <c r="J76" s="85">
        <v>68330</v>
      </c>
      <c r="K76" s="73"/>
      <c r="L76" s="83">
        <v>1534.7119765030004</v>
      </c>
      <c r="M76" s="84">
        <v>4.2013122811572506E-4</v>
      </c>
      <c r="N76" s="84">
        <f t="shared" ref="N76:N139" si="1">IFERROR(L76/$L$11,0)</f>
        <v>3.7437507830769606E-3</v>
      </c>
      <c r="O76" s="84">
        <f>L76/'סכום נכסי הקרן'!$C$42</f>
        <v>2.1539027115220096E-4</v>
      </c>
    </row>
    <row r="77" spans="2:15">
      <c r="B77" s="76" t="s">
        <v>1066</v>
      </c>
      <c r="C77" s="73" t="s">
        <v>1067</v>
      </c>
      <c r="D77" s="86" t="s">
        <v>118</v>
      </c>
      <c r="E77" s="86" t="s">
        <v>294</v>
      </c>
      <c r="F77" s="73" t="s">
        <v>427</v>
      </c>
      <c r="G77" s="86" t="s">
        <v>420</v>
      </c>
      <c r="H77" s="86" t="s">
        <v>131</v>
      </c>
      <c r="I77" s="83">
        <v>27850.562507000002</v>
      </c>
      <c r="J77" s="85">
        <v>5758</v>
      </c>
      <c r="K77" s="73"/>
      <c r="L77" s="83">
        <v>1603.6353891510003</v>
      </c>
      <c r="M77" s="84">
        <v>3.5240091470294858E-4</v>
      </c>
      <c r="N77" s="84">
        <f t="shared" si="1"/>
        <v>3.9118814056457885E-3</v>
      </c>
      <c r="O77" s="84">
        <f>L77/'סכום נכסי הקרן'!$C$42</f>
        <v>2.2506337774567042E-4</v>
      </c>
    </row>
    <row r="78" spans="2:15">
      <c r="B78" s="76" t="s">
        <v>1068</v>
      </c>
      <c r="C78" s="73" t="s">
        <v>1069</v>
      </c>
      <c r="D78" s="86" t="s">
        <v>118</v>
      </c>
      <c r="E78" s="86" t="s">
        <v>294</v>
      </c>
      <c r="F78" s="73" t="s">
        <v>1070</v>
      </c>
      <c r="G78" s="86" t="s">
        <v>310</v>
      </c>
      <c r="H78" s="86" t="s">
        <v>131</v>
      </c>
      <c r="I78" s="83">
        <v>39866.340867000006</v>
      </c>
      <c r="J78" s="85">
        <v>808</v>
      </c>
      <c r="K78" s="73"/>
      <c r="L78" s="83">
        <v>322.12003420800005</v>
      </c>
      <c r="M78" s="84">
        <v>2.6507509183480818E-4</v>
      </c>
      <c r="N78" s="84">
        <f t="shared" si="1"/>
        <v>7.8577423567048046E-4</v>
      </c>
      <c r="O78" s="84">
        <f>L78/'סכום נכסי הקרן'!$C$42</f>
        <v>4.5208171027446035E-5</v>
      </c>
    </row>
    <row r="79" spans="2:15">
      <c r="B79" s="76" t="s">
        <v>1071</v>
      </c>
      <c r="C79" s="73" t="s">
        <v>1072</v>
      </c>
      <c r="D79" s="86" t="s">
        <v>118</v>
      </c>
      <c r="E79" s="86" t="s">
        <v>294</v>
      </c>
      <c r="F79" s="73" t="s">
        <v>429</v>
      </c>
      <c r="G79" s="86" t="s">
        <v>310</v>
      </c>
      <c r="H79" s="86" t="s">
        <v>131</v>
      </c>
      <c r="I79" s="83">
        <v>26512.697565000002</v>
      </c>
      <c r="J79" s="85">
        <v>7673</v>
      </c>
      <c r="K79" s="73"/>
      <c r="L79" s="83">
        <v>2034.3192841620005</v>
      </c>
      <c r="M79" s="84">
        <v>7.2646866180715625E-4</v>
      </c>
      <c r="N79" s="84">
        <f t="shared" si="1"/>
        <v>4.962484511565393E-3</v>
      </c>
      <c r="O79" s="84">
        <f>L79/'סכום נכסי הקרן'!$C$42</f>
        <v>2.8550802296091162E-4</v>
      </c>
    </row>
    <row r="80" spans="2:15">
      <c r="B80" s="76" t="s">
        <v>1073</v>
      </c>
      <c r="C80" s="73" t="s">
        <v>1074</v>
      </c>
      <c r="D80" s="86" t="s">
        <v>118</v>
      </c>
      <c r="E80" s="86" t="s">
        <v>294</v>
      </c>
      <c r="F80" s="73" t="s">
        <v>1075</v>
      </c>
      <c r="G80" s="86" t="s">
        <v>1046</v>
      </c>
      <c r="H80" s="86" t="s">
        <v>131</v>
      </c>
      <c r="I80" s="83">
        <v>61258.497568000006</v>
      </c>
      <c r="J80" s="85">
        <v>7553</v>
      </c>
      <c r="K80" s="73"/>
      <c r="L80" s="83">
        <v>4626.8543213250014</v>
      </c>
      <c r="M80" s="84">
        <v>9.6436548402479801E-4</v>
      </c>
      <c r="N80" s="84">
        <f t="shared" si="1"/>
        <v>1.1286671215085567E-2</v>
      </c>
      <c r="O80" s="84">
        <f>L80/'סכום נכסי הקרן'!$C$42</f>
        <v>6.4935924271779894E-4</v>
      </c>
    </row>
    <row r="81" spans="2:15">
      <c r="B81" s="76" t="s">
        <v>1076</v>
      </c>
      <c r="C81" s="73" t="s">
        <v>1077</v>
      </c>
      <c r="D81" s="86" t="s">
        <v>118</v>
      </c>
      <c r="E81" s="86" t="s">
        <v>294</v>
      </c>
      <c r="F81" s="73" t="s">
        <v>1078</v>
      </c>
      <c r="G81" s="86" t="s">
        <v>1079</v>
      </c>
      <c r="H81" s="86" t="s">
        <v>131</v>
      </c>
      <c r="I81" s="83">
        <v>67158.675103000016</v>
      </c>
      <c r="J81" s="85">
        <v>5064</v>
      </c>
      <c r="K81" s="73"/>
      <c r="L81" s="83">
        <v>3400.9153072050003</v>
      </c>
      <c r="M81" s="84">
        <v>6.1229081826642145E-4</v>
      </c>
      <c r="N81" s="84">
        <f t="shared" si="1"/>
        <v>8.2961360434149513E-3</v>
      </c>
      <c r="O81" s="84">
        <f>L81/'סכום נכסי הקרן'!$C$42</f>
        <v>4.7730393806770673E-4</v>
      </c>
    </row>
    <row r="82" spans="2:15">
      <c r="B82" s="76" t="s">
        <v>1080</v>
      </c>
      <c r="C82" s="73" t="s">
        <v>1081</v>
      </c>
      <c r="D82" s="86" t="s">
        <v>118</v>
      </c>
      <c r="E82" s="86" t="s">
        <v>294</v>
      </c>
      <c r="F82" s="73" t="s">
        <v>465</v>
      </c>
      <c r="G82" s="86" t="s">
        <v>466</v>
      </c>
      <c r="H82" s="86" t="s">
        <v>131</v>
      </c>
      <c r="I82" s="83">
        <v>1533.1939520000003</v>
      </c>
      <c r="J82" s="85">
        <v>45610</v>
      </c>
      <c r="K82" s="73"/>
      <c r="L82" s="83">
        <v>699.28976143700004</v>
      </c>
      <c r="M82" s="84">
        <v>5.1852378820120386E-4</v>
      </c>
      <c r="N82" s="84">
        <f t="shared" si="1"/>
        <v>1.7058357737865426E-3</v>
      </c>
      <c r="O82" s="84">
        <f>L82/'סכום נכסי הקרן'!$C$42</f>
        <v>9.8142331353324726E-5</v>
      </c>
    </row>
    <row r="83" spans="2:15">
      <c r="B83" s="76" t="s">
        <v>1082</v>
      </c>
      <c r="C83" s="73" t="s">
        <v>1083</v>
      </c>
      <c r="D83" s="86" t="s">
        <v>118</v>
      </c>
      <c r="E83" s="86" t="s">
        <v>294</v>
      </c>
      <c r="F83" s="73" t="s">
        <v>543</v>
      </c>
      <c r="G83" s="86" t="s">
        <v>420</v>
      </c>
      <c r="H83" s="86" t="s">
        <v>131</v>
      </c>
      <c r="I83" s="83">
        <v>26036.442971000004</v>
      </c>
      <c r="J83" s="85">
        <v>7851</v>
      </c>
      <c r="K83" s="73"/>
      <c r="L83" s="83">
        <v>2044.1211376690003</v>
      </c>
      <c r="M83" s="84">
        <v>4.2073653125470148E-4</v>
      </c>
      <c r="N83" s="84">
        <f t="shared" si="1"/>
        <v>4.986394989429814E-3</v>
      </c>
      <c r="O83" s="84">
        <f>L83/'סכום נכסי הקרן'!$C$42</f>
        <v>2.868836712369337E-4</v>
      </c>
    </row>
    <row r="84" spans="2:15">
      <c r="B84" s="76" t="s">
        <v>1084</v>
      </c>
      <c r="C84" s="73" t="s">
        <v>1085</v>
      </c>
      <c r="D84" s="86" t="s">
        <v>118</v>
      </c>
      <c r="E84" s="86" t="s">
        <v>294</v>
      </c>
      <c r="F84" s="73" t="s">
        <v>516</v>
      </c>
      <c r="G84" s="86" t="s">
        <v>310</v>
      </c>
      <c r="H84" s="86" t="s">
        <v>131</v>
      </c>
      <c r="I84" s="83">
        <v>888226.92080600013</v>
      </c>
      <c r="J84" s="85">
        <v>159</v>
      </c>
      <c r="K84" s="73"/>
      <c r="L84" s="83">
        <v>1412.2808040820003</v>
      </c>
      <c r="M84" s="84">
        <v>1.2873153477409036E-3</v>
      </c>
      <c r="N84" s="84">
        <f t="shared" si="1"/>
        <v>3.4450942242948029E-3</v>
      </c>
      <c r="O84" s="84">
        <f>L84/'סכום נכסי הקרן'!$C$42</f>
        <v>1.9820757900606358E-4</v>
      </c>
    </row>
    <row r="85" spans="2:15">
      <c r="B85" s="76" t="s">
        <v>1086</v>
      </c>
      <c r="C85" s="73" t="s">
        <v>1087</v>
      </c>
      <c r="D85" s="86" t="s">
        <v>118</v>
      </c>
      <c r="E85" s="86" t="s">
        <v>294</v>
      </c>
      <c r="F85" s="73" t="s">
        <v>520</v>
      </c>
      <c r="G85" s="86" t="s">
        <v>318</v>
      </c>
      <c r="H85" s="86" t="s">
        <v>131</v>
      </c>
      <c r="I85" s="83">
        <v>188877.04626500004</v>
      </c>
      <c r="J85" s="85">
        <v>311.60000000000002</v>
      </c>
      <c r="K85" s="73"/>
      <c r="L85" s="83">
        <v>588.54087614100013</v>
      </c>
      <c r="M85" s="84">
        <v>3.302070284203589E-4</v>
      </c>
      <c r="N85" s="84">
        <f t="shared" si="1"/>
        <v>1.4356767912544939E-3</v>
      </c>
      <c r="O85" s="84">
        <f>L85/'סכום נכסי הקרן'!$C$42</f>
        <v>8.2599198310169772E-5</v>
      </c>
    </row>
    <row r="86" spans="2:15">
      <c r="B86" s="76" t="s">
        <v>1088</v>
      </c>
      <c r="C86" s="73" t="s">
        <v>1089</v>
      </c>
      <c r="D86" s="86" t="s">
        <v>118</v>
      </c>
      <c r="E86" s="86" t="s">
        <v>294</v>
      </c>
      <c r="F86" s="73" t="s">
        <v>1090</v>
      </c>
      <c r="G86" s="86" t="s">
        <v>125</v>
      </c>
      <c r="H86" s="86" t="s">
        <v>131</v>
      </c>
      <c r="I86" s="83">
        <v>30833.860613000008</v>
      </c>
      <c r="J86" s="85">
        <v>1892</v>
      </c>
      <c r="K86" s="73"/>
      <c r="L86" s="83">
        <v>583.37664279900002</v>
      </c>
      <c r="M86" s="84">
        <v>3.2865221151407548E-4</v>
      </c>
      <c r="N86" s="84">
        <f t="shared" si="1"/>
        <v>1.4230792466245505E-3</v>
      </c>
      <c r="O86" s="84">
        <f>L86/'סכום נכסי הקרן'!$C$42</f>
        <v>8.1874420217044317E-5</v>
      </c>
    </row>
    <row r="87" spans="2:15">
      <c r="B87" s="76" t="s">
        <v>1091</v>
      </c>
      <c r="C87" s="73" t="s">
        <v>1092</v>
      </c>
      <c r="D87" s="86" t="s">
        <v>118</v>
      </c>
      <c r="E87" s="86" t="s">
        <v>294</v>
      </c>
      <c r="F87" s="73" t="s">
        <v>1093</v>
      </c>
      <c r="G87" s="86" t="s">
        <v>156</v>
      </c>
      <c r="H87" s="86" t="s">
        <v>131</v>
      </c>
      <c r="I87" s="83">
        <v>6400.2224600000009</v>
      </c>
      <c r="J87" s="85">
        <v>7005</v>
      </c>
      <c r="K87" s="73"/>
      <c r="L87" s="83">
        <v>448.33558339400008</v>
      </c>
      <c r="M87" s="84">
        <v>1.9420505168041613E-4</v>
      </c>
      <c r="N87" s="84">
        <f t="shared" si="1"/>
        <v>1.0936623399767104E-3</v>
      </c>
      <c r="O87" s="84">
        <f>L87/'סכום נכסי הקרן'!$C$42</f>
        <v>6.2921984289489964E-5</v>
      </c>
    </row>
    <row r="88" spans="2:15">
      <c r="B88" s="76" t="s">
        <v>1094</v>
      </c>
      <c r="C88" s="73" t="s">
        <v>1095</v>
      </c>
      <c r="D88" s="86" t="s">
        <v>118</v>
      </c>
      <c r="E88" s="86" t="s">
        <v>294</v>
      </c>
      <c r="F88" s="73" t="s">
        <v>1096</v>
      </c>
      <c r="G88" s="86" t="s">
        <v>127</v>
      </c>
      <c r="H88" s="86" t="s">
        <v>131</v>
      </c>
      <c r="I88" s="83">
        <v>653456.39015500015</v>
      </c>
      <c r="J88" s="85">
        <v>180</v>
      </c>
      <c r="K88" s="73"/>
      <c r="L88" s="83">
        <v>1176.2215022799999</v>
      </c>
      <c r="M88" s="84">
        <v>1.279784940878206E-3</v>
      </c>
      <c r="N88" s="84">
        <f t="shared" si="1"/>
        <v>2.8692551030105938E-3</v>
      </c>
      <c r="O88" s="84">
        <f>L88/'סכום נכסי הקרן'!$C$42</f>
        <v>1.6507766420668384E-4</v>
      </c>
    </row>
    <row r="89" spans="2:15">
      <c r="B89" s="76" t="s">
        <v>1097</v>
      </c>
      <c r="C89" s="73" t="s">
        <v>1098</v>
      </c>
      <c r="D89" s="86" t="s">
        <v>118</v>
      </c>
      <c r="E89" s="86" t="s">
        <v>294</v>
      </c>
      <c r="F89" s="73" t="s">
        <v>522</v>
      </c>
      <c r="G89" s="86" t="s">
        <v>523</v>
      </c>
      <c r="H89" s="86" t="s">
        <v>131</v>
      </c>
      <c r="I89" s="83">
        <v>21167.463332000003</v>
      </c>
      <c r="J89" s="85">
        <v>8242</v>
      </c>
      <c r="K89" s="73"/>
      <c r="L89" s="83">
        <v>1744.6223278540003</v>
      </c>
      <c r="M89" s="84">
        <v>5.955868990294795E-4</v>
      </c>
      <c r="N89" s="84">
        <f t="shared" si="1"/>
        <v>4.255802591023955E-3</v>
      </c>
      <c r="O89" s="84">
        <f>L89/'סכום נכסי הקרן'!$C$42</f>
        <v>2.4485029243786745E-4</v>
      </c>
    </row>
    <row r="90" spans="2:15">
      <c r="B90" s="76" t="s">
        <v>1099</v>
      </c>
      <c r="C90" s="73" t="s">
        <v>1100</v>
      </c>
      <c r="D90" s="86" t="s">
        <v>118</v>
      </c>
      <c r="E90" s="86" t="s">
        <v>294</v>
      </c>
      <c r="F90" s="73" t="s">
        <v>1101</v>
      </c>
      <c r="G90" s="86" t="s">
        <v>125</v>
      </c>
      <c r="H90" s="86" t="s">
        <v>131</v>
      </c>
      <c r="I90" s="83">
        <v>66191.395787000016</v>
      </c>
      <c r="J90" s="85">
        <v>1540</v>
      </c>
      <c r="K90" s="73"/>
      <c r="L90" s="83">
        <v>1019.3474950960001</v>
      </c>
      <c r="M90" s="84">
        <v>7.0291540720488941E-4</v>
      </c>
      <c r="N90" s="84">
        <f t="shared" si="1"/>
        <v>2.4865792679149841E-3</v>
      </c>
      <c r="O90" s="84">
        <f>L90/'סכום נכסי הקרן'!$C$42</f>
        <v>1.4306106730679771E-4</v>
      </c>
    </row>
    <row r="91" spans="2:15">
      <c r="B91" s="76" t="s">
        <v>1102</v>
      </c>
      <c r="C91" s="73" t="s">
        <v>1103</v>
      </c>
      <c r="D91" s="86" t="s">
        <v>118</v>
      </c>
      <c r="E91" s="86" t="s">
        <v>294</v>
      </c>
      <c r="F91" s="73" t="s">
        <v>1104</v>
      </c>
      <c r="G91" s="86" t="s">
        <v>475</v>
      </c>
      <c r="H91" s="86" t="s">
        <v>131</v>
      </c>
      <c r="I91" s="83">
        <v>11364.199237000001</v>
      </c>
      <c r="J91" s="85">
        <v>4749</v>
      </c>
      <c r="K91" s="73"/>
      <c r="L91" s="83">
        <v>539.68582178200006</v>
      </c>
      <c r="M91" s="84">
        <v>1.5379907973625193E-4</v>
      </c>
      <c r="N91" s="84">
        <f t="shared" si="1"/>
        <v>1.3165005869802996E-3</v>
      </c>
      <c r="O91" s="84">
        <f>L91/'סכום נכסי הקרן'!$C$42</f>
        <v>7.5742600090666687E-5</v>
      </c>
    </row>
    <row r="92" spans="2:15">
      <c r="B92" s="76" t="s">
        <v>1105</v>
      </c>
      <c r="C92" s="73" t="s">
        <v>1106</v>
      </c>
      <c r="D92" s="86" t="s">
        <v>118</v>
      </c>
      <c r="E92" s="86" t="s">
        <v>294</v>
      </c>
      <c r="F92" s="73" t="s">
        <v>491</v>
      </c>
      <c r="G92" s="86" t="s">
        <v>155</v>
      </c>
      <c r="H92" s="86" t="s">
        <v>131</v>
      </c>
      <c r="I92" s="83">
        <v>135225.26532800001</v>
      </c>
      <c r="J92" s="85">
        <v>1279</v>
      </c>
      <c r="K92" s="73"/>
      <c r="L92" s="83">
        <v>1729.5311435450003</v>
      </c>
      <c r="M92" s="84">
        <v>8.1789820954524927E-4</v>
      </c>
      <c r="N92" s="84">
        <f t="shared" si="1"/>
        <v>4.2189894078733846E-3</v>
      </c>
      <c r="O92" s="84">
        <f>L92/'סכום נכסי הקרן'!$C$42</f>
        <v>2.427323091744997E-4</v>
      </c>
    </row>
    <row r="93" spans="2:15">
      <c r="B93" s="76" t="s">
        <v>1107</v>
      </c>
      <c r="C93" s="73" t="s">
        <v>1108</v>
      </c>
      <c r="D93" s="86" t="s">
        <v>118</v>
      </c>
      <c r="E93" s="86" t="s">
        <v>294</v>
      </c>
      <c r="F93" s="73" t="s">
        <v>1109</v>
      </c>
      <c r="G93" s="86" t="s">
        <v>126</v>
      </c>
      <c r="H93" s="86" t="s">
        <v>131</v>
      </c>
      <c r="I93" s="83">
        <v>9079.1676499999994</v>
      </c>
      <c r="J93" s="85">
        <v>13450</v>
      </c>
      <c r="K93" s="73"/>
      <c r="L93" s="83">
        <v>1221.1480489770001</v>
      </c>
      <c r="M93" s="84">
        <v>7.4194548832088713E-4</v>
      </c>
      <c r="N93" s="84">
        <f t="shared" si="1"/>
        <v>2.9788481712559366E-3</v>
      </c>
      <c r="O93" s="84">
        <f>L93/'סכום נכסי הקרן'!$C$42</f>
        <v>1.7138291315446904E-4</v>
      </c>
    </row>
    <row r="94" spans="2:15">
      <c r="B94" s="76" t="s">
        <v>1110</v>
      </c>
      <c r="C94" s="73" t="s">
        <v>1111</v>
      </c>
      <c r="D94" s="86" t="s">
        <v>118</v>
      </c>
      <c r="E94" s="86" t="s">
        <v>294</v>
      </c>
      <c r="F94" s="73" t="s">
        <v>1112</v>
      </c>
      <c r="G94" s="86" t="s">
        <v>456</v>
      </c>
      <c r="H94" s="86" t="s">
        <v>131</v>
      </c>
      <c r="I94" s="83">
        <v>3721.6759210000005</v>
      </c>
      <c r="J94" s="85">
        <v>40330</v>
      </c>
      <c r="K94" s="73"/>
      <c r="L94" s="83">
        <v>1500.9518990839999</v>
      </c>
      <c r="M94" s="84">
        <v>5.4719568242360872E-4</v>
      </c>
      <c r="N94" s="84">
        <f t="shared" si="1"/>
        <v>3.6613970136341019E-3</v>
      </c>
      <c r="O94" s="84">
        <f>L94/'סכום נכסי הקרן'!$C$42</f>
        <v>2.1065218847562809E-4</v>
      </c>
    </row>
    <row r="95" spans="2:15">
      <c r="B95" s="76" t="s">
        <v>1113</v>
      </c>
      <c r="C95" s="73" t="s">
        <v>1114</v>
      </c>
      <c r="D95" s="86" t="s">
        <v>118</v>
      </c>
      <c r="E95" s="86" t="s">
        <v>294</v>
      </c>
      <c r="F95" s="73" t="s">
        <v>1115</v>
      </c>
      <c r="G95" s="86" t="s">
        <v>546</v>
      </c>
      <c r="H95" s="86" t="s">
        <v>131</v>
      </c>
      <c r="I95" s="83">
        <v>4609.6406060000008</v>
      </c>
      <c r="J95" s="85">
        <v>30370</v>
      </c>
      <c r="K95" s="73"/>
      <c r="L95" s="83">
        <v>1399.947851957</v>
      </c>
      <c r="M95" s="84">
        <v>3.3465781082896271E-4</v>
      </c>
      <c r="N95" s="84">
        <f t="shared" si="1"/>
        <v>3.4150094267024712E-3</v>
      </c>
      <c r="O95" s="84">
        <f>L95/'סכום נכסי הקרן'!$C$42</f>
        <v>1.9647670184931928E-4</v>
      </c>
    </row>
    <row r="96" spans="2:15">
      <c r="B96" s="76" t="s">
        <v>1116</v>
      </c>
      <c r="C96" s="73" t="s">
        <v>1117</v>
      </c>
      <c r="D96" s="86" t="s">
        <v>118</v>
      </c>
      <c r="E96" s="86" t="s">
        <v>294</v>
      </c>
      <c r="F96" s="73" t="s">
        <v>471</v>
      </c>
      <c r="G96" s="86" t="s">
        <v>318</v>
      </c>
      <c r="H96" s="86" t="s">
        <v>131</v>
      </c>
      <c r="I96" s="83">
        <v>8976.7101870000006</v>
      </c>
      <c r="J96" s="85">
        <v>39800</v>
      </c>
      <c r="K96" s="73"/>
      <c r="L96" s="83">
        <v>3572.7306543480004</v>
      </c>
      <c r="M96" s="84">
        <v>8.4429311912281727E-4</v>
      </c>
      <c r="N96" s="84">
        <f t="shared" si="1"/>
        <v>8.7152595338544549E-3</v>
      </c>
      <c r="O96" s="84">
        <f>L96/'סכום נכסי הקרן'!$C$42</f>
        <v>5.0141748821642279E-4</v>
      </c>
    </row>
    <row r="97" spans="2:15">
      <c r="B97" s="76" t="s">
        <v>1118</v>
      </c>
      <c r="C97" s="73" t="s">
        <v>1119</v>
      </c>
      <c r="D97" s="86" t="s">
        <v>118</v>
      </c>
      <c r="E97" s="86" t="s">
        <v>294</v>
      </c>
      <c r="F97" s="73">
        <v>520029026</v>
      </c>
      <c r="G97" s="86" t="s">
        <v>296</v>
      </c>
      <c r="H97" s="86" t="s">
        <v>131</v>
      </c>
      <c r="I97" s="83">
        <v>977.10637700000007</v>
      </c>
      <c r="J97" s="85">
        <v>14950</v>
      </c>
      <c r="K97" s="73"/>
      <c r="L97" s="83">
        <v>146.07740328700001</v>
      </c>
      <c r="M97" s="84">
        <v>2.7560891854598135E-5</v>
      </c>
      <c r="N97" s="84">
        <f t="shared" si="1"/>
        <v>3.5633877973095113E-4</v>
      </c>
      <c r="O97" s="84">
        <f>L97/'סכום נכסי הקרן'!$C$42</f>
        <v>2.0501339655203268E-5</v>
      </c>
    </row>
    <row r="98" spans="2:15">
      <c r="B98" s="76" t="s">
        <v>1120</v>
      </c>
      <c r="C98" s="73" t="s">
        <v>1121</v>
      </c>
      <c r="D98" s="86" t="s">
        <v>118</v>
      </c>
      <c r="E98" s="86" t="s">
        <v>294</v>
      </c>
      <c r="F98" s="73" t="s">
        <v>1122</v>
      </c>
      <c r="G98" s="86" t="s">
        <v>395</v>
      </c>
      <c r="H98" s="86" t="s">
        <v>131</v>
      </c>
      <c r="I98" s="83">
        <v>5408.699912</v>
      </c>
      <c r="J98" s="85">
        <v>15850</v>
      </c>
      <c r="K98" s="73"/>
      <c r="L98" s="83">
        <v>857.27893601800008</v>
      </c>
      <c r="M98" s="84">
        <v>5.6647731498525079E-4</v>
      </c>
      <c r="N98" s="84">
        <f t="shared" si="1"/>
        <v>2.0912319296196597E-3</v>
      </c>
      <c r="O98" s="84">
        <f>L98/'סכום נכסי הקרן'!$C$42</f>
        <v>1.2031543723450339E-4</v>
      </c>
    </row>
    <row r="99" spans="2:15">
      <c r="B99" s="76" t="s">
        <v>1123</v>
      </c>
      <c r="C99" s="73" t="s">
        <v>1124</v>
      </c>
      <c r="D99" s="86" t="s">
        <v>118</v>
      </c>
      <c r="E99" s="86" t="s">
        <v>294</v>
      </c>
      <c r="F99" s="73" t="s">
        <v>593</v>
      </c>
      <c r="G99" s="86" t="s">
        <v>155</v>
      </c>
      <c r="H99" s="86" t="s">
        <v>131</v>
      </c>
      <c r="I99" s="83">
        <v>152527.45611700002</v>
      </c>
      <c r="J99" s="85">
        <v>1460</v>
      </c>
      <c r="K99" s="73"/>
      <c r="L99" s="83">
        <v>2226.9008593130006</v>
      </c>
      <c r="M99" s="84">
        <v>8.1893771283413541E-4</v>
      </c>
      <c r="N99" s="84">
        <f t="shared" si="1"/>
        <v>5.4322647920454952E-3</v>
      </c>
      <c r="O99" s="84">
        <f>L99/'סכום נכסי הקרן'!$C$42</f>
        <v>3.125360245180564E-4</v>
      </c>
    </row>
    <row r="100" spans="2:15">
      <c r="B100" s="76" t="s">
        <v>1125</v>
      </c>
      <c r="C100" s="73" t="s">
        <v>1126</v>
      </c>
      <c r="D100" s="86" t="s">
        <v>118</v>
      </c>
      <c r="E100" s="86" t="s">
        <v>294</v>
      </c>
      <c r="F100" s="73" t="s">
        <v>1127</v>
      </c>
      <c r="G100" s="86" t="s">
        <v>156</v>
      </c>
      <c r="H100" s="86" t="s">
        <v>131</v>
      </c>
      <c r="I100" s="83">
        <v>256.86287500000003</v>
      </c>
      <c r="J100" s="85">
        <v>11580</v>
      </c>
      <c r="K100" s="73"/>
      <c r="L100" s="83">
        <v>29.74472092500001</v>
      </c>
      <c r="M100" s="84">
        <v>5.5631571210873682E-6</v>
      </c>
      <c r="N100" s="84">
        <f t="shared" si="1"/>
        <v>7.255877582262208E-5</v>
      </c>
      <c r="O100" s="84">
        <f>L100/'סכום נכסי הקרן'!$C$42</f>
        <v>4.1745445422148063E-6</v>
      </c>
    </row>
    <row r="101" spans="2:15">
      <c r="B101" s="76" t="s">
        <v>1128</v>
      </c>
      <c r="C101" s="73" t="s">
        <v>1129</v>
      </c>
      <c r="D101" s="86" t="s">
        <v>118</v>
      </c>
      <c r="E101" s="86" t="s">
        <v>294</v>
      </c>
      <c r="F101" s="73" t="s">
        <v>1130</v>
      </c>
      <c r="G101" s="86" t="s">
        <v>482</v>
      </c>
      <c r="H101" s="86" t="s">
        <v>131</v>
      </c>
      <c r="I101" s="83">
        <v>3479.3103870000004</v>
      </c>
      <c r="J101" s="85">
        <v>8997</v>
      </c>
      <c r="K101" s="73"/>
      <c r="L101" s="83">
        <v>313.03355552100004</v>
      </c>
      <c r="M101" s="84">
        <v>1.6514236726578873E-4</v>
      </c>
      <c r="N101" s="84">
        <f t="shared" si="1"/>
        <v>7.6360883120326522E-4</v>
      </c>
      <c r="O101" s="84">
        <f>L101/'סכום נכסי הקרן'!$C$42</f>
        <v>4.39329225520473E-5</v>
      </c>
    </row>
    <row r="102" spans="2:15">
      <c r="B102" s="76" t="s">
        <v>1131</v>
      </c>
      <c r="C102" s="73" t="s">
        <v>1132</v>
      </c>
      <c r="D102" s="86" t="s">
        <v>118</v>
      </c>
      <c r="E102" s="86" t="s">
        <v>294</v>
      </c>
      <c r="F102" s="73" t="s">
        <v>507</v>
      </c>
      <c r="G102" s="86" t="s">
        <v>508</v>
      </c>
      <c r="H102" s="86" t="s">
        <v>131</v>
      </c>
      <c r="I102" s="83">
        <v>17085.648502000004</v>
      </c>
      <c r="J102" s="85">
        <v>35950</v>
      </c>
      <c r="K102" s="73"/>
      <c r="L102" s="83">
        <v>6142.2906364540004</v>
      </c>
      <c r="M102" s="84">
        <v>1.0401997754325282E-3</v>
      </c>
      <c r="N102" s="84">
        <f t="shared" si="1"/>
        <v>1.4983401271493231E-2</v>
      </c>
      <c r="O102" s="84">
        <f>L102/'סכום נכסי הקרן'!$C$42</f>
        <v>8.6204425712244754E-4</v>
      </c>
    </row>
    <row r="103" spans="2:15">
      <c r="B103" s="76" t="s">
        <v>1133</v>
      </c>
      <c r="C103" s="73" t="s">
        <v>1134</v>
      </c>
      <c r="D103" s="86" t="s">
        <v>118</v>
      </c>
      <c r="E103" s="86" t="s">
        <v>294</v>
      </c>
      <c r="F103" s="73" t="s">
        <v>1135</v>
      </c>
      <c r="G103" s="86" t="s">
        <v>960</v>
      </c>
      <c r="H103" s="86" t="s">
        <v>131</v>
      </c>
      <c r="I103" s="83">
        <v>11604.437947000002</v>
      </c>
      <c r="J103" s="85">
        <v>12800</v>
      </c>
      <c r="K103" s="73"/>
      <c r="L103" s="83">
        <v>1485.368057227</v>
      </c>
      <c r="M103" s="84">
        <v>2.6216730271768268E-4</v>
      </c>
      <c r="N103" s="84">
        <f t="shared" si="1"/>
        <v>3.6233820498827738E-3</v>
      </c>
      <c r="O103" s="84">
        <f>L103/'סכום נכסי הקרן'!$C$42</f>
        <v>2.0846506282953741E-4</v>
      </c>
    </row>
    <row r="104" spans="2:15">
      <c r="B104" s="76" t="s">
        <v>1136</v>
      </c>
      <c r="C104" s="73" t="s">
        <v>1137</v>
      </c>
      <c r="D104" s="86" t="s">
        <v>118</v>
      </c>
      <c r="E104" s="86" t="s">
        <v>294</v>
      </c>
      <c r="F104" s="73" t="s">
        <v>622</v>
      </c>
      <c r="G104" s="86" t="s">
        <v>482</v>
      </c>
      <c r="H104" s="86" t="s">
        <v>131</v>
      </c>
      <c r="I104" s="83">
        <v>32354.283343000003</v>
      </c>
      <c r="J104" s="85">
        <v>2255</v>
      </c>
      <c r="K104" s="73"/>
      <c r="L104" s="83">
        <v>729.58908937900003</v>
      </c>
      <c r="M104" s="84">
        <v>5.9739973936878189E-4</v>
      </c>
      <c r="N104" s="84">
        <f t="shared" si="1"/>
        <v>1.7797474487107438E-3</v>
      </c>
      <c r="O104" s="84">
        <f>L104/'סכום נכסי הקרן'!$C$42</f>
        <v>1.0239471262165066E-4</v>
      </c>
    </row>
    <row r="105" spans="2:15">
      <c r="B105" s="76" t="s">
        <v>1138</v>
      </c>
      <c r="C105" s="73" t="s">
        <v>1139</v>
      </c>
      <c r="D105" s="86" t="s">
        <v>118</v>
      </c>
      <c r="E105" s="86" t="s">
        <v>294</v>
      </c>
      <c r="F105" s="73" t="s">
        <v>384</v>
      </c>
      <c r="G105" s="86" t="s">
        <v>310</v>
      </c>
      <c r="H105" s="86" t="s">
        <v>131</v>
      </c>
      <c r="I105" s="83">
        <v>11225.709049999999</v>
      </c>
      <c r="J105" s="85">
        <v>21470</v>
      </c>
      <c r="K105" s="73"/>
      <c r="L105" s="83">
        <v>2410.1597329640003</v>
      </c>
      <c r="M105" s="84">
        <v>9.2020321804045079E-4</v>
      </c>
      <c r="N105" s="84">
        <f t="shared" si="1"/>
        <v>5.8793034300706091E-3</v>
      </c>
      <c r="O105" s="84">
        <f>L105/'סכום נכסי הקרן'!$C$42</f>
        <v>3.3825562473690477E-4</v>
      </c>
    </row>
    <row r="106" spans="2:15">
      <c r="B106" s="76" t="s">
        <v>1140</v>
      </c>
      <c r="C106" s="73" t="s">
        <v>1141</v>
      </c>
      <c r="D106" s="86" t="s">
        <v>118</v>
      </c>
      <c r="E106" s="86" t="s">
        <v>294</v>
      </c>
      <c r="F106" s="73" t="s">
        <v>386</v>
      </c>
      <c r="G106" s="86" t="s">
        <v>310</v>
      </c>
      <c r="H106" s="86" t="s">
        <v>131</v>
      </c>
      <c r="I106" s="83">
        <v>161141.90745400003</v>
      </c>
      <c r="J106" s="85">
        <v>1625</v>
      </c>
      <c r="K106" s="73"/>
      <c r="L106" s="83">
        <v>2618.5559961320005</v>
      </c>
      <c r="M106" s="84">
        <v>8.3082849869293789E-4</v>
      </c>
      <c r="N106" s="84">
        <f t="shared" si="1"/>
        <v>6.3876617965722129E-3</v>
      </c>
      <c r="O106" s="84">
        <f>L106/'סכום נכסי הקרן'!$C$42</f>
        <v>3.6750315021275308E-4</v>
      </c>
    </row>
    <row r="107" spans="2:15">
      <c r="B107" s="76" t="s">
        <v>1142</v>
      </c>
      <c r="C107" s="73" t="s">
        <v>1143</v>
      </c>
      <c r="D107" s="86" t="s">
        <v>118</v>
      </c>
      <c r="E107" s="86" t="s">
        <v>294</v>
      </c>
      <c r="F107" s="73" t="s">
        <v>1144</v>
      </c>
      <c r="G107" s="86" t="s">
        <v>546</v>
      </c>
      <c r="H107" s="86" t="s">
        <v>131</v>
      </c>
      <c r="I107" s="83">
        <v>16506.100817999999</v>
      </c>
      <c r="J107" s="85">
        <v>7180</v>
      </c>
      <c r="K107" s="73"/>
      <c r="L107" s="83">
        <v>1185.1380387420002</v>
      </c>
      <c r="M107" s="84">
        <v>3.4073297267245766E-4</v>
      </c>
      <c r="N107" s="84">
        <f t="shared" si="1"/>
        <v>2.8910059532502659E-3</v>
      </c>
      <c r="O107" s="84">
        <f>L107/'סכום נכסי הקרן'!$C$42</f>
        <v>1.6632906201662656E-4</v>
      </c>
    </row>
    <row r="108" spans="2:15">
      <c r="B108" s="76" t="s">
        <v>1145</v>
      </c>
      <c r="C108" s="73" t="s">
        <v>1146</v>
      </c>
      <c r="D108" s="86" t="s">
        <v>118</v>
      </c>
      <c r="E108" s="86" t="s">
        <v>294</v>
      </c>
      <c r="F108" s="73" t="s">
        <v>1147</v>
      </c>
      <c r="G108" s="86" t="s">
        <v>546</v>
      </c>
      <c r="H108" s="86" t="s">
        <v>131</v>
      </c>
      <c r="I108" s="83">
        <v>4124.3958110000003</v>
      </c>
      <c r="J108" s="85">
        <v>21910</v>
      </c>
      <c r="K108" s="73"/>
      <c r="L108" s="83">
        <v>903.65512225600003</v>
      </c>
      <c r="M108" s="84">
        <v>2.9939900264112234E-4</v>
      </c>
      <c r="N108" s="84">
        <f t="shared" si="1"/>
        <v>2.2043612243686644E-3</v>
      </c>
      <c r="O108" s="84">
        <f>L108/'סכום נכסי הקרן'!$C$42</f>
        <v>1.2682413690046201E-4</v>
      </c>
    </row>
    <row r="109" spans="2:15">
      <c r="B109" s="76" t="s">
        <v>1148</v>
      </c>
      <c r="C109" s="73" t="s">
        <v>1149</v>
      </c>
      <c r="D109" s="86" t="s">
        <v>118</v>
      </c>
      <c r="E109" s="86" t="s">
        <v>294</v>
      </c>
      <c r="F109" s="73" t="s">
        <v>1150</v>
      </c>
      <c r="G109" s="86" t="s">
        <v>125</v>
      </c>
      <c r="H109" s="86" t="s">
        <v>131</v>
      </c>
      <c r="I109" s="83">
        <v>410264.85725000012</v>
      </c>
      <c r="J109" s="85">
        <v>282</v>
      </c>
      <c r="K109" s="73"/>
      <c r="L109" s="83">
        <v>1156.9468974340002</v>
      </c>
      <c r="M109" s="84">
        <v>3.6504616984801575E-4</v>
      </c>
      <c r="N109" s="84">
        <f t="shared" si="1"/>
        <v>2.8222369536180722E-3</v>
      </c>
      <c r="O109" s="84">
        <f>L109/'סכום נכסי הקרן'!$C$42</f>
        <v>1.6237255573832408E-4</v>
      </c>
    </row>
    <row r="110" spans="2:15">
      <c r="B110" s="76" t="s">
        <v>1151</v>
      </c>
      <c r="C110" s="73" t="s">
        <v>1152</v>
      </c>
      <c r="D110" s="86" t="s">
        <v>118</v>
      </c>
      <c r="E110" s="86" t="s">
        <v>294</v>
      </c>
      <c r="F110" s="73" t="s">
        <v>1153</v>
      </c>
      <c r="G110" s="86" t="s">
        <v>318</v>
      </c>
      <c r="H110" s="86" t="s">
        <v>131</v>
      </c>
      <c r="I110" s="83">
        <v>392554.76770100003</v>
      </c>
      <c r="J110" s="85">
        <v>315</v>
      </c>
      <c r="K110" s="73"/>
      <c r="L110" s="83">
        <v>1236.5475182590003</v>
      </c>
      <c r="M110" s="84">
        <v>4.2819028780997036E-4</v>
      </c>
      <c r="N110" s="84">
        <f t="shared" si="1"/>
        <v>3.016413379624756E-3</v>
      </c>
      <c r="O110" s="84">
        <f>L110/'סכום נכסי הקרן'!$C$42</f>
        <v>1.735441628971132E-4</v>
      </c>
    </row>
    <row r="111" spans="2:15">
      <c r="B111" s="76" t="s">
        <v>1154</v>
      </c>
      <c r="C111" s="73" t="s">
        <v>1155</v>
      </c>
      <c r="D111" s="86" t="s">
        <v>118</v>
      </c>
      <c r="E111" s="86" t="s">
        <v>294</v>
      </c>
      <c r="F111" s="73" t="s">
        <v>545</v>
      </c>
      <c r="G111" s="86" t="s">
        <v>546</v>
      </c>
      <c r="H111" s="86" t="s">
        <v>131</v>
      </c>
      <c r="I111" s="83">
        <v>296239.10670600005</v>
      </c>
      <c r="J111" s="85">
        <v>1935</v>
      </c>
      <c r="K111" s="73"/>
      <c r="L111" s="83">
        <v>5732.2267148120009</v>
      </c>
      <c r="M111" s="84">
        <v>1.1150826830844795E-3</v>
      </c>
      <c r="N111" s="84">
        <f t="shared" si="1"/>
        <v>1.3983098184488656E-2</v>
      </c>
      <c r="O111" s="84">
        <f>L111/'סכום נכסי הקרן'!$C$42</f>
        <v>8.0449353710170467E-4</v>
      </c>
    </row>
    <row r="112" spans="2:15">
      <c r="B112" s="76" t="s">
        <v>1156</v>
      </c>
      <c r="C112" s="73" t="s">
        <v>1157</v>
      </c>
      <c r="D112" s="86" t="s">
        <v>118</v>
      </c>
      <c r="E112" s="86" t="s">
        <v>294</v>
      </c>
      <c r="F112" s="73" t="s">
        <v>1158</v>
      </c>
      <c r="G112" s="86" t="s">
        <v>126</v>
      </c>
      <c r="H112" s="86" t="s">
        <v>131</v>
      </c>
      <c r="I112" s="83">
        <v>4235.6482600000008</v>
      </c>
      <c r="J112" s="85">
        <v>28130</v>
      </c>
      <c r="K112" s="73"/>
      <c r="L112" s="83">
        <v>1191.4878554590002</v>
      </c>
      <c r="M112" s="84">
        <v>4.9332026166780093E-4</v>
      </c>
      <c r="N112" s="84">
        <f t="shared" si="1"/>
        <v>2.906495590179295E-3</v>
      </c>
      <c r="O112" s="84">
        <f>L112/'סכום נכסי הקרן'!$C$42</f>
        <v>1.672202316728104E-4</v>
      </c>
    </row>
    <row r="113" spans="2:15">
      <c r="B113" s="76" t="s">
        <v>1159</v>
      </c>
      <c r="C113" s="73" t="s">
        <v>1160</v>
      </c>
      <c r="D113" s="86" t="s">
        <v>118</v>
      </c>
      <c r="E113" s="86" t="s">
        <v>294</v>
      </c>
      <c r="F113" s="73" t="s">
        <v>1161</v>
      </c>
      <c r="G113" s="86" t="s">
        <v>987</v>
      </c>
      <c r="H113" s="86" t="s">
        <v>131</v>
      </c>
      <c r="I113" s="83">
        <v>55679.055766000005</v>
      </c>
      <c r="J113" s="85">
        <v>1105</v>
      </c>
      <c r="K113" s="73"/>
      <c r="L113" s="83">
        <v>615.25356621600008</v>
      </c>
      <c r="M113" s="84">
        <v>5.5631893272159601E-4</v>
      </c>
      <c r="N113" s="84">
        <f t="shared" si="1"/>
        <v>1.5008392816223911E-3</v>
      </c>
      <c r="O113" s="84">
        <f>L113/'סכום נכסי הקרן'!$C$42</f>
        <v>8.6348210272381234E-5</v>
      </c>
    </row>
    <row r="114" spans="2:15">
      <c r="B114" s="72"/>
      <c r="C114" s="73"/>
      <c r="D114" s="73"/>
      <c r="E114" s="73"/>
      <c r="F114" s="73"/>
      <c r="G114" s="73"/>
      <c r="H114" s="73"/>
      <c r="I114" s="83"/>
      <c r="J114" s="85"/>
      <c r="K114" s="73"/>
      <c r="L114" s="73"/>
      <c r="M114" s="73"/>
      <c r="N114" s="84"/>
      <c r="O114" s="73"/>
    </row>
    <row r="115" spans="2:15">
      <c r="B115" s="89" t="s">
        <v>27</v>
      </c>
      <c r="C115" s="71"/>
      <c r="D115" s="71"/>
      <c r="E115" s="71"/>
      <c r="F115" s="71"/>
      <c r="G115" s="71"/>
      <c r="H115" s="71"/>
      <c r="I115" s="80"/>
      <c r="J115" s="82"/>
      <c r="K115" s="80">
        <v>5.0949074900000006</v>
      </c>
      <c r="L115" s="80">
        <f>SUM(L116:L185)</f>
        <v>21261.273002370002</v>
      </c>
      <c r="M115" s="71"/>
      <c r="N115" s="81">
        <f t="shared" si="1"/>
        <v>5.1864394538189182E-2</v>
      </c>
      <c r="O115" s="81">
        <f>L115/'סכום נכסי הקרן'!$C$42</f>
        <v>2.9839288590529168E-3</v>
      </c>
    </row>
    <row r="116" spans="2:15">
      <c r="B116" s="76" t="s">
        <v>1162</v>
      </c>
      <c r="C116" s="73" t="s">
        <v>1163</v>
      </c>
      <c r="D116" s="86" t="s">
        <v>118</v>
      </c>
      <c r="E116" s="86" t="s">
        <v>294</v>
      </c>
      <c r="F116" s="73" t="s">
        <v>1164</v>
      </c>
      <c r="G116" s="86" t="s">
        <v>1165</v>
      </c>
      <c r="H116" s="86" t="s">
        <v>131</v>
      </c>
      <c r="I116" s="83">
        <v>248532.20576700006</v>
      </c>
      <c r="J116" s="85">
        <v>147.80000000000001</v>
      </c>
      <c r="K116" s="73"/>
      <c r="L116" s="83">
        <v>367.33060014499995</v>
      </c>
      <c r="M116" s="84">
        <v>8.3722288323304929E-4</v>
      </c>
      <c r="N116" s="84">
        <f t="shared" si="1"/>
        <v>8.9606013570995603E-4</v>
      </c>
      <c r="O116" s="84">
        <f>L116/'סכום נכסי הקרן'!$C$42</f>
        <v>5.155328086251992E-5</v>
      </c>
    </row>
    <row r="117" spans="2:15">
      <c r="B117" s="76" t="s">
        <v>1166</v>
      </c>
      <c r="C117" s="73" t="s">
        <v>1167</v>
      </c>
      <c r="D117" s="86" t="s">
        <v>118</v>
      </c>
      <c r="E117" s="86" t="s">
        <v>294</v>
      </c>
      <c r="F117" s="73" t="s">
        <v>1168</v>
      </c>
      <c r="G117" s="86" t="s">
        <v>475</v>
      </c>
      <c r="H117" s="86" t="s">
        <v>131</v>
      </c>
      <c r="I117" s="83">
        <v>100680.41428900002</v>
      </c>
      <c r="J117" s="85">
        <v>427.1</v>
      </c>
      <c r="K117" s="73"/>
      <c r="L117" s="83">
        <v>430.00604939800013</v>
      </c>
      <c r="M117" s="84">
        <v>6.1071900425915316E-4</v>
      </c>
      <c r="N117" s="84">
        <f t="shared" si="1"/>
        <v>1.0489495806436395E-3</v>
      </c>
      <c r="O117" s="84">
        <f>L117/'סכום נכסי הקרן'!$C$42</f>
        <v>6.0349512478533068E-5</v>
      </c>
    </row>
    <row r="118" spans="2:15">
      <c r="B118" s="76" t="s">
        <v>1169</v>
      </c>
      <c r="C118" s="73" t="s">
        <v>1170</v>
      </c>
      <c r="D118" s="86" t="s">
        <v>118</v>
      </c>
      <c r="E118" s="86" t="s">
        <v>294</v>
      </c>
      <c r="F118" s="73" t="s">
        <v>1171</v>
      </c>
      <c r="G118" s="86" t="s">
        <v>1172</v>
      </c>
      <c r="H118" s="86" t="s">
        <v>131</v>
      </c>
      <c r="I118" s="83">
        <v>3431.1742840000011</v>
      </c>
      <c r="J118" s="85">
        <v>1975</v>
      </c>
      <c r="K118" s="73"/>
      <c r="L118" s="83">
        <v>67.765692114000018</v>
      </c>
      <c r="M118" s="84">
        <v>7.6777295929555565E-4</v>
      </c>
      <c r="N118" s="84">
        <f t="shared" si="1"/>
        <v>1.6530649841908223E-4</v>
      </c>
      <c r="O118" s="84">
        <f>L118/'סכום נכסי הקרן'!$C$42</f>
        <v>9.5106254611433239E-6</v>
      </c>
    </row>
    <row r="119" spans="2:15">
      <c r="B119" s="76" t="s">
        <v>1173</v>
      </c>
      <c r="C119" s="73" t="s">
        <v>1174</v>
      </c>
      <c r="D119" s="86" t="s">
        <v>118</v>
      </c>
      <c r="E119" s="86" t="s">
        <v>294</v>
      </c>
      <c r="F119" s="73" t="s">
        <v>1175</v>
      </c>
      <c r="G119" s="86" t="s">
        <v>127</v>
      </c>
      <c r="H119" s="86" t="s">
        <v>131</v>
      </c>
      <c r="I119" s="83">
        <v>44849.121034000011</v>
      </c>
      <c r="J119" s="85">
        <v>461.8</v>
      </c>
      <c r="K119" s="73"/>
      <c r="L119" s="83">
        <v>207.11324091600005</v>
      </c>
      <c r="M119" s="84">
        <v>8.1526781752745291E-4</v>
      </c>
      <c r="N119" s="84">
        <f t="shared" si="1"/>
        <v>5.0522858343209553E-4</v>
      </c>
      <c r="O119" s="84">
        <f>L119/'סכום נכסי הקרן'!$C$42</f>
        <v>2.9067458782564054E-5</v>
      </c>
    </row>
    <row r="120" spans="2:15">
      <c r="B120" s="76" t="s">
        <v>1176</v>
      </c>
      <c r="C120" s="73" t="s">
        <v>1177</v>
      </c>
      <c r="D120" s="86" t="s">
        <v>118</v>
      </c>
      <c r="E120" s="86" t="s">
        <v>294</v>
      </c>
      <c r="F120" s="73" t="s">
        <v>1178</v>
      </c>
      <c r="G120" s="86" t="s">
        <v>127</v>
      </c>
      <c r="H120" s="86" t="s">
        <v>131</v>
      </c>
      <c r="I120" s="83">
        <v>19721.541111000002</v>
      </c>
      <c r="J120" s="85">
        <v>2608</v>
      </c>
      <c r="K120" s="73"/>
      <c r="L120" s="83">
        <v>514.33779217300003</v>
      </c>
      <c r="M120" s="84">
        <v>1.1671381771779705E-3</v>
      </c>
      <c r="N120" s="84">
        <f t="shared" si="1"/>
        <v>1.2546670265787031E-3</v>
      </c>
      <c r="O120" s="84">
        <f>L120/'סכום נכסי הקרן'!$C$42</f>
        <v>7.2185112396397773E-5</v>
      </c>
    </row>
    <row r="121" spans="2:15">
      <c r="B121" s="76" t="s">
        <v>1179</v>
      </c>
      <c r="C121" s="73" t="s">
        <v>1180</v>
      </c>
      <c r="D121" s="86" t="s">
        <v>118</v>
      </c>
      <c r="E121" s="86" t="s">
        <v>294</v>
      </c>
      <c r="F121" s="73" t="s">
        <v>1181</v>
      </c>
      <c r="G121" s="86" t="s">
        <v>456</v>
      </c>
      <c r="H121" s="86" t="s">
        <v>131</v>
      </c>
      <c r="I121" s="83">
        <v>6472.9444500000009</v>
      </c>
      <c r="J121" s="85">
        <v>9912</v>
      </c>
      <c r="K121" s="73"/>
      <c r="L121" s="83">
        <v>641.59825388400009</v>
      </c>
      <c r="M121" s="84">
        <v>1.6182361125000003E-3</v>
      </c>
      <c r="N121" s="84">
        <f t="shared" si="1"/>
        <v>1.5651040730601479E-3</v>
      </c>
      <c r="O121" s="84">
        <f>L121/'סכום נכסי הקרן'!$C$42</f>
        <v>9.004557466850737E-5</v>
      </c>
    </row>
    <row r="122" spans="2:15">
      <c r="B122" s="76" t="s">
        <v>1182</v>
      </c>
      <c r="C122" s="73" t="s">
        <v>1183</v>
      </c>
      <c r="D122" s="86" t="s">
        <v>118</v>
      </c>
      <c r="E122" s="86" t="s">
        <v>294</v>
      </c>
      <c r="F122" s="73" t="s">
        <v>1184</v>
      </c>
      <c r="G122" s="86" t="s">
        <v>126</v>
      </c>
      <c r="H122" s="86" t="s">
        <v>131</v>
      </c>
      <c r="I122" s="83">
        <v>24658.835999999999</v>
      </c>
      <c r="J122" s="85">
        <v>625.9</v>
      </c>
      <c r="K122" s="73"/>
      <c r="L122" s="83">
        <v>154.33965452400003</v>
      </c>
      <c r="M122" s="84">
        <v>4.339097508170593E-4</v>
      </c>
      <c r="N122" s="84">
        <f t="shared" si="1"/>
        <v>3.764935775119515E-4</v>
      </c>
      <c r="O122" s="84">
        <f>L122/'סכום נכסי הקרן'!$C$42</f>
        <v>2.1660911328267332E-5</v>
      </c>
    </row>
    <row r="123" spans="2:15">
      <c r="B123" s="76" t="s">
        <v>1185</v>
      </c>
      <c r="C123" s="73" t="s">
        <v>1186</v>
      </c>
      <c r="D123" s="86" t="s">
        <v>118</v>
      </c>
      <c r="E123" s="86" t="s">
        <v>294</v>
      </c>
      <c r="F123" s="73" t="s">
        <v>1187</v>
      </c>
      <c r="G123" s="86" t="s">
        <v>126</v>
      </c>
      <c r="H123" s="86" t="s">
        <v>131</v>
      </c>
      <c r="I123" s="83">
        <v>1261.0676680000001</v>
      </c>
      <c r="J123" s="85">
        <v>6915</v>
      </c>
      <c r="K123" s="73"/>
      <c r="L123" s="83">
        <v>87.202831773000014</v>
      </c>
      <c r="M123" s="84">
        <v>1.1271501675842036E-4</v>
      </c>
      <c r="N123" s="84">
        <f t="shared" si="1"/>
        <v>2.1272113252193613E-4</v>
      </c>
      <c r="O123" s="84">
        <f>L123/'סכום נכסי הקרן'!$C$42</f>
        <v>1.2238544996321998E-5</v>
      </c>
    </row>
    <row r="124" spans="2:15">
      <c r="B124" s="76" t="s">
        <v>1188</v>
      </c>
      <c r="C124" s="73" t="s">
        <v>1189</v>
      </c>
      <c r="D124" s="86" t="s">
        <v>118</v>
      </c>
      <c r="E124" s="86" t="s">
        <v>294</v>
      </c>
      <c r="F124" s="73" t="s">
        <v>630</v>
      </c>
      <c r="G124" s="86" t="s">
        <v>523</v>
      </c>
      <c r="H124" s="86" t="s">
        <v>131</v>
      </c>
      <c r="I124" s="83">
        <v>1990.8824970000005</v>
      </c>
      <c r="J124" s="85">
        <v>6622</v>
      </c>
      <c r="K124" s="73"/>
      <c r="L124" s="83">
        <v>131.83623895400004</v>
      </c>
      <c r="M124" s="84">
        <v>1.5490132895444773E-4</v>
      </c>
      <c r="N124" s="84">
        <f t="shared" si="1"/>
        <v>3.2159912112407626E-4</v>
      </c>
      <c r="O124" s="84">
        <f>L124/'סכום נכסי הקרן'!$C$42</f>
        <v>1.8502653065034522E-5</v>
      </c>
    </row>
    <row r="125" spans="2:15">
      <c r="B125" s="76" t="s">
        <v>1190</v>
      </c>
      <c r="C125" s="73" t="s">
        <v>1191</v>
      </c>
      <c r="D125" s="86" t="s">
        <v>118</v>
      </c>
      <c r="E125" s="86" t="s">
        <v>294</v>
      </c>
      <c r="F125" s="73" t="s">
        <v>1192</v>
      </c>
      <c r="G125" s="86" t="s">
        <v>1193</v>
      </c>
      <c r="H125" s="86" t="s">
        <v>131</v>
      </c>
      <c r="I125" s="83">
        <v>22470.847207000003</v>
      </c>
      <c r="J125" s="85">
        <v>343.1</v>
      </c>
      <c r="K125" s="73"/>
      <c r="L125" s="83">
        <v>77.097476799000006</v>
      </c>
      <c r="M125" s="84">
        <v>1.156899474271567E-3</v>
      </c>
      <c r="N125" s="84">
        <f t="shared" si="1"/>
        <v>1.8807029824397138E-4</v>
      </c>
      <c r="O125" s="84">
        <f>L125/'סכום נכסי הקרן'!$C$42</f>
        <v>1.0820301585660213E-5</v>
      </c>
    </row>
    <row r="126" spans="2:15">
      <c r="B126" s="76" t="s">
        <v>1194</v>
      </c>
      <c r="C126" s="73" t="s">
        <v>1195</v>
      </c>
      <c r="D126" s="86" t="s">
        <v>118</v>
      </c>
      <c r="E126" s="86" t="s">
        <v>294</v>
      </c>
      <c r="F126" s="73" t="s">
        <v>1196</v>
      </c>
      <c r="G126" s="86" t="s">
        <v>318</v>
      </c>
      <c r="H126" s="86" t="s">
        <v>131</v>
      </c>
      <c r="I126" s="83">
        <v>12839.927827000001</v>
      </c>
      <c r="J126" s="85">
        <v>4378</v>
      </c>
      <c r="K126" s="73"/>
      <c r="L126" s="83">
        <v>562.13204025800019</v>
      </c>
      <c r="M126" s="84">
        <v>8.0056013506099013E-4</v>
      </c>
      <c r="N126" s="84">
        <f t="shared" si="1"/>
        <v>1.3712555177316187E-3</v>
      </c>
      <c r="O126" s="84">
        <f>L126/'סכום נכסי הקרן'!$C$42</f>
        <v>7.8892830986045223E-5</v>
      </c>
    </row>
    <row r="127" spans="2:15">
      <c r="B127" s="76" t="s">
        <v>1197</v>
      </c>
      <c r="C127" s="73" t="s">
        <v>1198</v>
      </c>
      <c r="D127" s="86" t="s">
        <v>118</v>
      </c>
      <c r="E127" s="86" t="s">
        <v>294</v>
      </c>
      <c r="F127" s="73" t="s">
        <v>1199</v>
      </c>
      <c r="G127" s="86" t="s">
        <v>154</v>
      </c>
      <c r="H127" s="86" t="s">
        <v>131</v>
      </c>
      <c r="I127" s="83">
        <v>1312.3638010000002</v>
      </c>
      <c r="J127" s="85">
        <v>8800</v>
      </c>
      <c r="K127" s="73"/>
      <c r="L127" s="83">
        <v>115.48801448400002</v>
      </c>
      <c r="M127" s="84">
        <v>1.2152809599836133E-4</v>
      </c>
      <c r="N127" s="84">
        <f t="shared" si="1"/>
        <v>2.8171953518317587E-4</v>
      </c>
      <c r="O127" s="84">
        <f>L127/'סכום נכסי הקרן'!$C$42</f>
        <v>1.6208249583884997E-5</v>
      </c>
    </row>
    <row r="128" spans="2:15">
      <c r="B128" s="76" t="s">
        <v>1200</v>
      </c>
      <c r="C128" s="73" t="s">
        <v>1201</v>
      </c>
      <c r="D128" s="86" t="s">
        <v>118</v>
      </c>
      <c r="E128" s="86" t="s">
        <v>294</v>
      </c>
      <c r="F128" s="73" t="s">
        <v>1202</v>
      </c>
      <c r="G128" s="86" t="s">
        <v>1172</v>
      </c>
      <c r="H128" s="86" t="s">
        <v>131</v>
      </c>
      <c r="I128" s="83">
        <v>13486.941572000003</v>
      </c>
      <c r="J128" s="85">
        <v>474.8</v>
      </c>
      <c r="K128" s="73"/>
      <c r="L128" s="83">
        <v>64.035998578000004</v>
      </c>
      <c r="M128" s="84">
        <v>2.597595601013366E-4</v>
      </c>
      <c r="N128" s="84">
        <f t="shared" si="1"/>
        <v>1.562083462512381E-4</v>
      </c>
      <c r="O128" s="84">
        <f>L128/'סכום נכסי הקרן'!$C$42</f>
        <v>8.987178902875013E-6</v>
      </c>
    </row>
    <row r="129" spans="2:15">
      <c r="B129" s="76" t="s">
        <v>1203</v>
      </c>
      <c r="C129" s="73" t="s">
        <v>1204</v>
      </c>
      <c r="D129" s="86" t="s">
        <v>118</v>
      </c>
      <c r="E129" s="86" t="s">
        <v>294</v>
      </c>
      <c r="F129" s="73" t="s">
        <v>1205</v>
      </c>
      <c r="G129" s="86" t="s">
        <v>456</v>
      </c>
      <c r="H129" s="86" t="s">
        <v>131</v>
      </c>
      <c r="I129" s="83">
        <v>14138.338836000003</v>
      </c>
      <c r="J129" s="85">
        <v>2461</v>
      </c>
      <c r="K129" s="73"/>
      <c r="L129" s="83">
        <v>347.94451876299996</v>
      </c>
      <c r="M129" s="84">
        <v>5.0505297485076508E-4</v>
      </c>
      <c r="N129" s="84">
        <f t="shared" si="1"/>
        <v>8.4877005231591787E-4</v>
      </c>
      <c r="O129" s="84">
        <f>L129/'סכום נכסי הקרן'!$C$42</f>
        <v>4.8832527138448461E-5</v>
      </c>
    </row>
    <row r="130" spans="2:15">
      <c r="B130" s="76" t="s">
        <v>1206</v>
      </c>
      <c r="C130" s="73" t="s">
        <v>1207</v>
      </c>
      <c r="D130" s="86" t="s">
        <v>118</v>
      </c>
      <c r="E130" s="86" t="s">
        <v>294</v>
      </c>
      <c r="F130" s="73" t="s">
        <v>1208</v>
      </c>
      <c r="G130" s="86" t="s">
        <v>127</v>
      </c>
      <c r="H130" s="86" t="s">
        <v>131</v>
      </c>
      <c r="I130" s="83">
        <v>7547.6176210000012</v>
      </c>
      <c r="J130" s="85">
        <v>1686</v>
      </c>
      <c r="K130" s="73"/>
      <c r="L130" s="83">
        <v>127.25283308900002</v>
      </c>
      <c r="M130" s="84">
        <v>1.1561310325241896E-3</v>
      </c>
      <c r="N130" s="84">
        <f t="shared" si="1"/>
        <v>3.1041843734825003E-4</v>
      </c>
      <c r="O130" s="84">
        <f>L130/'סכום נכסי הקרן'!$C$42</f>
        <v>1.7859391627593713E-5</v>
      </c>
    </row>
    <row r="131" spans="2:15">
      <c r="B131" s="76" t="s">
        <v>1209</v>
      </c>
      <c r="C131" s="73" t="s">
        <v>1210</v>
      </c>
      <c r="D131" s="86" t="s">
        <v>118</v>
      </c>
      <c r="E131" s="86" t="s">
        <v>294</v>
      </c>
      <c r="F131" s="73" t="s">
        <v>1211</v>
      </c>
      <c r="G131" s="86" t="s">
        <v>456</v>
      </c>
      <c r="H131" s="86" t="s">
        <v>131</v>
      </c>
      <c r="I131" s="83">
        <v>3290.4962410000003</v>
      </c>
      <c r="J131" s="85">
        <v>7850</v>
      </c>
      <c r="K131" s="73"/>
      <c r="L131" s="83">
        <v>258.30395494500004</v>
      </c>
      <c r="M131" s="84">
        <v>6.5016540973804858E-4</v>
      </c>
      <c r="N131" s="84">
        <f t="shared" si="1"/>
        <v>6.3010235692607778E-4</v>
      </c>
      <c r="O131" s="84">
        <f>L131/'סכום נכסי הקרן'!$C$42</f>
        <v>3.6251856861156575E-5</v>
      </c>
    </row>
    <row r="132" spans="2:15">
      <c r="B132" s="76" t="s">
        <v>1212</v>
      </c>
      <c r="C132" s="73" t="s">
        <v>1213</v>
      </c>
      <c r="D132" s="86" t="s">
        <v>118</v>
      </c>
      <c r="E132" s="86" t="s">
        <v>294</v>
      </c>
      <c r="F132" s="73" t="s">
        <v>1214</v>
      </c>
      <c r="G132" s="86" t="s">
        <v>1215</v>
      </c>
      <c r="H132" s="86" t="s">
        <v>131</v>
      </c>
      <c r="I132" s="83">
        <v>10134.144576000002</v>
      </c>
      <c r="J132" s="85">
        <v>206</v>
      </c>
      <c r="K132" s="73"/>
      <c r="L132" s="83">
        <v>20.876337827000004</v>
      </c>
      <c r="M132" s="84">
        <v>3.4449926675121639E-4</v>
      </c>
      <c r="N132" s="84">
        <f t="shared" si="1"/>
        <v>5.0925390095473493E-5</v>
      </c>
      <c r="O132" s="84">
        <f>L132/'סכום נכסי הקרן'!$C$42</f>
        <v>2.9299048512466535E-6</v>
      </c>
    </row>
    <row r="133" spans="2:15">
      <c r="B133" s="76" t="s">
        <v>1216</v>
      </c>
      <c r="C133" s="73" t="s">
        <v>1217</v>
      </c>
      <c r="D133" s="86" t="s">
        <v>118</v>
      </c>
      <c r="E133" s="86" t="s">
        <v>294</v>
      </c>
      <c r="F133" s="73" t="s">
        <v>1218</v>
      </c>
      <c r="G133" s="86" t="s">
        <v>523</v>
      </c>
      <c r="H133" s="86" t="s">
        <v>131</v>
      </c>
      <c r="I133" s="83">
        <v>20549.030000000002</v>
      </c>
      <c r="J133" s="85">
        <v>956.7</v>
      </c>
      <c r="K133" s="73"/>
      <c r="L133" s="83">
        <v>196.59257001000003</v>
      </c>
      <c r="M133" s="84">
        <v>4.5067008703760333E-4</v>
      </c>
      <c r="N133" s="84">
        <f t="shared" si="1"/>
        <v>4.7956463440070832E-4</v>
      </c>
      <c r="O133" s="84">
        <f>L133/'סכום נכסי הקרן'!$C$42</f>
        <v>2.7590927554659096E-5</v>
      </c>
    </row>
    <row r="134" spans="2:15">
      <c r="B134" s="76" t="s">
        <v>1219</v>
      </c>
      <c r="C134" s="73" t="s">
        <v>1220</v>
      </c>
      <c r="D134" s="86" t="s">
        <v>118</v>
      </c>
      <c r="E134" s="86" t="s">
        <v>294</v>
      </c>
      <c r="F134" s="73" t="s">
        <v>1221</v>
      </c>
      <c r="G134" s="86" t="s">
        <v>1079</v>
      </c>
      <c r="H134" s="86" t="s">
        <v>131</v>
      </c>
      <c r="I134" s="83">
        <v>20821.479314000004</v>
      </c>
      <c r="J134" s="85">
        <v>116.9</v>
      </c>
      <c r="K134" s="73"/>
      <c r="L134" s="83">
        <v>24.340309288000004</v>
      </c>
      <c r="M134" s="84">
        <v>2.1180094316946242E-4</v>
      </c>
      <c r="N134" s="84">
        <f t="shared" si="1"/>
        <v>5.9375344268128402E-5</v>
      </c>
      <c r="O134" s="84">
        <f>L134/'סכום נכסי הקרן'!$C$42</f>
        <v>3.416058451186855E-6</v>
      </c>
    </row>
    <row r="135" spans="2:15">
      <c r="B135" s="76" t="s">
        <v>1222</v>
      </c>
      <c r="C135" s="73" t="s">
        <v>1223</v>
      </c>
      <c r="D135" s="86" t="s">
        <v>118</v>
      </c>
      <c r="E135" s="86" t="s">
        <v>294</v>
      </c>
      <c r="F135" s="73" t="s">
        <v>1224</v>
      </c>
      <c r="G135" s="86" t="s">
        <v>1215</v>
      </c>
      <c r="H135" s="86" t="s">
        <v>131</v>
      </c>
      <c r="I135" s="83">
        <v>22609.666179000003</v>
      </c>
      <c r="J135" s="85">
        <v>5770</v>
      </c>
      <c r="K135" s="73"/>
      <c r="L135" s="83">
        <v>1304.57773855</v>
      </c>
      <c r="M135" s="84">
        <v>9.1423374916419777E-4</v>
      </c>
      <c r="N135" s="84">
        <f t="shared" si="1"/>
        <v>3.1823651636641703E-3</v>
      </c>
      <c r="O135" s="84">
        <f>L135/'סכום נכסי הקרן'!$C$42</f>
        <v>1.8309191375809943E-4</v>
      </c>
    </row>
    <row r="136" spans="2:15">
      <c r="B136" s="76" t="s">
        <v>1225</v>
      </c>
      <c r="C136" s="73" t="s">
        <v>1226</v>
      </c>
      <c r="D136" s="86" t="s">
        <v>118</v>
      </c>
      <c r="E136" s="86" t="s">
        <v>294</v>
      </c>
      <c r="F136" s="73" t="s">
        <v>1227</v>
      </c>
      <c r="G136" s="86" t="s">
        <v>597</v>
      </c>
      <c r="H136" s="86" t="s">
        <v>131</v>
      </c>
      <c r="I136" s="83">
        <v>6854.4371920000012</v>
      </c>
      <c r="J136" s="85">
        <v>9957</v>
      </c>
      <c r="K136" s="73"/>
      <c r="L136" s="83">
        <v>682.49631120200013</v>
      </c>
      <c r="M136" s="84">
        <v>7.7451871568264214E-4</v>
      </c>
      <c r="N136" s="84">
        <f t="shared" si="1"/>
        <v>1.6648701115447571E-3</v>
      </c>
      <c r="O136" s="84">
        <f>L136/'סכום נכסי הקרן'!$C$42</f>
        <v>9.5785442337615299E-5</v>
      </c>
    </row>
    <row r="137" spans="2:15">
      <c r="B137" s="76" t="s">
        <v>1228</v>
      </c>
      <c r="C137" s="73" t="s">
        <v>1229</v>
      </c>
      <c r="D137" s="86" t="s">
        <v>118</v>
      </c>
      <c r="E137" s="86" t="s">
        <v>294</v>
      </c>
      <c r="F137" s="73" t="s">
        <v>1230</v>
      </c>
      <c r="G137" s="86" t="s">
        <v>126</v>
      </c>
      <c r="H137" s="86" t="s">
        <v>131</v>
      </c>
      <c r="I137" s="83">
        <v>85072.984200000021</v>
      </c>
      <c r="J137" s="85">
        <v>187.1</v>
      </c>
      <c r="K137" s="73"/>
      <c r="L137" s="83">
        <v>159.17155343800002</v>
      </c>
      <c r="M137" s="84">
        <v>5.6812574565140623E-4</v>
      </c>
      <c r="N137" s="84">
        <f t="shared" si="1"/>
        <v>3.8828043108447315E-4</v>
      </c>
      <c r="O137" s="84">
        <f>L137/'סכום נכסי הקרן'!$C$42</f>
        <v>2.2339047703822257E-5</v>
      </c>
    </row>
    <row r="138" spans="2:15">
      <c r="B138" s="76" t="s">
        <v>1231</v>
      </c>
      <c r="C138" s="73" t="s">
        <v>1232</v>
      </c>
      <c r="D138" s="86" t="s">
        <v>118</v>
      </c>
      <c r="E138" s="86" t="s">
        <v>294</v>
      </c>
      <c r="F138" s="73" t="s">
        <v>1233</v>
      </c>
      <c r="G138" s="86" t="s">
        <v>154</v>
      </c>
      <c r="H138" s="86" t="s">
        <v>131</v>
      </c>
      <c r="I138" s="83">
        <v>9932.6321570000018</v>
      </c>
      <c r="J138" s="85">
        <v>326.2</v>
      </c>
      <c r="K138" s="73"/>
      <c r="L138" s="83">
        <v>32.400246077000006</v>
      </c>
      <c r="M138" s="84">
        <v>5.6020318520553114E-4</v>
      </c>
      <c r="N138" s="84">
        <f t="shared" si="1"/>
        <v>7.9036619561050162E-5</v>
      </c>
      <c r="O138" s="84">
        <f>L138/'סכום נכסי הקרן'!$C$42</f>
        <v>4.5472361555584846E-6</v>
      </c>
    </row>
    <row r="139" spans="2:15">
      <c r="B139" s="76" t="s">
        <v>1234</v>
      </c>
      <c r="C139" s="73" t="s">
        <v>1235</v>
      </c>
      <c r="D139" s="86" t="s">
        <v>118</v>
      </c>
      <c r="E139" s="86" t="s">
        <v>294</v>
      </c>
      <c r="F139" s="73" t="s">
        <v>1236</v>
      </c>
      <c r="G139" s="86" t="s">
        <v>127</v>
      </c>
      <c r="H139" s="86" t="s">
        <v>131</v>
      </c>
      <c r="I139" s="83">
        <v>80141.217000000004</v>
      </c>
      <c r="J139" s="85">
        <v>369.5</v>
      </c>
      <c r="K139" s="73"/>
      <c r="L139" s="83">
        <v>296.12179681500004</v>
      </c>
      <c r="M139" s="84">
        <v>1.0051125513938137E-3</v>
      </c>
      <c r="N139" s="84">
        <f t="shared" si="1"/>
        <v>7.2235456925174104E-4</v>
      </c>
      <c r="O139" s="84">
        <f>L139/'סכום נכסי הקרן'!$C$42</f>
        <v>4.1559429447728117E-5</v>
      </c>
    </row>
    <row r="140" spans="2:15">
      <c r="B140" s="76" t="s">
        <v>1237</v>
      </c>
      <c r="C140" s="73" t="s">
        <v>1238</v>
      </c>
      <c r="D140" s="86" t="s">
        <v>118</v>
      </c>
      <c r="E140" s="86" t="s">
        <v>294</v>
      </c>
      <c r="F140" s="73" t="s">
        <v>1239</v>
      </c>
      <c r="G140" s="86" t="s">
        <v>154</v>
      </c>
      <c r="H140" s="86" t="s">
        <v>131</v>
      </c>
      <c r="I140" s="83">
        <v>82921.69597500001</v>
      </c>
      <c r="J140" s="85">
        <v>169.8</v>
      </c>
      <c r="K140" s="73"/>
      <c r="L140" s="83">
        <v>140.80103974500003</v>
      </c>
      <c r="M140" s="84">
        <v>7.6653345639339347E-4</v>
      </c>
      <c r="N140" s="84">
        <f t="shared" ref="N140:N200" si="2">IFERROR(L140/$L$11,0)</f>
        <v>3.4346770656243949E-4</v>
      </c>
      <c r="O140" s="84">
        <f>L140/'סכום נכסי הקרן'!$C$42</f>
        <v>1.9760824567415558E-5</v>
      </c>
    </row>
    <row r="141" spans="2:15">
      <c r="B141" s="76" t="s">
        <v>1240</v>
      </c>
      <c r="C141" s="73" t="s">
        <v>1241</v>
      </c>
      <c r="D141" s="86" t="s">
        <v>118</v>
      </c>
      <c r="E141" s="86" t="s">
        <v>294</v>
      </c>
      <c r="F141" s="73" t="s">
        <v>1242</v>
      </c>
      <c r="G141" s="86" t="s">
        <v>395</v>
      </c>
      <c r="H141" s="86" t="s">
        <v>131</v>
      </c>
      <c r="I141" s="83">
        <v>27809.872961000005</v>
      </c>
      <c r="J141" s="85">
        <v>1067</v>
      </c>
      <c r="K141" s="73"/>
      <c r="L141" s="83">
        <v>296.73134474700009</v>
      </c>
      <c r="M141" s="84">
        <v>8.1239788997015017E-4</v>
      </c>
      <c r="N141" s="84">
        <f t="shared" si="2"/>
        <v>7.2384149030447695E-4</v>
      </c>
      <c r="O141" s="84">
        <f>L141/'סכום נכסי הקרן'!$C$42</f>
        <v>4.1644976896607041E-5</v>
      </c>
    </row>
    <row r="142" spans="2:15">
      <c r="B142" s="76" t="s">
        <v>1243</v>
      </c>
      <c r="C142" s="73" t="s">
        <v>1244</v>
      </c>
      <c r="D142" s="86" t="s">
        <v>118</v>
      </c>
      <c r="E142" s="86" t="s">
        <v>294</v>
      </c>
      <c r="F142" s="73" t="s">
        <v>1245</v>
      </c>
      <c r="G142" s="86" t="s">
        <v>156</v>
      </c>
      <c r="H142" s="86" t="s">
        <v>131</v>
      </c>
      <c r="I142" s="83">
        <v>6899.234077000001</v>
      </c>
      <c r="J142" s="85">
        <v>2004</v>
      </c>
      <c r="K142" s="73"/>
      <c r="L142" s="83">
        <v>138.26065091000004</v>
      </c>
      <c r="M142" s="84">
        <v>5.8357453513973939E-4</v>
      </c>
      <c r="N142" s="84">
        <f t="shared" si="2"/>
        <v>3.3727072443422152E-4</v>
      </c>
      <c r="O142" s="84">
        <f>L142/'סכום נכסי הקרן'!$C$42</f>
        <v>1.9404291844415987E-5</v>
      </c>
    </row>
    <row r="143" spans="2:15">
      <c r="B143" s="76" t="s">
        <v>1246</v>
      </c>
      <c r="C143" s="73" t="s">
        <v>1247</v>
      </c>
      <c r="D143" s="86" t="s">
        <v>118</v>
      </c>
      <c r="E143" s="86" t="s">
        <v>294</v>
      </c>
      <c r="F143" s="73" t="s">
        <v>552</v>
      </c>
      <c r="G143" s="86" t="s">
        <v>128</v>
      </c>
      <c r="H143" s="86" t="s">
        <v>131</v>
      </c>
      <c r="I143" s="83">
        <v>32757.403939000003</v>
      </c>
      <c r="J143" s="85">
        <v>982</v>
      </c>
      <c r="K143" s="73"/>
      <c r="L143" s="83">
        <v>321.67770667900004</v>
      </c>
      <c r="M143" s="84">
        <v>4.8104981875643238E-4</v>
      </c>
      <c r="N143" s="84">
        <f t="shared" si="2"/>
        <v>7.8469522927812564E-4</v>
      </c>
      <c r="O143" s="84">
        <f>L143/'סכום נכסי הקרן'!$C$42</f>
        <v>4.5146092247930361E-5</v>
      </c>
    </row>
    <row r="144" spans="2:15">
      <c r="B144" s="76" t="s">
        <v>1248</v>
      </c>
      <c r="C144" s="73" t="s">
        <v>1249</v>
      </c>
      <c r="D144" s="86" t="s">
        <v>118</v>
      </c>
      <c r="E144" s="86" t="s">
        <v>294</v>
      </c>
      <c r="F144" s="73" t="s">
        <v>1250</v>
      </c>
      <c r="G144" s="86" t="s">
        <v>395</v>
      </c>
      <c r="H144" s="86" t="s">
        <v>131</v>
      </c>
      <c r="I144" s="83">
        <v>17362.378898000003</v>
      </c>
      <c r="J144" s="85">
        <v>619.70000000000005</v>
      </c>
      <c r="K144" s="73"/>
      <c r="L144" s="83">
        <v>107.59466200200001</v>
      </c>
      <c r="M144" s="84">
        <v>1.1437842819326544E-3</v>
      </c>
      <c r="N144" s="84">
        <f t="shared" si="2"/>
        <v>2.6246462286866822E-4</v>
      </c>
      <c r="O144" s="84">
        <f>L144/'סכום נכסי הקרן'!$C$42</f>
        <v>1.5100451275519768E-5</v>
      </c>
    </row>
    <row r="145" spans="2:15">
      <c r="B145" s="76" t="s">
        <v>1251</v>
      </c>
      <c r="C145" s="73" t="s">
        <v>1252</v>
      </c>
      <c r="D145" s="86" t="s">
        <v>118</v>
      </c>
      <c r="E145" s="86" t="s">
        <v>294</v>
      </c>
      <c r="F145" s="73" t="s">
        <v>1253</v>
      </c>
      <c r="G145" s="86" t="s">
        <v>154</v>
      </c>
      <c r="H145" s="86" t="s">
        <v>131</v>
      </c>
      <c r="I145" s="83">
        <v>20883.979189000005</v>
      </c>
      <c r="J145" s="85">
        <v>456.4</v>
      </c>
      <c r="K145" s="73"/>
      <c r="L145" s="83">
        <v>95.314481019000013</v>
      </c>
      <c r="M145" s="84">
        <v>8.6870377109491412E-4</v>
      </c>
      <c r="N145" s="84">
        <f t="shared" si="2"/>
        <v>2.3250855431944809E-4</v>
      </c>
      <c r="O145" s="84">
        <f>L145/'סכום נכסי הקרן'!$C$42</f>
        <v>1.3376980323169837E-5</v>
      </c>
    </row>
    <row r="146" spans="2:15">
      <c r="B146" s="76" t="s">
        <v>1254</v>
      </c>
      <c r="C146" s="73" t="s">
        <v>1255</v>
      </c>
      <c r="D146" s="86" t="s">
        <v>118</v>
      </c>
      <c r="E146" s="86" t="s">
        <v>294</v>
      </c>
      <c r="F146" s="73" t="s">
        <v>1256</v>
      </c>
      <c r="G146" s="86" t="s">
        <v>1079</v>
      </c>
      <c r="H146" s="86" t="s">
        <v>131</v>
      </c>
      <c r="I146" s="83">
        <v>86452.789917000016</v>
      </c>
      <c r="J146" s="85">
        <v>36.200000000000003</v>
      </c>
      <c r="K146" s="73"/>
      <c r="L146" s="83">
        <v>31.295909971000007</v>
      </c>
      <c r="M146" s="84">
        <v>9.5049501179933602E-4</v>
      </c>
      <c r="N146" s="84">
        <f t="shared" si="2"/>
        <v>7.6342720494048533E-5</v>
      </c>
      <c r="O146" s="84">
        <f>L146/'סכום נכסי הקרן'!$C$42</f>
        <v>4.3922472996973993E-6</v>
      </c>
    </row>
    <row r="147" spans="2:15">
      <c r="B147" s="76" t="s">
        <v>1257</v>
      </c>
      <c r="C147" s="73" t="s">
        <v>1258</v>
      </c>
      <c r="D147" s="86" t="s">
        <v>118</v>
      </c>
      <c r="E147" s="86" t="s">
        <v>294</v>
      </c>
      <c r="F147" s="73" t="s">
        <v>1259</v>
      </c>
      <c r="G147" s="86" t="s">
        <v>546</v>
      </c>
      <c r="H147" s="86" t="s">
        <v>131</v>
      </c>
      <c r="I147" s="83">
        <v>51939.656306000004</v>
      </c>
      <c r="J147" s="85">
        <v>90.8</v>
      </c>
      <c r="K147" s="73"/>
      <c r="L147" s="83">
        <v>47.16120788500001</v>
      </c>
      <c r="M147" s="84">
        <v>2.9705259652996465E-4</v>
      </c>
      <c r="N147" s="84">
        <f t="shared" si="2"/>
        <v>1.1504426345367674E-4</v>
      </c>
      <c r="O147" s="84">
        <f>L147/'סכום נכסי הקרן'!$C$42</f>
        <v>6.6188741012901133E-6</v>
      </c>
    </row>
    <row r="148" spans="2:15">
      <c r="B148" s="76" t="s">
        <v>1260</v>
      </c>
      <c r="C148" s="73" t="s">
        <v>1261</v>
      </c>
      <c r="D148" s="86" t="s">
        <v>118</v>
      </c>
      <c r="E148" s="86" t="s">
        <v>294</v>
      </c>
      <c r="F148" s="73" t="s">
        <v>1262</v>
      </c>
      <c r="G148" s="86" t="s">
        <v>987</v>
      </c>
      <c r="H148" s="86" t="s">
        <v>131</v>
      </c>
      <c r="I148" s="83">
        <v>12044.248836000002</v>
      </c>
      <c r="J148" s="85">
        <v>1900</v>
      </c>
      <c r="K148" s="73"/>
      <c r="L148" s="83">
        <v>228.84072788700004</v>
      </c>
      <c r="M148" s="84">
        <v>8.4614232938367369E-4</v>
      </c>
      <c r="N148" s="84">
        <f t="shared" si="2"/>
        <v>5.5823025254483839E-4</v>
      </c>
      <c r="O148" s="84">
        <f>L148/'סכום נכסי הקרן'!$C$42</f>
        <v>3.2116818780915805E-5</v>
      </c>
    </row>
    <row r="149" spans="2:15">
      <c r="B149" s="76" t="s">
        <v>1263</v>
      </c>
      <c r="C149" s="73" t="s">
        <v>1264</v>
      </c>
      <c r="D149" s="86" t="s">
        <v>118</v>
      </c>
      <c r="E149" s="86" t="s">
        <v>294</v>
      </c>
      <c r="F149" s="73" t="s">
        <v>1265</v>
      </c>
      <c r="G149" s="86" t="s">
        <v>1266</v>
      </c>
      <c r="H149" s="86" t="s">
        <v>131</v>
      </c>
      <c r="I149" s="83">
        <v>73774.110329000003</v>
      </c>
      <c r="J149" s="85">
        <v>764.7</v>
      </c>
      <c r="K149" s="73"/>
      <c r="L149" s="83">
        <v>564.15062171700004</v>
      </c>
      <c r="M149" s="84">
        <v>7.8400250383291788E-4</v>
      </c>
      <c r="N149" s="84">
        <f t="shared" si="2"/>
        <v>1.376179611655128E-3</v>
      </c>
      <c r="O149" s="84">
        <f>L149/'סכום נכסי הקרן'!$C$42</f>
        <v>7.917613027246083E-5</v>
      </c>
    </row>
    <row r="150" spans="2:15">
      <c r="B150" s="76" t="s">
        <v>1267</v>
      </c>
      <c r="C150" s="73" t="s">
        <v>1268</v>
      </c>
      <c r="D150" s="86" t="s">
        <v>118</v>
      </c>
      <c r="E150" s="86" t="s">
        <v>294</v>
      </c>
      <c r="F150" s="73" t="s">
        <v>1269</v>
      </c>
      <c r="G150" s="86" t="s">
        <v>597</v>
      </c>
      <c r="H150" s="86" t="s">
        <v>131</v>
      </c>
      <c r="I150" s="83">
        <v>10411.621211000001</v>
      </c>
      <c r="J150" s="85">
        <v>245.7</v>
      </c>
      <c r="K150" s="73"/>
      <c r="L150" s="83">
        <v>25.581353365000002</v>
      </c>
      <c r="M150" s="84">
        <v>1.4151313560697347E-4</v>
      </c>
      <c r="N150" s="84">
        <f t="shared" si="2"/>
        <v>6.2402726478104063E-5</v>
      </c>
      <c r="O150" s="84">
        <f>L150/'סכום נכסי הקרן'!$C$42</f>
        <v>3.5902336868984791E-6</v>
      </c>
    </row>
    <row r="151" spans="2:15">
      <c r="B151" s="76" t="s">
        <v>1270</v>
      </c>
      <c r="C151" s="73" t="s">
        <v>1271</v>
      </c>
      <c r="D151" s="86" t="s">
        <v>118</v>
      </c>
      <c r="E151" s="86" t="s">
        <v>294</v>
      </c>
      <c r="F151" s="73" t="s">
        <v>1272</v>
      </c>
      <c r="G151" s="86" t="s">
        <v>523</v>
      </c>
      <c r="H151" s="86" t="s">
        <v>131</v>
      </c>
      <c r="I151" s="83">
        <v>23520.686875000003</v>
      </c>
      <c r="J151" s="85">
        <v>531.6</v>
      </c>
      <c r="K151" s="73"/>
      <c r="L151" s="83">
        <v>125.03597147100001</v>
      </c>
      <c r="M151" s="84">
        <v>3.2340380477314954E-4</v>
      </c>
      <c r="N151" s="84">
        <f t="shared" si="2"/>
        <v>3.0501066211392118E-4</v>
      </c>
      <c r="O151" s="84">
        <f>L151/'סכום נכסי הקרן'!$C$42</f>
        <v>1.7548264567716366E-5</v>
      </c>
    </row>
    <row r="152" spans="2:15">
      <c r="B152" s="76" t="s">
        <v>1273</v>
      </c>
      <c r="C152" s="73" t="s">
        <v>1274</v>
      </c>
      <c r="D152" s="86" t="s">
        <v>118</v>
      </c>
      <c r="E152" s="86" t="s">
        <v>294</v>
      </c>
      <c r="F152" s="73" t="s">
        <v>1275</v>
      </c>
      <c r="G152" s="86" t="s">
        <v>546</v>
      </c>
      <c r="H152" s="86" t="s">
        <v>131</v>
      </c>
      <c r="I152" s="83">
        <v>34539.117859000005</v>
      </c>
      <c r="J152" s="85">
        <v>206</v>
      </c>
      <c r="K152" s="73"/>
      <c r="L152" s="83">
        <v>71.150582790000016</v>
      </c>
      <c r="M152" s="84">
        <v>2.7658759656809295E-4</v>
      </c>
      <c r="N152" s="84">
        <f t="shared" si="2"/>
        <v>1.7356354424456655E-4</v>
      </c>
      <c r="O152" s="84">
        <f>L152/'סכום נכסי הקרן'!$C$42</f>
        <v>9.9856804106625575E-6</v>
      </c>
    </row>
    <row r="153" spans="2:15">
      <c r="B153" s="76" t="s">
        <v>1276</v>
      </c>
      <c r="C153" s="73" t="s">
        <v>1277</v>
      </c>
      <c r="D153" s="86" t="s">
        <v>118</v>
      </c>
      <c r="E153" s="86" t="s">
        <v>294</v>
      </c>
      <c r="F153" s="73" t="s">
        <v>1278</v>
      </c>
      <c r="G153" s="86" t="s">
        <v>508</v>
      </c>
      <c r="H153" s="86" t="s">
        <v>131</v>
      </c>
      <c r="I153" s="83">
        <v>8285.9031710000017</v>
      </c>
      <c r="J153" s="85">
        <v>7412</v>
      </c>
      <c r="K153" s="73"/>
      <c r="L153" s="83">
        <v>614.15114301800008</v>
      </c>
      <c r="M153" s="84">
        <v>1.3969745640093607E-4</v>
      </c>
      <c r="N153" s="84">
        <f t="shared" si="2"/>
        <v>1.4981500488712406E-3</v>
      </c>
      <c r="O153" s="84">
        <f>L153/'סכום נכסי הקרן'!$C$42</f>
        <v>8.6193489884987928E-5</v>
      </c>
    </row>
    <row r="154" spans="2:15">
      <c r="B154" s="76" t="s">
        <v>1279</v>
      </c>
      <c r="C154" s="73" t="s">
        <v>1280</v>
      </c>
      <c r="D154" s="86" t="s">
        <v>118</v>
      </c>
      <c r="E154" s="86" t="s">
        <v>294</v>
      </c>
      <c r="F154" s="73" t="s">
        <v>1281</v>
      </c>
      <c r="G154" s="86" t="s">
        <v>127</v>
      </c>
      <c r="H154" s="86" t="s">
        <v>131</v>
      </c>
      <c r="I154" s="83">
        <v>12054.235665000002</v>
      </c>
      <c r="J154" s="85">
        <v>1352</v>
      </c>
      <c r="K154" s="73"/>
      <c r="L154" s="83">
        <v>162.97326618700004</v>
      </c>
      <c r="M154" s="84">
        <v>1.0459500696592254E-3</v>
      </c>
      <c r="N154" s="84">
        <f t="shared" si="2"/>
        <v>3.9755426571859979E-4</v>
      </c>
      <c r="O154" s="84">
        <f>L154/'סכום נכסי הקרן'!$C$42</f>
        <v>2.2872601851041291E-5</v>
      </c>
    </row>
    <row r="155" spans="2:15">
      <c r="B155" s="76" t="s">
        <v>1282</v>
      </c>
      <c r="C155" s="73" t="s">
        <v>1283</v>
      </c>
      <c r="D155" s="86" t="s">
        <v>118</v>
      </c>
      <c r="E155" s="86" t="s">
        <v>294</v>
      </c>
      <c r="F155" s="73" t="s">
        <v>1284</v>
      </c>
      <c r="G155" s="86" t="s">
        <v>482</v>
      </c>
      <c r="H155" s="86" t="s">
        <v>131</v>
      </c>
      <c r="I155" s="83">
        <v>5056.3970670000008</v>
      </c>
      <c r="J155" s="85">
        <v>28700</v>
      </c>
      <c r="K155" s="73"/>
      <c r="L155" s="83">
        <v>1451.1859582150003</v>
      </c>
      <c r="M155" s="84">
        <v>1.3852413974388199E-3</v>
      </c>
      <c r="N155" s="84">
        <f t="shared" si="2"/>
        <v>3.53999880800896E-3</v>
      </c>
      <c r="O155" s="84">
        <f>L155/'סכום נכסי הקרן'!$C$42</f>
        <v>2.0366775122483994E-4</v>
      </c>
    </row>
    <row r="156" spans="2:15">
      <c r="B156" s="76" t="s">
        <v>1285</v>
      </c>
      <c r="C156" s="73" t="s">
        <v>1286</v>
      </c>
      <c r="D156" s="86" t="s">
        <v>118</v>
      </c>
      <c r="E156" s="86" t="s">
        <v>294</v>
      </c>
      <c r="F156" s="73" t="s">
        <v>1287</v>
      </c>
      <c r="G156" s="86" t="s">
        <v>1079</v>
      </c>
      <c r="H156" s="86" t="s">
        <v>131</v>
      </c>
      <c r="I156" s="83">
        <v>14702.830965000003</v>
      </c>
      <c r="J156" s="85">
        <v>619.29999999999995</v>
      </c>
      <c r="K156" s="73"/>
      <c r="L156" s="83">
        <v>91.054632166000005</v>
      </c>
      <c r="M156" s="84">
        <v>6.7220491759920206E-4</v>
      </c>
      <c r="N156" s="84">
        <f t="shared" si="2"/>
        <v>2.2211715011893679E-4</v>
      </c>
      <c r="O156" s="84">
        <f>L156/'סכום נכסי הקרן'!$C$42</f>
        <v>1.2779128730452256E-5</v>
      </c>
    </row>
    <row r="157" spans="2:15">
      <c r="B157" s="76" t="s">
        <v>1288</v>
      </c>
      <c r="C157" s="73" t="s">
        <v>1289</v>
      </c>
      <c r="D157" s="86" t="s">
        <v>118</v>
      </c>
      <c r="E157" s="86" t="s">
        <v>294</v>
      </c>
      <c r="F157" s="73" t="s">
        <v>1290</v>
      </c>
      <c r="G157" s="86" t="s">
        <v>987</v>
      </c>
      <c r="H157" s="86" t="s">
        <v>131</v>
      </c>
      <c r="I157" s="83">
        <v>507.93267000000009</v>
      </c>
      <c r="J157" s="85">
        <v>12670</v>
      </c>
      <c r="K157" s="73"/>
      <c r="L157" s="83">
        <v>64.355069326000006</v>
      </c>
      <c r="M157" s="84">
        <v>1.5276979172431385E-4</v>
      </c>
      <c r="N157" s="84">
        <f t="shared" si="2"/>
        <v>1.5698668210902152E-4</v>
      </c>
      <c r="O157" s="84">
        <f>L157/'סכום נכסי הקרן'!$C$42</f>
        <v>9.0319591196066566E-6</v>
      </c>
    </row>
    <row r="158" spans="2:15">
      <c r="B158" s="76" t="s">
        <v>1291</v>
      </c>
      <c r="C158" s="73" t="s">
        <v>1292</v>
      </c>
      <c r="D158" s="86" t="s">
        <v>118</v>
      </c>
      <c r="E158" s="86" t="s">
        <v>294</v>
      </c>
      <c r="F158" s="73" t="s">
        <v>1293</v>
      </c>
      <c r="G158" s="86" t="s">
        <v>126</v>
      </c>
      <c r="H158" s="86" t="s">
        <v>131</v>
      </c>
      <c r="I158" s="83">
        <v>32665.385382000004</v>
      </c>
      <c r="J158" s="85">
        <v>839.3</v>
      </c>
      <c r="K158" s="73"/>
      <c r="L158" s="83">
        <v>274.16057952500006</v>
      </c>
      <c r="M158" s="84">
        <v>8.2446484513532491E-4</v>
      </c>
      <c r="N158" s="84">
        <f t="shared" si="2"/>
        <v>6.6878274229949339E-4</v>
      </c>
      <c r="O158" s="84">
        <f>L158/'סכום נכסי הקרן'!$C$42</f>
        <v>3.8477266397366173E-5</v>
      </c>
    </row>
    <row r="159" spans="2:15">
      <c r="B159" s="76" t="s">
        <v>1296</v>
      </c>
      <c r="C159" s="73" t="s">
        <v>1297</v>
      </c>
      <c r="D159" s="86" t="s">
        <v>118</v>
      </c>
      <c r="E159" s="86" t="s">
        <v>294</v>
      </c>
      <c r="F159" s="73" t="s">
        <v>1298</v>
      </c>
      <c r="G159" s="86" t="s">
        <v>456</v>
      </c>
      <c r="H159" s="86" t="s">
        <v>131</v>
      </c>
      <c r="I159" s="83">
        <v>16240.237468000001</v>
      </c>
      <c r="J159" s="85">
        <v>8907</v>
      </c>
      <c r="K159" s="73"/>
      <c r="L159" s="83">
        <v>1446.5179512740003</v>
      </c>
      <c r="M159" s="84">
        <v>6.4960949872000008E-4</v>
      </c>
      <c r="N159" s="84">
        <f t="shared" si="2"/>
        <v>3.528611749780225E-3</v>
      </c>
      <c r="O159" s="84">
        <f>L159/'סכום נכסי הקרן'!$C$42</f>
        <v>2.0301261638771347E-4</v>
      </c>
    </row>
    <row r="160" spans="2:15">
      <c r="B160" s="76" t="s">
        <v>1299</v>
      </c>
      <c r="C160" s="73" t="s">
        <v>1300</v>
      </c>
      <c r="D160" s="86" t="s">
        <v>118</v>
      </c>
      <c r="E160" s="86" t="s">
        <v>294</v>
      </c>
      <c r="F160" s="73" t="s">
        <v>1301</v>
      </c>
      <c r="G160" s="86" t="s">
        <v>546</v>
      </c>
      <c r="H160" s="86" t="s">
        <v>131</v>
      </c>
      <c r="I160" s="83">
        <v>45943.284960000005</v>
      </c>
      <c r="J160" s="85">
        <v>761.9</v>
      </c>
      <c r="K160" s="73"/>
      <c r="L160" s="83">
        <v>350.04188808100008</v>
      </c>
      <c r="M160" s="84">
        <v>3.3043944714370344E-4</v>
      </c>
      <c r="N160" s="84">
        <f t="shared" si="2"/>
        <v>8.5388634002780256E-4</v>
      </c>
      <c r="O160" s="84">
        <f>L160/'סכום נכסי הקרן'!$C$42</f>
        <v>4.9126883964372055E-5</v>
      </c>
    </row>
    <row r="161" spans="2:15">
      <c r="B161" s="76" t="s">
        <v>1302</v>
      </c>
      <c r="C161" s="73" t="s">
        <v>1303</v>
      </c>
      <c r="D161" s="86" t="s">
        <v>118</v>
      </c>
      <c r="E161" s="86" t="s">
        <v>294</v>
      </c>
      <c r="F161" s="73" t="s">
        <v>1304</v>
      </c>
      <c r="G161" s="86" t="s">
        <v>154</v>
      </c>
      <c r="H161" s="86" t="s">
        <v>131</v>
      </c>
      <c r="I161" s="83">
        <v>6781.179900000001</v>
      </c>
      <c r="J161" s="85">
        <v>642.70000000000005</v>
      </c>
      <c r="K161" s="73"/>
      <c r="L161" s="83">
        <v>43.582643217000005</v>
      </c>
      <c r="M161" s="84">
        <v>8.945621273471246E-4</v>
      </c>
      <c r="N161" s="84">
        <f t="shared" si="2"/>
        <v>1.063147725242819E-4</v>
      </c>
      <c r="O161" s="84">
        <f>L161/'סכום נכסי הקרן'!$C$42</f>
        <v>6.116637834174686E-6</v>
      </c>
    </row>
    <row r="162" spans="2:15">
      <c r="B162" s="76" t="s">
        <v>1305</v>
      </c>
      <c r="C162" s="73" t="s">
        <v>1306</v>
      </c>
      <c r="D162" s="86" t="s">
        <v>118</v>
      </c>
      <c r="E162" s="86" t="s">
        <v>294</v>
      </c>
      <c r="F162" s="73" t="s">
        <v>1307</v>
      </c>
      <c r="G162" s="86" t="s">
        <v>523</v>
      </c>
      <c r="H162" s="86" t="s">
        <v>131</v>
      </c>
      <c r="I162" s="83">
        <v>22211.682841000002</v>
      </c>
      <c r="J162" s="85">
        <v>510.4</v>
      </c>
      <c r="K162" s="73"/>
      <c r="L162" s="83">
        <v>113.36842919900002</v>
      </c>
      <c r="M162" s="84">
        <v>3.8018287209599136E-4</v>
      </c>
      <c r="N162" s="84">
        <f t="shared" si="2"/>
        <v>2.7654905421214813E-4</v>
      </c>
      <c r="O162" s="84">
        <f>L162/'סכום נכסי הקרן'!$C$42</f>
        <v>1.5910774841877291E-5</v>
      </c>
    </row>
    <row r="163" spans="2:15">
      <c r="B163" s="76" t="s">
        <v>1308</v>
      </c>
      <c r="C163" s="73" t="s">
        <v>1309</v>
      </c>
      <c r="D163" s="86" t="s">
        <v>118</v>
      </c>
      <c r="E163" s="86" t="s">
        <v>294</v>
      </c>
      <c r="F163" s="73" t="s">
        <v>1310</v>
      </c>
      <c r="G163" s="86" t="s">
        <v>156</v>
      </c>
      <c r="H163" s="86" t="s">
        <v>131</v>
      </c>
      <c r="I163" s="83">
        <v>135551.74831700002</v>
      </c>
      <c r="J163" s="85">
        <v>26.7</v>
      </c>
      <c r="K163" s="73"/>
      <c r="L163" s="83">
        <v>36.192316811000005</v>
      </c>
      <c r="M163" s="84">
        <v>9.8735015227722133E-4</v>
      </c>
      <c r="N163" s="84">
        <f t="shared" si="2"/>
        <v>8.8286933624698806E-5</v>
      </c>
      <c r="O163" s="84">
        <f>L163/'סכום נכסי הקרן'!$C$42</f>
        <v>5.0794370871532795E-6</v>
      </c>
    </row>
    <row r="164" spans="2:15">
      <c r="B164" s="76" t="s">
        <v>1311</v>
      </c>
      <c r="C164" s="73" t="s">
        <v>1312</v>
      </c>
      <c r="D164" s="86" t="s">
        <v>118</v>
      </c>
      <c r="E164" s="86" t="s">
        <v>294</v>
      </c>
      <c r="F164" s="73" t="s">
        <v>1313</v>
      </c>
      <c r="G164" s="86" t="s">
        <v>1165</v>
      </c>
      <c r="H164" s="86" t="s">
        <v>131</v>
      </c>
      <c r="I164" s="83">
        <v>1404.5432560000002</v>
      </c>
      <c r="J164" s="85">
        <v>927</v>
      </c>
      <c r="K164" s="73"/>
      <c r="L164" s="83">
        <v>13.020116003000002</v>
      </c>
      <c r="M164" s="84">
        <v>7.5320702725608461E-5</v>
      </c>
      <c r="N164" s="84">
        <f t="shared" si="2"/>
        <v>3.1761053688427269E-5</v>
      </c>
      <c r="O164" s="84">
        <f>L164/'סכום נכסי הקרן'!$C$42</f>
        <v>1.8273176721468029E-6</v>
      </c>
    </row>
    <row r="165" spans="2:15">
      <c r="B165" s="76" t="s">
        <v>1314</v>
      </c>
      <c r="C165" s="73" t="s">
        <v>1315</v>
      </c>
      <c r="D165" s="86" t="s">
        <v>118</v>
      </c>
      <c r="E165" s="86" t="s">
        <v>294</v>
      </c>
      <c r="F165" s="73" t="s">
        <v>1316</v>
      </c>
      <c r="G165" s="86" t="s">
        <v>395</v>
      </c>
      <c r="H165" s="86" t="s">
        <v>131</v>
      </c>
      <c r="I165" s="83">
        <v>132442.56705800002</v>
      </c>
      <c r="J165" s="85">
        <v>933</v>
      </c>
      <c r="K165" s="73"/>
      <c r="L165" s="83">
        <v>1235.6891506510003</v>
      </c>
      <c r="M165" s="84">
        <v>1.2409489809231968E-3</v>
      </c>
      <c r="N165" s="84">
        <f t="shared" si="2"/>
        <v>3.014319492006872E-3</v>
      </c>
      <c r="O165" s="84">
        <f>L165/'סכום נכסי הקרן'!$C$42</f>
        <v>1.7342369466941574E-4</v>
      </c>
    </row>
    <row r="166" spans="2:15">
      <c r="B166" s="76" t="s">
        <v>1317</v>
      </c>
      <c r="C166" s="73" t="s">
        <v>1318</v>
      </c>
      <c r="D166" s="86" t="s">
        <v>118</v>
      </c>
      <c r="E166" s="86" t="s">
        <v>294</v>
      </c>
      <c r="F166" s="73" t="s">
        <v>1319</v>
      </c>
      <c r="G166" s="86" t="s">
        <v>154</v>
      </c>
      <c r="H166" s="86" t="s">
        <v>131</v>
      </c>
      <c r="I166" s="83">
        <v>55277.928426000013</v>
      </c>
      <c r="J166" s="85">
        <v>384.2</v>
      </c>
      <c r="K166" s="73"/>
      <c r="L166" s="83">
        <v>212.37780099200003</v>
      </c>
      <c r="M166" s="84">
        <v>7.2269513713712986E-4</v>
      </c>
      <c r="N166" s="84">
        <f t="shared" si="2"/>
        <v>5.1807086342263171E-4</v>
      </c>
      <c r="O166" s="84">
        <f>L166/'סכום נכסי הקרן'!$C$42</f>
        <v>2.9806317304311226E-5</v>
      </c>
    </row>
    <row r="167" spans="2:15">
      <c r="B167" s="76" t="s">
        <v>1320</v>
      </c>
      <c r="C167" s="73" t="s">
        <v>1321</v>
      </c>
      <c r="D167" s="86" t="s">
        <v>118</v>
      </c>
      <c r="E167" s="86" t="s">
        <v>294</v>
      </c>
      <c r="F167" s="73" t="s">
        <v>1322</v>
      </c>
      <c r="G167" s="86" t="s">
        <v>482</v>
      </c>
      <c r="H167" s="86" t="s">
        <v>131</v>
      </c>
      <c r="I167" s="83">
        <v>157.12846600000003</v>
      </c>
      <c r="J167" s="85">
        <v>158.5</v>
      </c>
      <c r="K167" s="73"/>
      <c r="L167" s="83">
        <v>0.24904869500000004</v>
      </c>
      <c r="M167" s="84">
        <v>2.2919714866803115E-5</v>
      </c>
      <c r="N167" s="84">
        <f t="shared" si="2"/>
        <v>6.0752523027484339E-7</v>
      </c>
      <c r="O167" s="84">
        <f>L167/'סכום נכסי הקרן'!$C$42</f>
        <v>3.4952920657061764E-8</v>
      </c>
    </row>
    <row r="168" spans="2:15">
      <c r="B168" s="76" t="s">
        <v>1323</v>
      </c>
      <c r="C168" s="73" t="s">
        <v>1324</v>
      </c>
      <c r="D168" s="86" t="s">
        <v>118</v>
      </c>
      <c r="E168" s="86" t="s">
        <v>294</v>
      </c>
      <c r="F168" s="73" t="s">
        <v>1325</v>
      </c>
      <c r="G168" s="86" t="s">
        <v>1326</v>
      </c>
      <c r="H168" s="86" t="s">
        <v>131</v>
      </c>
      <c r="I168" s="83">
        <v>16696.086875000001</v>
      </c>
      <c r="J168" s="85">
        <v>635.5</v>
      </c>
      <c r="K168" s="73"/>
      <c r="L168" s="83">
        <v>106.10363209100002</v>
      </c>
      <c r="M168" s="84">
        <v>3.3413554415199202E-4</v>
      </c>
      <c r="N168" s="84">
        <f t="shared" si="2"/>
        <v>2.5882742938718081E-4</v>
      </c>
      <c r="O168" s="84">
        <f>L168/'סכום נכסי הקרן'!$C$42</f>
        <v>1.4891191595694951E-5</v>
      </c>
    </row>
    <row r="169" spans="2:15">
      <c r="B169" s="76" t="s">
        <v>1327</v>
      </c>
      <c r="C169" s="73" t="s">
        <v>1328</v>
      </c>
      <c r="D169" s="86" t="s">
        <v>118</v>
      </c>
      <c r="E169" s="86" t="s">
        <v>294</v>
      </c>
      <c r="F169" s="73" t="s">
        <v>1329</v>
      </c>
      <c r="G169" s="86" t="s">
        <v>395</v>
      </c>
      <c r="H169" s="86" t="s">
        <v>131</v>
      </c>
      <c r="I169" s="83">
        <v>7585.7463460000008</v>
      </c>
      <c r="J169" s="85">
        <v>553.5</v>
      </c>
      <c r="K169" s="73"/>
      <c r="L169" s="83">
        <v>41.987106077000007</v>
      </c>
      <c r="M169" s="84">
        <v>5.0541745179668056E-4</v>
      </c>
      <c r="N169" s="84">
        <f t="shared" si="2"/>
        <v>1.0242264585246552E-4</v>
      </c>
      <c r="O169" s="84">
        <f>L169/'סכום נכסי הקרן'!$C$42</f>
        <v>5.8927110111097617E-6</v>
      </c>
    </row>
    <row r="170" spans="2:15">
      <c r="B170" s="76" t="s">
        <v>1330</v>
      </c>
      <c r="C170" s="73" t="s">
        <v>1331</v>
      </c>
      <c r="D170" s="86" t="s">
        <v>118</v>
      </c>
      <c r="E170" s="86" t="s">
        <v>294</v>
      </c>
      <c r="F170" s="73" t="s">
        <v>1332</v>
      </c>
      <c r="G170" s="86" t="s">
        <v>395</v>
      </c>
      <c r="H170" s="86" t="s">
        <v>131</v>
      </c>
      <c r="I170" s="83">
        <v>16642.834064000002</v>
      </c>
      <c r="J170" s="85">
        <v>2450</v>
      </c>
      <c r="K170" s="73"/>
      <c r="L170" s="83">
        <v>407.74943456200003</v>
      </c>
      <c r="M170" s="84">
        <v>6.4693951426458916E-4</v>
      </c>
      <c r="N170" s="84">
        <f t="shared" si="2"/>
        <v>9.9465716584749104E-4</v>
      </c>
      <c r="O170" s="84">
        <f>L170/'סכום נכסי הקרן'!$C$42</f>
        <v>5.7225891644231988E-5</v>
      </c>
    </row>
    <row r="171" spans="2:15">
      <c r="B171" s="76" t="s">
        <v>1333</v>
      </c>
      <c r="C171" s="73" t="s">
        <v>1334</v>
      </c>
      <c r="D171" s="86" t="s">
        <v>118</v>
      </c>
      <c r="E171" s="86" t="s">
        <v>294</v>
      </c>
      <c r="F171" s="73" t="s">
        <v>1335</v>
      </c>
      <c r="G171" s="86" t="s">
        <v>466</v>
      </c>
      <c r="H171" s="86" t="s">
        <v>131</v>
      </c>
      <c r="I171" s="83">
        <v>230898.09677100004</v>
      </c>
      <c r="J171" s="85">
        <v>182.7</v>
      </c>
      <c r="K171" s="73"/>
      <c r="L171" s="83">
        <v>421.85082285200008</v>
      </c>
      <c r="M171" s="84">
        <v>1.0093989445796767E-3</v>
      </c>
      <c r="N171" s="84">
        <f t="shared" si="2"/>
        <v>1.0290558571077575E-3</v>
      </c>
      <c r="O171" s="84">
        <f>L171/'סכום נכסי הקרן'!$C$42</f>
        <v>5.9204961263748733E-5</v>
      </c>
    </row>
    <row r="172" spans="2:15">
      <c r="B172" s="76" t="s">
        <v>1336</v>
      </c>
      <c r="C172" s="73" t="s">
        <v>1337</v>
      </c>
      <c r="D172" s="86" t="s">
        <v>118</v>
      </c>
      <c r="E172" s="86" t="s">
        <v>294</v>
      </c>
      <c r="F172" s="73" t="s">
        <v>1338</v>
      </c>
      <c r="G172" s="86" t="s">
        <v>597</v>
      </c>
      <c r="H172" s="86" t="s">
        <v>131</v>
      </c>
      <c r="I172" s="83">
        <v>92470.634999999995</v>
      </c>
      <c r="J172" s="85">
        <v>452.9</v>
      </c>
      <c r="K172" s="73"/>
      <c r="L172" s="83">
        <v>418.79950591500005</v>
      </c>
      <c r="M172" s="84">
        <v>3.2162580431984973E-4</v>
      </c>
      <c r="N172" s="84">
        <f t="shared" si="2"/>
        <v>1.0216125254942652E-3</v>
      </c>
      <c r="O172" s="84">
        <f>L172/'סכום נכסי הקרן'!$C$42</f>
        <v>5.8776721963805763E-5</v>
      </c>
    </row>
    <row r="173" spans="2:15">
      <c r="B173" s="76" t="s">
        <v>1339</v>
      </c>
      <c r="C173" s="73" t="s">
        <v>1340</v>
      </c>
      <c r="D173" s="86" t="s">
        <v>118</v>
      </c>
      <c r="E173" s="86" t="s">
        <v>294</v>
      </c>
      <c r="F173" s="73" t="s">
        <v>1341</v>
      </c>
      <c r="G173" s="86" t="s">
        <v>456</v>
      </c>
      <c r="H173" s="86" t="s">
        <v>131</v>
      </c>
      <c r="I173" s="83">
        <v>77695.882430000012</v>
      </c>
      <c r="J173" s="85">
        <v>636.5</v>
      </c>
      <c r="K173" s="83">
        <v>5.0949074900000006</v>
      </c>
      <c r="L173" s="83">
        <v>499.62919915700007</v>
      </c>
      <c r="M173" s="84">
        <v>5.0948893715322882E-4</v>
      </c>
      <c r="N173" s="84">
        <f t="shared" si="2"/>
        <v>1.2187871302433125E-3</v>
      </c>
      <c r="O173" s="84">
        <f>L173/'סכום נכסי הקרן'!$C$42</f>
        <v>7.0120824186956408E-5</v>
      </c>
    </row>
    <row r="174" spans="2:15">
      <c r="B174" s="76" t="s">
        <v>1342</v>
      </c>
      <c r="C174" s="73" t="s">
        <v>1343</v>
      </c>
      <c r="D174" s="86" t="s">
        <v>118</v>
      </c>
      <c r="E174" s="86" t="s">
        <v>294</v>
      </c>
      <c r="F174" s="73" t="s">
        <v>1344</v>
      </c>
      <c r="G174" s="86" t="s">
        <v>597</v>
      </c>
      <c r="H174" s="86" t="s">
        <v>131</v>
      </c>
      <c r="I174" s="83">
        <v>1442.5110820000002</v>
      </c>
      <c r="J174" s="85">
        <v>18910</v>
      </c>
      <c r="K174" s="73"/>
      <c r="L174" s="83">
        <v>272.77884569200006</v>
      </c>
      <c r="M174" s="84">
        <v>6.3809035378465414E-4</v>
      </c>
      <c r="N174" s="84">
        <f t="shared" si="2"/>
        <v>6.6541216384666572E-4</v>
      </c>
      <c r="O174" s="84">
        <f>L174/'סכום נכסי הקרן'!$C$42</f>
        <v>3.8283345955285448E-5</v>
      </c>
    </row>
    <row r="175" spans="2:15">
      <c r="B175" s="76" t="s">
        <v>1345</v>
      </c>
      <c r="C175" s="73" t="s">
        <v>1346</v>
      </c>
      <c r="D175" s="86" t="s">
        <v>118</v>
      </c>
      <c r="E175" s="86" t="s">
        <v>294</v>
      </c>
      <c r="F175" s="73" t="s">
        <v>1347</v>
      </c>
      <c r="G175" s="86" t="s">
        <v>1348</v>
      </c>
      <c r="H175" s="86" t="s">
        <v>131</v>
      </c>
      <c r="I175" s="83">
        <v>6818.9387430000006</v>
      </c>
      <c r="J175" s="85">
        <v>1951</v>
      </c>
      <c r="K175" s="73"/>
      <c r="L175" s="83">
        <v>133.037494869</v>
      </c>
      <c r="M175" s="84">
        <v>1.5214067677171854E-4</v>
      </c>
      <c r="N175" s="84">
        <f t="shared" si="2"/>
        <v>3.2452944475568323E-4</v>
      </c>
      <c r="O175" s="84">
        <f>L175/'סכום נכסי הקרן'!$C$42</f>
        <v>1.8671244202144554E-5</v>
      </c>
    </row>
    <row r="176" spans="2:15">
      <c r="B176" s="76" t="s">
        <v>1349</v>
      </c>
      <c r="C176" s="73" t="s">
        <v>1350</v>
      </c>
      <c r="D176" s="86" t="s">
        <v>118</v>
      </c>
      <c r="E176" s="86" t="s">
        <v>294</v>
      </c>
      <c r="F176" s="73" t="s">
        <v>525</v>
      </c>
      <c r="G176" s="86" t="s">
        <v>456</v>
      </c>
      <c r="H176" s="86" t="s">
        <v>131</v>
      </c>
      <c r="I176" s="83">
        <v>11013.151425</v>
      </c>
      <c r="J176" s="85">
        <v>6.5</v>
      </c>
      <c r="K176" s="73"/>
      <c r="L176" s="83">
        <v>0.71585484500000007</v>
      </c>
      <c r="M176" s="84">
        <v>4.4805570480821482E-4</v>
      </c>
      <c r="N176" s="84">
        <f t="shared" si="2"/>
        <v>1.746244362179803E-6</v>
      </c>
      <c r="O176" s="84">
        <f>L176/'סכום נכסי הקרן'!$C$42</f>
        <v>1.0046717008197229E-7</v>
      </c>
    </row>
    <row r="177" spans="2:15">
      <c r="B177" s="76" t="s">
        <v>1351</v>
      </c>
      <c r="C177" s="73" t="s">
        <v>1352</v>
      </c>
      <c r="D177" s="86" t="s">
        <v>118</v>
      </c>
      <c r="E177" s="86" t="s">
        <v>294</v>
      </c>
      <c r="F177" s="73" t="s">
        <v>1353</v>
      </c>
      <c r="G177" s="86" t="s">
        <v>987</v>
      </c>
      <c r="H177" s="86" t="s">
        <v>131</v>
      </c>
      <c r="I177" s="83">
        <v>8768.6615330000004</v>
      </c>
      <c r="J177" s="85">
        <v>8116</v>
      </c>
      <c r="K177" s="73"/>
      <c r="L177" s="83">
        <v>711.66456998300021</v>
      </c>
      <c r="M177" s="84">
        <v>6.9716858113840125E-4</v>
      </c>
      <c r="N177" s="84">
        <f t="shared" si="2"/>
        <v>1.736022675233731E-3</v>
      </c>
      <c r="O177" s="84">
        <f>L177/'סכום נכסי הקרן'!$C$42</f>
        <v>9.9879082879987701E-5</v>
      </c>
    </row>
    <row r="178" spans="2:15">
      <c r="B178" s="76" t="s">
        <v>1354</v>
      </c>
      <c r="C178" s="73" t="s">
        <v>1355</v>
      </c>
      <c r="D178" s="86" t="s">
        <v>118</v>
      </c>
      <c r="E178" s="86" t="s">
        <v>294</v>
      </c>
      <c r="F178" s="73" t="s">
        <v>1356</v>
      </c>
      <c r="G178" s="86" t="s">
        <v>395</v>
      </c>
      <c r="H178" s="86" t="s">
        <v>131</v>
      </c>
      <c r="I178" s="83">
        <v>85070.333375000017</v>
      </c>
      <c r="J178" s="85">
        <v>415.6</v>
      </c>
      <c r="K178" s="73"/>
      <c r="L178" s="83">
        <v>353.55230548600008</v>
      </c>
      <c r="M178" s="84">
        <v>9.9617419289889744E-4</v>
      </c>
      <c r="N178" s="84">
        <f t="shared" si="2"/>
        <v>8.6244959366112693E-4</v>
      </c>
      <c r="O178" s="84">
        <f>L178/'סכום נכסי הקרן'!$C$42</f>
        <v>4.9619556054182178E-5</v>
      </c>
    </row>
    <row r="179" spans="2:15">
      <c r="B179" s="76" t="s">
        <v>1357</v>
      </c>
      <c r="C179" s="73" t="s">
        <v>1358</v>
      </c>
      <c r="D179" s="86" t="s">
        <v>118</v>
      </c>
      <c r="E179" s="86" t="s">
        <v>294</v>
      </c>
      <c r="F179" s="73" t="s">
        <v>634</v>
      </c>
      <c r="G179" s="86" t="s">
        <v>310</v>
      </c>
      <c r="H179" s="86" t="s">
        <v>131</v>
      </c>
      <c r="I179" s="83">
        <v>114047.11650000002</v>
      </c>
      <c r="J179" s="85">
        <v>566.6</v>
      </c>
      <c r="K179" s="73"/>
      <c r="L179" s="83">
        <v>646.19096208900021</v>
      </c>
      <c r="M179" s="84">
        <v>1.6040332434976998E-3</v>
      </c>
      <c r="N179" s="84">
        <f t="shared" si="2"/>
        <v>1.5763074488089261E-3</v>
      </c>
      <c r="O179" s="84">
        <f>L179/'סכום נכסי הקרן'!$C$42</f>
        <v>9.0690141649636926E-5</v>
      </c>
    </row>
    <row r="180" spans="2:15">
      <c r="B180" s="76" t="s">
        <v>1359</v>
      </c>
      <c r="C180" s="73" t="s">
        <v>1360</v>
      </c>
      <c r="D180" s="86" t="s">
        <v>118</v>
      </c>
      <c r="E180" s="86" t="s">
        <v>294</v>
      </c>
      <c r="F180" s="73" t="s">
        <v>1361</v>
      </c>
      <c r="G180" s="86" t="s">
        <v>156</v>
      </c>
      <c r="H180" s="86" t="s">
        <v>131</v>
      </c>
      <c r="I180" s="83">
        <v>19326.362715000003</v>
      </c>
      <c r="J180" s="85">
        <v>71.8</v>
      </c>
      <c r="K180" s="73"/>
      <c r="L180" s="83">
        <v>13.876328429000001</v>
      </c>
      <c r="M180" s="84">
        <v>4.9223040665068586E-4</v>
      </c>
      <c r="N180" s="84">
        <f t="shared" si="2"/>
        <v>3.3849683991307719E-5</v>
      </c>
      <c r="O180" s="84">
        <f>L180/'סכום נכסי הקרן'!$C$42</f>
        <v>1.9474834292553405E-6</v>
      </c>
    </row>
    <row r="181" spans="2:15">
      <c r="B181" s="76" t="s">
        <v>1362</v>
      </c>
      <c r="C181" s="73" t="s">
        <v>1363</v>
      </c>
      <c r="D181" s="86" t="s">
        <v>118</v>
      </c>
      <c r="E181" s="86" t="s">
        <v>294</v>
      </c>
      <c r="F181" s="73" t="s">
        <v>1364</v>
      </c>
      <c r="G181" s="86" t="s">
        <v>482</v>
      </c>
      <c r="H181" s="86" t="s">
        <v>131</v>
      </c>
      <c r="I181" s="83">
        <v>23571.782038000001</v>
      </c>
      <c r="J181" s="85">
        <v>3471</v>
      </c>
      <c r="K181" s="73"/>
      <c r="L181" s="83">
        <v>818.17655455600027</v>
      </c>
      <c r="M181" s="84">
        <v>6.6045900919024943E-4</v>
      </c>
      <c r="N181" s="84">
        <f t="shared" si="2"/>
        <v>1.9958462328506154E-3</v>
      </c>
      <c r="O181" s="84">
        <f>L181/'סכום נכסי הקרן'!$C$42</f>
        <v>1.148275850024592E-4</v>
      </c>
    </row>
    <row r="182" spans="2:15">
      <c r="B182" s="76" t="s">
        <v>1365</v>
      </c>
      <c r="C182" s="73" t="s">
        <v>1366</v>
      </c>
      <c r="D182" s="86" t="s">
        <v>118</v>
      </c>
      <c r="E182" s="86" t="s">
        <v>294</v>
      </c>
      <c r="F182" s="73" t="s">
        <v>1367</v>
      </c>
      <c r="G182" s="86" t="s">
        <v>395</v>
      </c>
      <c r="H182" s="86" t="s">
        <v>131</v>
      </c>
      <c r="I182" s="83">
        <v>5137.2575000000006</v>
      </c>
      <c r="J182" s="85">
        <v>6021</v>
      </c>
      <c r="K182" s="73"/>
      <c r="L182" s="83">
        <v>309.31427407500007</v>
      </c>
      <c r="M182" s="84">
        <v>6.1130173254956102E-4</v>
      </c>
      <c r="N182" s="84">
        <f t="shared" si="2"/>
        <v>7.5453607811400256E-4</v>
      </c>
      <c r="O182" s="84">
        <f>L182/'סכום נכסי הקרן'!$C$42</f>
        <v>4.3410937286140492E-5</v>
      </c>
    </row>
    <row r="183" spans="2:15">
      <c r="B183" s="76" t="s">
        <v>1368</v>
      </c>
      <c r="C183" s="73" t="s">
        <v>1369</v>
      </c>
      <c r="D183" s="86" t="s">
        <v>118</v>
      </c>
      <c r="E183" s="86" t="s">
        <v>294</v>
      </c>
      <c r="F183" s="73" t="s">
        <v>1370</v>
      </c>
      <c r="G183" s="86" t="s">
        <v>395</v>
      </c>
      <c r="H183" s="86" t="s">
        <v>131</v>
      </c>
      <c r="I183" s="83">
        <v>20144.131913000005</v>
      </c>
      <c r="J183" s="85">
        <v>1028</v>
      </c>
      <c r="K183" s="73"/>
      <c r="L183" s="83">
        <v>207.08167606400002</v>
      </c>
      <c r="M183" s="84">
        <v>1.2081134453917589E-3</v>
      </c>
      <c r="N183" s="84">
        <f t="shared" si="2"/>
        <v>5.0515158465890421E-4</v>
      </c>
      <c r="O183" s="84">
        <f>L183/'סכום נכסי הקרן'!$C$42</f>
        <v>2.9063028790399233E-5</v>
      </c>
    </row>
    <row r="184" spans="2:15">
      <c r="B184" s="76" t="s">
        <v>1371</v>
      </c>
      <c r="C184" s="73" t="s">
        <v>1372</v>
      </c>
      <c r="D184" s="86" t="s">
        <v>118</v>
      </c>
      <c r="E184" s="86" t="s">
        <v>294</v>
      </c>
      <c r="F184" s="73" t="s">
        <v>1373</v>
      </c>
      <c r="G184" s="86" t="s">
        <v>125</v>
      </c>
      <c r="H184" s="86" t="s">
        <v>131</v>
      </c>
      <c r="I184" s="83">
        <v>16341.616108000002</v>
      </c>
      <c r="J184" s="85">
        <v>862.9</v>
      </c>
      <c r="K184" s="73"/>
      <c r="L184" s="83">
        <v>141.01180539200001</v>
      </c>
      <c r="M184" s="84">
        <v>8.1703995340232994E-4</v>
      </c>
      <c r="N184" s="84">
        <f t="shared" si="2"/>
        <v>3.4398184476431887E-4</v>
      </c>
      <c r="O184" s="84">
        <f>L184/'סכום נכסי הקרן'!$C$42</f>
        <v>1.9790404625792597E-5</v>
      </c>
    </row>
    <row r="185" spans="2:15">
      <c r="B185" s="76" t="s">
        <v>1374</v>
      </c>
      <c r="C185" s="73" t="s">
        <v>1375</v>
      </c>
      <c r="D185" s="86" t="s">
        <v>118</v>
      </c>
      <c r="E185" s="86" t="s">
        <v>294</v>
      </c>
      <c r="F185" s="73" t="s">
        <v>641</v>
      </c>
      <c r="G185" s="86" t="s">
        <v>125</v>
      </c>
      <c r="H185" s="86" t="s">
        <v>131</v>
      </c>
      <c r="I185" s="83">
        <v>49734.211113000012</v>
      </c>
      <c r="J185" s="85">
        <v>1176</v>
      </c>
      <c r="K185" s="73"/>
      <c r="L185" s="83">
        <v>584.87432268400005</v>
      </c>
      <c r="M185" s="84">
        <v>5.6199658063133028E-4</v>
      </c>
      <c r="N185" s="84">
        <f t="shared" si="2"/>
        <v>1.4267326619416339E-3</v>
      </c>
      <c r="O185" s="84">
        <f>L185/'סכום נכסי הקרן'!$C$42</f>
        <v>8.208461319231803E-5</v>
      </c>
    </row>
    <row r="186" spans="2:15">
      <c r="B186" s="72"/>
      <c r="C186" s="73"/>
      <c r="D186" s="73"/>
      <c r="E186" s="73"/>
      <c r="F186" s="73"/>
      <c r="G186" s="73"/>
      <c r="H186" s="73"/>
      <c r="I186" s="83"/>
      <c r="J186" s="85"/>
      <c r="K186" s="73"/>
      <c r="L186" s="73"/>
      <c r="M186" s="73"/>
      <c r="N186" s="84"/>
      <c r="O186" s="73"/>
    </row>
    <row r="187" spans="2:15">
      <c r="B187" s="70" t="s">
        <v>196</v>
      </c>
      <c r="C187" s="71"/>
      <c r="D187" s="71"/>
      <c r="E187" s="71"/>
      <c r="F187" s="71"/>
      <c r="G187" s="71"/>
      <c r="H187" s="71"/>
      <c r="I187" s="80"/>
      <c r="J187" s="82"/>
      <c r="K187" s="80">
        <v>9.3540744000000036</v>
      </c>
      <c r="L187" s="80">
        <f>L188+L217</f>
        <v>96111.299538054023</v>
      </c>
      <c r="M187" s="71"/>
      <c r="N187" s="81">
        <f t="shared" si="2"/>
        <v>0.23445230011693377</v>
      </c>
      <c r="O187" s="81">
        <f>L187/'סכום נכסי הקרן'!$C$42</f>
        <v>1.3488810399109694E-2</v>
      </c>
    </row>
    <row r="188" spans="2:15">
      <c r="B188" s="89" t="s">
        <v>63</v>
      </c>
      <c r="C188" s="71"/>
      <c r="D188" s="71"/>
      <c r="E188" s="71"/>
      <c r="F188" s="71"/>
      <c r="G188" s="71"/>
      <c r="H188" s="71"/>
      <c r="I188" s="80"/>
      <c r="J188" s="82"/>
      <c r="K188" s="80">
        <v>0.13305496900000002</v>
      </c>
      <c r="L188" s="80">
        <f>SUM(L189:L215)</f>
        <v>37371.042933642006</v>
      </c>
      <c r="M188" s="71"/>
      <c r="N188" s="81">
        <f t="shared" si="2"/>
        <v>9.1162298456821514E-2</v>
      </c>
      <c r="O188" s="81">
        <f>L188/'סכום נכסי הקרן'!$C$42</f>
        <v>5.2448662641305446E-3</v>
      </c>
    </row>
    <row r="189" spans="2:15">
      <c r="B189" s="76" t="s">
        <v>1376</v>
      </c>
      <c r="C189" s="73" t="s">
        <v>1377</v>
      </c>
      <c r="D189" s="86" t="s">
        <v>1378</v>
      </c>
      <c r="E189" s="86" t="s">
        <v>645</v>
      </c>
      <c r="F189" s="73" t="s">
        <v>1379</v>
      </c>
      <c r="G189" s="86" t="s">
        <v>724</v>
      </c>
      <c r="H189" s="86" t="s">
        <v>130</v>
      </c>
      <c r="I189" s="83">
        <v>14384.321000000002</v>
      </c>
      <c r="J189" s="85">
        <v>289</v>
      </c>
      <c r="K189" s="73"/>
      <c r="L189" s="83">
        <v>153.81154445300004</v>
      </c>
      <c r="M189" s="84">
        <v>2.1918753243301952E-4</v>
      </c>
      <c r="N189" s="84">
        <f t="shared" si="2"/>
        <v>3.752053146182442E-4</v>
      </c>
      <c r="O189" s="84">
        <f>L189/'סכום נכסי הקרן'!$C$42</f>
        <v>2.1586793335358923E-5</v>
      </c>
    </row>
    <row r="190" spans="2:15">
      <c r="B190" s="76" t="s">
        <v>1380</v>
      </c>
      <c r="C190" s="73" t="s">
        <v>1381</v>
      </c>
      <c r="D190" s="86" t="s">
        <v>1378</v>
      </c>
      <c r="E190" s="86" t="s">
        <v>645</v>
      </c>
      <c r="F190" s="73" t="s">
        <v>1135</v>
      </c>
      <c r="G190" s="86" t="s">
        <v>960</v>
      </c>
      <c r="H190" s="86" t="s">
        <v>130</v>
      </c>
      <c r="I190" s="83">
        <v>15740.279568000004</v>
      </c>
      <c r="J190" s="85">
        <v>3563</v>
      </c>
      <c r="K190" s="73"/>
      <c r="L190" s="83">
        <v>2075.0567957110002</v>
      </c>
      <c r="M190" s="84">
        <v>3.5313592521225476E-4</v>
      </c>
      <c r="N190" s="84">
        <f t="shared" si="2"/>
        <v>5.0618589173804093E-3</v>
      </c>
      <c r="O190" s="84">
        <f>L190/'סכום נכסי הקרן'!$C$42</f>
        <v>2.9122535871703079E-4</v>
      </c>
    </row>
    <row r="191" spans="2:15">
      <c r="B191" s="76" t="s">
        <v>1382</v>
      </c>
      <c r="C191" s="73" t="s">
        <v>1383</v>
      </c>
      <c r="D191" s="86" t="s">
        <v>1378</v>
      </c>
      <c r="E191" s="86" t="s">
        <v>645</v>
      </c>
      <c r="F191" s="73" t="s">
        <v>1384</v>
      </c>
      <c r="G191" s="86" t="s">
        <v>770</v>
      </c>
      <c r="H191" s="86" t="s">
        <v>130</v>
      </c>
      <c r="I191" s="83">
        <v>1695.5929360000002</v>
      </c>
      <c r="J191" s="85">
        <v>12562</v>
      </c>
      <c r="K191" s="73"/>
      <c r="L191" s="83">
        <v>788.10142300299992</v>
      </c>
      <c r="M191" s="84">
        <v>1.4493021639985229E-5</v>
      </c>
      <c r="N191" s="84">
        <f t="shared" si="2"/>
        <v>1.9224814588561854E-3</v>
      </c>
      <c r="O191" s="84">
        <f>L191/'סכום נכסי הקרן'!$C$42</f>
        <v>1.1060666873978729E-4</v>
      </c>
    </row>
    <row r="192" spans="2:15">
      <c r="B192" s="76" t="s">
        <v>1385</v>
      </c>
      <c r="C192" s="73" t="s">
        <v>1386</v>
      </c>
      <c r="D192" s="86" t="s">
        <v>1378</v>
      </c>
      <c r="E192" s="86" t="s">
        <v>645</v>
      </c>
      <c r="F192" s="73" t="s">
        <v>1387</v>
      </c>
      <c r="G192" s="86" t="s">
        <v>770</v>
      </c>
      <c r="H192" s="86" t="s">
        <v>130</v>
      </c>
      <c r="I192" s="83">
        <v>1068.5495600000002</v>
      </c>
      <c r="J192" s="85">
        <v>15633</v>
      </c>
      <c r="K192" s="73"/>
      <c r="L192" s="83">
        <v>618.07150504500009</v>
      </c>
      <c r="M192" s="84">
        <v>2.5584768859218375E-5</v>
      </c>
      <c r="N192" s="84">
        <f t="shared" si="2"/>
        <v>1.5077133145740139E-3</v>
      </c>
      <c r="O192" s="84">
        <f>L192/'סכום נכסי הקרן'!$C$42</f>
        <v>8.6743695951623567E-5</v>
      </c>
    </row>
    <row r="193" spans="2:15">
      <c r="B193" s="76" t="s">
        <v>1388</v>
      </c>
      <c r="C193" s="73" t="s">
        <v>1389</v>
      </c>
      <c r="D193" s="86" t="s">
        <v>1378</v>
      </c>
      <c r="E193" s="86" t="s">
        <v>645</v>
      </c>
      <c r="F193" s="73" t="s">
        <v>636</v>
      </c>
      <c r="G193" s="86" t="s">
        <v>530</v>
      </c>
      <c r="H193" s="86" t="s">
        <v>130</v>
      </c>
      <c r="I193" s="83">
        <v>71.921605000000014</v>
      </c>
      <c r="J193" s="85">
        <v>20896</v>
      </c>
      <c r="K193" s="83">
        <v>0.13305496900000002</v>
      </c>
      <c r="L193" s="83">
        <v>55.739387718000003</v>
      </c>
      <c r="M193" s="84">
        <v>1.6217681938848259E-6</v>
      </c>
      <c r="N193" s="84">
        <f t="shared" si="2"/>
        <v>1.3596973217931024E-4</v>
      </c>
      <c r="O193" s="84">
        <f>L193/'סכום נכסי הקרן'!$C$42</f>
        <v>7.8227850034727416E-6</v>
      </c>
    </row>
    <row r="194" spans="2:15">
      <c r="B194" s="76" t="s">
        <v>1392</v>
      </c>
      <c r="C194" s="73" t="s">
        <v>1393</v>
      </c>
      <c r="D194" s="86" t="s">
        <v>1394</v>
      </c>
      <c r="E194" s="86" t="s">
        <v>645</v>
      </c>
      <c r="F194" s="73" t="s">
        <v>1395</v>
      </c>
      <c r="G194" s="86" t="s">
        <v>747</v>
      </c>
      <c r="H194" s="86" t="s">
        <v>130</v>
      </c>
      <c r="I194" s="83">
        <v>2052.3651950000003</v>
      </c>
      <c r="J194" s="85">
        <v>2601</v>
      </c>
      <c r="K194" s="73"/>
      <c r="L194" s="83">
        <v>197.51346924100005</v>
      </c>
      <c r="M194" s="84">
        <v>5.4356535259288707E-5</v>
      </c>
      <c r="N194" s="84">
        <f t="shared" si="2"/>
        <v>4.8181106061616471E-4</v>
      </c>
      <c r="O194" s="84">
        <f>L194/'סכום נכסי הקרן'!$C$42</f>
        <v>2.772017182857225E-5</v>
      </c>
    </row>
    <row r="195" spans="2:15">
      <c r="B195" s="76" t="s">
        <v>1396</v>
      </c>
      <c r="C195" s="73" t="s">
        <v>1397</v>
      </c>
      <c r="D195" s="86" t="s">
        <v>1394</v>
      </c>
      <c r="E195" s="86" t="s">
        <v>645</v>
      </c>
      <c r="F195" s="73" t="s">
        <v>1398</v>
      </c>
      <c r="G195" s="86" t="s">
        <v>1399</v>
      </c>
      <c r="H195" s="86" t="s">
        <v>130</v>
      </c>
      <c r="I195" s="83">
        <v>5969.4932150000004</v>
      </c>
      <c r="J195" s="85">
        <v>4094</v>
      </c>
      <c r="K195" s="73"/>
      <c r="L195" s="83">
        <v>904.24689322200015</v>
      </c>
      <c r="M195" s="84">
        <v>3.6343161679181274E-5</v>
      </c>
      <c r="N195" s="84">
        <f t="shared" si="2"/>
        <v>2.2058047805872151E-3</v>
      </c>
      <c r="O195" s="84">
        <f>L195/'סכום נכסי הקרן'!$C$42</f>
        <v>1.269071894280882E-4</v>
      </c>
    </row>
    <row r="196" spans="2:15">
      <c r="B196" s="76" t="s">
        <v>1400</v>
      </c>
      <c r="C196" s="73" t="s">
        <v>1401</v>
      </c>
      <c r="D196" s="86" t="s">
        <v>1378</v>
      </c>
      <c r="E196" s="86" t="s">
        <v>645</v>
      </c>
      <c r="F196" s="73" t="s">
        <v>1402</v>
      </c>
      <c r="G196" s="86" t="s">
        <v>1403</v>
      </c>
      <c r="H196" s="86" t="s">
        <v>130</v>
      </c>
      <c r="I196" s="83">
        <v>7748.6898790000005</v>
      </c>
      <c r="J196" s="85">
        <v>3735</v>
      </c>
      <c r="K196" s="73"/>
      <c r="L196" s="83">
        <v>1070.8301978960003</v>
      </c>
      <c r="M196" s="84">
        <v>9.326660027770463E-5</v>
      </c>
      <c r="N196" s="84">
        <f t="shared" si="2"/>
        <v>2.6121653139440201E-3</v>
      </c>
      <c r="O196" s="84">
        <f>L196/'סכום נכסי הקרן'!$C$42</f>
        <v>1.50286444762317E-4</v>
      </c>
    </row>
    <row r="197" spans="2:15">
      <c r="B197" s="76" t="s">
        <v>1404</v>
      </c>
      <c r="C197" s="73" t="s">
        <v>1405</v>
      </c>
      <c r="D197" s="86" t="s">
        <v>1394</v>
      </c>
      <c r="E197" s="86" t="s">
        <v>645</v>
      </c>
      <c r="F197" s="73" t="s">
        <v>1406</v>
      </c>
      <c r="G197" s="86" t="s">
        <v>724</v>
      </c>
      <c r="H197" s="86" t="s">
        <v>130</v>
      </c>
      <c r="I197" s="83">
        <v>24812.953725000007</v>
      </c>
      <c r="J197" s="85">
        <v>284</v>
      </c>
      <c r="K197" s="73"/>
      <c r="L197" s="83">
        <v>260.73451774200004</v>
      </c>
      <c r="M197" s="84">
        <v>1.8270402180435528E-4</v>
      </c>
      <c r="N197" s="84">
        <f t="shared" si="2"/>
        <v>6.360314312500564E-4</v>
      </c>
      <c r="O197" s="84">
        <f>L197/'סכום נכסי הקרן'!$C$42</f>
        <v>3.6592975968789507E-5</v>
      </c>
    </row>
    <row r="198" spans="2:15">
      <c r="B198" s="76" t="s">
        <v>1407</v>
      </c>
      <c r="C198" s="73" t="s">
        <v>1408</v>
      </c>
      <c r="D198" s="86" t="s">
        <v>1378</v>
      </c>
      <c r="E198" s="86" t="s">
        <v>645</v>
      </c>
      <c r="F198" s="73" t="s">
        <v>1409</v>
      </c>
      <c r="G198" s="86" t="s">
        <v>770</v>
      </c>
      <c r="H198" s="86" t="s">
        <v>130</v>
      </c>
      <c r="I198" s="83">
        <v>2568.6287500000003</v>
      </c>
      <c r="J198" s="85">
        <v>2770</v>
      </c>
      <c r="K198" s="73"/>
      <c r="L198" s="83">
        <v>263.25876058800009</v>
      </c>
      <c r="M198" s="84">
        <v>2.5211295845415169E-5</v>
      </c>
      <c r="N198" s="84">
        <f t="shared" si="2"/>
        <v>6.4218902712216415E-4</v>
      </c>
      <c r="O198" s="84">
        <f>L198/'סכום נכסי הקרן'!$C$42</f>
        <v>3.694724267119241E-5</v>
      </c>
    </row>
    <row r="199" spans="2:15">
      <c r="B199" s="76" t="s">
        <v>1410</v>
      </c>
      <c r="C199" s="73" t="s">
        <v>1411</v>
      </c>
      <c r="D199" s="86" t="s">
        <v>1378</v>
      </c>
      <c r="E199" s="86" t="s">
        <v>645</v>
      </c>
      <c r="F199" s="73" t="s">
        <v>1412</v>
      </c>
      <c r="G199" s="86" t="s">
        <v>717</v>
      </c>
      <c r="H199" s="86" t="s">
        <v>130</v>
      </c>
      <c r="I199" s="83">
        <v>6151.1671890000007</v>
      </c>
      <c r="J199" s="85">
        <v>2937</v>
      </c>
      <c r="K199" s="73"/>
      <c r="L199" s="83">
        <v>668.44118730700018</v>
      </c>
      <c r="M199" s="84">
        <v>1.2355546256172383E-4</v>
      </c>
      <c r="N199" s="84">
        <f t="shared" si="2"/>
        <v>1.6305842768775598E-3</v>
      </c>
      <c r="O199" s="84">
        <f>L199/'סכום נכסי הקרן'!$C$42</f>
        <v>9.3812865728341732E-5</v>
      </c>
    </row>
    <row r="200" spans="2:15">
      <c r="B200" s="76" t="s">
        <v>1415</v>
      </c>
      <c r="C200" s="73" t="s">
        <v>1416</v>
      </c>
      <c r="D200" s="86" t="s">
        <v>1394</v>
      </c>
      <c r="E200" s="86" t="s">
        <v>645</v>
      </c>
      <c r="F200" s="73" t="s">
        <v>1417</v>
      </c>
      <c r="G200" s="86" t="s">
        <v>734</v>
      </c>
      <c r="H200" s="86" t="s">
        <v>130</v>
      </c>
      <c r="I200" s="83">
        <v>269.19229300000001</v>
      </c>
      <c r="J200" s="85">
        <v>3842</v>
      </c>
      <c r="K200" s="73"/>
      <c r="L200" s="83">
        <v>38.26676121900001</v>
      </c>
      <c r="M200" s="84">
        <v>1.213915313923294E-6</v>
      </c>
      <c r="N200" s="84">
        <f t="shared" si="2"/>
        <v>9.334729869371699E-5</v>
      </c>
      <c r="O200" s="84">
        <f>L200/'סכום נכסי הקרן'!$C$42</f>
        <v>5.3705764998705782E-6</v>
      </c>
    </row>
    <row r="201" spans="2:15">
      <c r="B201" s="76" t="s">
        <v>1418</v>
      </c>
      <c r="C201" s="73" t="s">
        <v>1419</v>
      </c>
      <c r="D201" s="86" t="s">
        <v>1378</v>
      </c>
      <c r="E201" s="86" t="s">
        <v>645</v>
      </c>
      <c r="F201" s="73" t="s">
        <v>1420</v>
      </c>
      <c r="G201" s="86" t="s">
        <v>770</v>
      </c>
      <c r="H201" s="86" t="s">
        <v>130</v>
      </c>
      <c r="I201" s="83">
        <v>1261.0835380000003</v>
      </c>
      <c r="J201" s="85">
        <v>17122</v>
      </c>
      <c r="K201" s="73"/>
      <c r="L201" s="83">
        <v>798.91407464300028</v>
      </c>
      <c r="M201" s="84">
        <v>2.6416838263493466E-5</v>
      </c>
      <c r="N201" s="84">
        <f t="shared" ref="N201:N217" si="3">IFERROR(L201/$L$11,0)</f>
        <v>1.9488576608173035E-3</v>
      </c>
      <c r="O201" s="84">
        <f>L201/'סכום נכסי הקרן'!$C$42</f>
        <v>1.1212417821666041E-4</v>
      </c>
    </row>
    <row r="202" spans="2:15">
      <c r="B202" s="76" t="s">
        <v>1421</v>
      </c>
      <c r="C202" s="73" t="s">
        <v>1422</v>
      </c>
      <c r="D202" s="86" t="s">
        <v>1378</v>
      </c>
      <c r="E202" s="86" t="s">
        <v>645</v>
      </c>
      <c r="F202" s="73" t="s">
        <v>979</v>
      </c>
      <c r="G202" s="86" t="s">
        <v>156</v>
      </c>
      <c r="H202" s="86" t="s">
        <v>130</v>
      </c>
      <c r="I202" s="83">
        <v>12378.427437000002</v>
      </c>
      <c r="J202" s="85">
        <v>20650</v>
      </c>
      <c r="K202" s="73"/>
      <c r="L202" s="83">
        <v>9457.7374828960019</v>
      </c>
      <c r="M202" s="84">
        <v>1.956408469283986E-4</v>
      </c>
      <c r="N202" s="84">
        <f t="shared" si="3"/>
        <v>2.3071046978083584E-2</v>
      </c>
      <c r="O202" s="84">
        <f>L202/'סכום נכסי הקרן'!$C$42</f>
        <v>1.3273530617575928E-3</v>
      </c>
    </row>
    <row r="203" spans="2:15">
      <c r="B203" s="76" t="s">
        <v>1423</v>
      </c>
      <c r="C203" s="73" t="s">
        <v>1424</v>
      </c>
      <c r="D203" s="86" t="s">
        <v>1378</v>
      </c>
      <c r="E203" s="86" t="s">
        <v>645</v>
      </c>
      <c r="F203" s="73" t="s">
        <v>973</v>
      </c>
      <c r="G203" s="86" t="s">
        <v>960</v>
      </c>
      <c r="H203" s="86" t="s">
        <v>130</v>
      </c>
      <c r="I203" s="83">
        <v>10805.553308</v>
      </c>
      <c r="J203" s="85">
        <v>11730</v>
      </c>
      <c r="K203" s="73"/>
      <c r="L203" s="83">
        <v>4689.7181912100004</v>
      </c>
      <c r="M203" s="84">
        <v>3.7617494020586873E-4</v>
      </c>
      <c r="N203" s="84">
        <f t="shared" si="3"/>
        <v>1.1440020290164447E-2</v>
      </c>
      <c r="O203" s="84">
        <f>L203/'סכום נכסי הקרן'!$C$42</f>
        <v>6.5818191836476919E-4</v>
      </c>
    </row>
    <row r="204" spans="2:15">
      <c r="B204" s="76" t="s">
        <v>1427</v>
      </c>
      <c r="C204" s="73" t="s">
        <v>1428</v>
      </c>
      <c r="D204" s="86" t="s">
        <v>1378</v>
      </c>
      <c r="E204" s="86" t="s">
        <v>645</v>
      </c>
      <c r="F204" s="73" t="s">
        <v>1127</v>
      </c>
      <c r="G204" s="86" t="s">
        <v>156</v>
      </c>
      <c r="H204" s="86" t="s">
        <v>130</v>
      </c>
      <c r="I204" s="83">
        <v>20128.175591000003</v>
      </c>
      <c r="J204" s="85">
        <v>3067</v>
      </c>
      <c r="K204" s="73"/>
      <c r="L204" s="83">
        <v>2284.1252378900003</v>
      </c>
      <c r="M204" s="84">
        <v>4.2811034598917838E-4</v>
      </c>
      <c r="N204" s="84">
        <f t="shared" si="3"/>
        <v>5.5718569861436277E-3</v>
      </c>
      <c r="O204" s="84">
        <f>L204/'סכום נכסי הקרן'!$C$42</f>
        <v>3.2056722164619847E-4</v>
      </c>
    </row>
    <row r="205" spans="2:15">
      <c r="B205" s="76" t="s">
        <v>1429</v>
      </c>
      <c r="C205" s="73" t="s">
        <v>1430</v>
      </c>
      <c r="D205" s="86" t="s">
        <v>1394</v>
      </c>
      <c r="E205" s="86" t="s">
        <v>645</v>
      </c>
      <c r="F205" s="73" t="s">
        <v>1431</v>
      </c>
      <c r="G205" s="86" t="s">
        <v>770</v>
      </c>
      <c r="H205" s="86" t="s">
        <v>130</v>
      </c>
      <c r="I205" s="83">
        <v>7588.2327790000008</v>
      </c>
      <c r="J205" s="85">
        <v>486</v>
      </c>
      <c r="K205" s="73"/>
      <c r="L205" s="83">
        <v>136.45160184800002</v>
      </c>
      <c r="M205" s="84">
        <v>7.2849049974518508E-5</v>
      </c>
      <c r="N205" s="84">
        <f t="shared" si="3"/>
        <v>3.328577603431226E-4</v>
      </c>
      <c r="O205" s="84">
        <f>L205/'סכום נכסי הקרן'!$C$42</f>
        <v>1.9150399535007103E-5</v>
      </c>
    </row>
    <row r="206" spans="2:15">
      <c r="B206" s="76" t="s">
        <v>1434</v>
      </c>
      <c r="C206" s="73" t="s">
        <v>1435</v>
      </c>
      <c r="D206" s="86" t="s">
        <v>1394</v>
      </c>
      <c r="E206" s="86" t="s">
        <v>645</v>
      </c>
      <c r="F206" s="73" t="s">
        <v>1436</v>
      </c>
      <c r="G206" s="86" t="s">
        <v>770</v>
      </c>
      <c r="H206" s="86" t="s">
        <v>130</v>
      </c>
      <c r="I206" s="83">
        <v>16305.141579000003</v>
      </c>
      <c r="J206" s="85">
        <v>656</v>
      </c>
      <c r="K206" s="73"/>
      <c r="L206" s="83">
        <v>395.75839641200008</v>
      </c>
      <c r="M206" s="84">
        <v>2.0916274143895869E-4</v>
      </c>
      <c r="N206" s="84">
        <f t="shared" si="3"/>
        <v>9.6540642749966244E-4</v>
      </c>
      <c r="O206" s="84">
        <f>L206/'סכום נכסי הקרן'!$C$42</f>
        <v>5.5543000653565492E-5</v>
      </c>
    </row>
    <row r="207" spans="2:15">
      <c r="B207" s="76" t="s">
        <v>1437</v>
      </c>
      <c r="C207" s="73" t="s">
        <v>1438</v>
      </c>
      <c r="D207" s="86" t="s">
        <v>1378</v>
      </c>
      <c r="E207" s="86" t="s">
        <v>645</v>
      </c>
      <c r="F207" s="73" t="s">
        <v>1439</v>
      </c>
      <c r="G207" s="86" t="s">
        <v>814</v>
      </c>
      <c r="H207" s="86" t="s">
        <v>130</v>
      </c>
      <c r="I207" s="83">
        <v>12644.188042000002</v>
      </c>
      <c r="J207" s="85">
        <v>299</v>
      </c>
      <c r="K207" s="73"/>
      <c r="L207" s="83">
        <v>139.88265232400002</v>
      </c>
      <c r="M207" s="84">
        <v>4.550724506748246E-4</v>
      </c>
      <c r="N207" s="84">
        <f t="shared" si="3"/>
        <v>3.4122740761437817E-4</v>
      </c>
      <c r="O207" s="84">
        <f>L207/'סכום נכסי הקרן'!$C$42</f>
        <v>1.9631932815307977E-5</v>
      </c>
    </row>
    <row r="208" spans="2:15">
      <c r="B208" s="76" t="s">
        <v>1440</v>
      </c>
      <c r="C208" s="73" t="s">
        <v>1441</v>
      </c>
      <c r="D208" s="86" t="s">
        <v>1378</v>
      </c>
      <c r="E208" s="86" t="s">
        <v>645</v>
      </c>
      <c r="F208" s="73" t="s">
        <v>675</v>
      </c>
      <c r="G208" s="86" t="s">
        <v>676</v>
      </c>
      <c r="H208" s="86" t="s">
        <v>130</v>
      </c>
      <c r="I208" s="83">
        <v>2798.3463560000005</v>
      </c>
      <c r="J208" s="85">
        <v>26905</v>
      </c>
      <c r="K208" s="73"/>
      <c r="L208" s="83">
        <v>2785.7118225710005</v>
      </c>
      <c r="M208" s="84">
        <v>4.9664742470045166E-5</v>
      </c>
      <c r="N208" s="84">
        <f t="shared" si="3"/>
        <v>6.7954189299678936E-3</v>
      </c>
      <c r="O208" s="84">
        <f>L208/'סכום נכסי הקרן'!$C$42</f>
        <v>3.9096275653146097E-4</v>
      </c>
    </row>
    <row r="209" spans="2:15">
      <c r="B209" s="76" t="s">
        <v>1442</v>
      </c>
      <c r="C209" s="73" t="s">
        <v>1443</v>
      </c>
      <c r="D209" s="86" t="s">
        <v>1378</v>
      </c>
      <c r="E209" s="86" t="s">
        <v>645</v>
      </c>
      <c r="F209" s="73" t="s">
        <v>1444</v>
      </c>
      <c r="G209" s="86" t="s">
        <v>770</v>
      </c>
      <c r="H209" s="86" t="s">
        <v>134</v>
      </c>
      <c r="I209" s="83">
        <v>136651.04950000002</v>
      </c>
      <c r="J209" s="85">
        <v>8</v>
      </c>
      <c r="K209" s="73"/>
      <c r="L209" s="83">
        <v>26.802190245000009</v>
      </c>
      <c r="M209" s="84">
        <v>2.5455711815583156E-4</v>
      </c>
      <c r="N209" s="84">
        <f t="shared" si="3"/>
        <v>6.5380815588950543E-5</v>
      </c>
      <c r="O209" s="84">
        <f>L209/'סכום נכסי הקרן'!$C$42</f>
        <v>3.7615729288160287E-6</v>
      </c>
    </row>
    <row r="210" spans="2:15">
      <c r="B210" s="76" t="s">
        <v>1445</v>
      </c>
      <c r="C210" s="73" t="s">
        <v>1446</v>
      </c>
      <c r="D210" s="86" t="s">
        <v>1378</v>
      </c>
      <c r="E210" s="86" t="s">
        <v>645</v>
      </c>
      <c r="F210" s="73" t="s">
        <v>1447</v>
      </c>
      <c r="G210" s="86" t="s">
        <v>724</v>
      </c>
      <c r="H210" s="86" t="s">
        <v>130</v>
      </c>
      <c r="I210" s="83">
        <v>7639.9238640000021</v>
      </c>
      <c r="J210" s="85">
        <v>1776</v>
      </c>
      <c r="K210" s="73"/>
      <c r="L210" s="83">
        <v>502.03467693100015</v>
      </c>
      <c r="M210" s="84">
        <v>1.1388253680350598E-4</v>
      </c>
      <c r="N210" s="84">
        <f t="shared" si="3"/>
        <v>1.2246550125808223E-3</v>
      </c>
      <c r="O210" s="84">
        <f>L210/'סכום נכסי הקרן'!$C$42</f>
        <v>7.0458422718749363E-5</v>
      </c>
    </row>
    <row r="211" spans="2:15">
      <c r="B211" s="76" t="s">
        <v>1448</v>
      </c>
      <c r="C211" s="73" t="s">
        <v>1449</v>
      </c>
      <c r="D211" s="86" t="s">
        <v>1378</v>
      </c>
      <c r="E211" s="86" t="s">
        <v>645</v>
      </c>
      <c r="F211" s="73" t="s">
        <v>667</v>
      </c>
      <c r="G211" s="86" t="s">
        <v>668</v>
      </c>
      <c r="H211" s="86" t="s">
        <v>130</v>
      </c>
      <c r="I211" s="83">
        <v>242815.55809200005</v>
      </c>
      <c r="J211" s="85">
        <v>753</v>
      </c>
      <c r="K211" s="73"/>
      <c r="L211" s="83">
        <v>6765.0842640010005</v>
      </c>
      <c r="M211" s="84">
        <v>2.1672107965208925E-4</v>
      </c>
      <c r="N211" s="84">
        <f t="shared" si="3"/>
        <v>1.6502633652892364E-2</v>
      </c>
      <c r="O211" s="84">
        <f>L211/'סכום נכסי הקרן'!$C$42</f>
        <v>9.4945068279905656E-4</v>
      </c>
    </row>
    <row r="212" spans="2:15">
      <c r="B212" s="76" t="s">
        <v>1450</v>
      </c>
      <c r="C212" s="73" t="s">
        <v>1451</v>
      </c>
      <c r="D212" s="86" t="s">
        <v>1378</v>
      </c>
      <c r="E212" s="86" t="s">
        <v>645</v>
      </c>
      <c r="F212" s="73" t="s">
        <v>959</v>
      </c>
      <c r="G212" s="86" t="s">
        <v>960</v>
      </c>
      <c r="H212" s="86" t="s">
        <v>130</v>
      </c>
      <c r="I212" s="83">
        <v>8022.4029590000018</v>
      </c>
      <c r="J212" s="85">
        <v>3752</v>
      </c>
      <c r="K212" s="73"/>
      <c r="L212" s="83">
        <v>1113.7020683520004</v>
      </c>
      <c r="M212" s="84">
        <v>7.2849398969978331E-5</v>
      </c>
      <c r="N212" s="84">
        <f t="shared" si="3"/>
        <v>2.7167462392570186E-3</v>
      </c>
      <c r="O212" s="84">
        <f>L212/'סכום נכסי הקרן'!$C$42</f>
        <v>1.5630332867519359E-4</v>
      </c>
    </row>
    <row r="213" spans="2:15">
      <c r="B213" s="76" t="s">
        <v>1452</v>
      </c>
      <c r="C213" s="73" t="s">
        <v>1453</v>
      </c>
      <c r="D213" s="86" t="s">
        <v>1378</v>
      </c>
      <c r="E213" s="86" t="s">
        <v>645</v>
      </c>
      <c r="F213" s="73" t="s">
        <v>1454</v>
      </c>
      <c r="G213" s="86" t="s">
        <v>814</v>
      </c>
      <c r="H213" s="86" t="s">
        <v>130</v>
      </c>
      <c r="I213" s="83">
        <v>7174.714374000002</v>
      </c>
      <c r="J213" s="85">
        <v>1035</v>
      </c>
      <c r="K213" s="73"/>
      <c r="L213" s="83">
        <v>274.75568693400004</v>
      </c>
      <c r="M213" s="84">
        <v>3.0591006704621781E-4</v>
      </c>
      <c r="N213" s="84">
        <f t="shared" si="3"/>
        <v>6.7023443738141691E-4</v>
      </c>
      <c r="O213" s="84">
        <f>L213/'סכום נכסי הקרן'!$C$42</f>
        <v>3.8560787180517456E-5</v>
      </c>
    </row>
    <row r="214" spans="2:15">
      <c r="B214" s="76" t="s">
        <v>1455</v>
      </c>
      <c r="C214" s="73" t="s">
        <v>1456</v>
      </c>
      <c r="D214" s="86" t="s">
        <v>1378</v>
      </c>
      <c r="E214" s="86" t="s">
        <v>645</v>
      </c>
      <c r="F214" s="73" t="s">
        <v>1457</v>
      </c>
      <c r="G214" s="86" t="s">
        <v>770</v>
      </c>
      <c r="H214" s="86" t="s">
        <v>130</v>
      </c>
      <c r="I214" s="83">
        <v>3000.5077140000003</v>
      </c>
      <c r="J214" s="85">
        <v>7824</v>
      </c>
      <c r="K214" s="73"/>
      <c r="L214" s="83">
        <v>868.61097694800014</v>
      </c>
      <c r="M214" s="84">
        <v>5.2848725021842211E-5</v>
      </c>
      <c r="N214" s="84">
        <f t="shared" si="3"/>
        <v>2.1188751211468518E-3</v>
      </c>
      <c r="O214" s="84">
        <f>L214/'סכום נכסי הקרן'!$C$42</f>
        <v>1.2190584077991794E-4</v>
      </c>
    </row>
    <row r="215" spans="2:15">
      <c r="B215" s="76" t="s">
        <v>1458</v>
      </c>
      <c r="C215" s="73" t="s">
        <v>1459</v>
      </c>
      <c r="D215" s="86" t="s">
        <v>1378</v>
      </c>
      <c r="E215" s="86" t="s">
        <v>645</v>
      </c>
      <c r="F215" s="73" t="s">
        <v>1460</v>
      </c>
      <c r="G215" s="86" t="s">
        <v>700</v>
      </c>
      <c r="H215" s="86" t="s">
        <v>130</v>
      </c>
      <c r="I215" s="83">
        <v>821.96120000000008</v>
      </c>
      <c r="J215" s="85">
        <v>1239</v>
      </c>
      <c r="K215" s="73"/>
      <c r="L215" s="83">
        <v>37.681167292000005</v>
      </c>
      <c r="M215" s="84">
        <v>6.8391843320236932E-6</v>
      </c>
      <c r="N215" s="84">
        <f t="shared" si="3"/>
        <v>9.1918810641016183E-5</v>
      </c>
      <c r="O215" s="84">
        <f>L215/'סכום נכסי הקרן'!$C$42</f>
        <v>5.2883908932859362E-6</v>
      </c>
    </row>
    <row r="216" spans="2:15">
      <c r="B216" s="72"/>
      <c r="C216" s="73"/>
      <c r="D216" s="73"/>
      <c r="E216" s="73"/>
      <c r="F216" s="73"/>
      <c r="G216" s="73"/>
      <c r="H216" s="73"/>
      <c r="I216" s="83"/>
      <c r="J216" s="85"/>
      <c r="K216" s="73"/>
      <c r="L216" s="73"/>
      <c r="M216" s="73"/>
      <c r="N216" s="84"/>
      <c r="O216" s="73"/>
    </row>
    <row r="217" spans="2:15">
      <c r="B217" s="89" t="s">
        <v>62</v>
      </c>
      <c r="C217" s="71"/>
      <c r="D217" s="71"/>
      <c r="E217" s="71"/>
      <c r="F217" s="71"/>
      <c r="G217" s="71"/>
      <c r="H217" s="71"/>
      <c r="I217" s="80"/>
      <c r="J217" s="82"/>
      <c r="K217" s="80">
        <v>9.2210194310000002</v>
      </c>
      <c r="L217" s="80">
        <f>SUM(L218:L264)</f>
        <v>58740.256604412018</v>
      </c>
      <c r="M217" s="71"/>
      <c r="N217" s="81">
        <f t="shared" si="3"/>
        <v>0.14329000166011227</v>
      </c>
      <c r="O217" s="81">
        <f>L217/'סכום נכסי הקרן'!$C$42</f>
        <v>8.243944134979149E-3</v>
      </c>
    </row>
    <row r="218" spans="2:15">
      <c r="B218" s="76" t="s">
        <v>1461</v>
      </c>
      <c r="C218" s="73" t="s">
        <v>1462</v>
      </c>
      <c r="D218" s="86" t="s">
        <v>1394</v>
      </c>
      <c r="E218" s="86" t="s">
        <v>645</v>
      </c>
      <c r="F218" s="73"/>
      <c r="G218" s="86" t="s">
        <v>717</v>
      </c>
      <c r="H218" s="86" t="s">
        <v>130</v>
      </c>
      <c r="I218" s="83">
        <v>1767.6169470000002</v>
      </c>
      <c r="J218" s="85">
        <v>13142</v>
      </c>
      <c r="K218" s="73"/>
      <c r="L218" s="83">
        <v>859.51081094700032</v>
      </c>
      <c r="M218" s="84">
        <v>2.3610987031579996E-5</v>
      </c>
      <c r="N218" s="84">
        <f t="shared" ref="N218:N264" si="4">IFERROR(L218/$L$11,0)</f>
        <v>2.0966763280742895E-3</v>
      </c>
      <c r="O218" s="84">
        <f>L218/'סכום נכסי הקרן'!$C$42</f>
        <v>1.2062867134845781E-4</v>
      </c>
    </row>
    <row r="219" spans="2:15">
      <c r="B219" s="76" t="s">
        <v>1463</v>
      </c>
      <c r="C219" s="73" t="s">
        <v>1464</v>
      </c>
      <c r="D219" s="86" t="s">
        <v>26</v>
      </c>
      <c r="E219" s="86" t="s">
        <v>645</v>
      </c>
      <c r="F219" s="73"/>
      <c r="G219" s="86" t="s">
        <v>717</v>
      </c>
      <c r="H219" s="86" t="s">
        <v>132</v>
      </c>
      <c r="I219" s="83">
        <v>1955.9039130000006</v>
      </c>
      <c r="J219" s="85">
        <v>13236</v>
      </c>
      <c r="K219" s="73"/>
      <c r="L219" s="83">
        <v>1040.3231113530003</v>
      </c>
      <c r="M219" s="84">
        <v>2.4745885298191522E-6</v>
      </c>
      <c r="N219" s="84">
        <f t="shared" si="4"/>
        <v>2.5377468361557683E-3</v>
      </c>
      <c r="O219" s="84">
        <f>L219/'סכום נכסי הקרן'!$C$42</f>
        <v>1.4600490546167705E-4</v>
      </c>
    </row>
    <row r="220" spans="2:15">
      <c r="B220" s="76" t="s">
        <v>1465</v>
      </c>
      <c r="C220" s="73" t="s">
        <v>1466</v>
      </c>
      <c r="D220" s="86" t="s">
        <v>1378</v>
      </c>
      <c r="E220" s="86" t="s">
        <v>645</v>
      </c>
      <c r="F220" s="73"/>
      <c r="G220" s="86" t="s">
        <v>806</v>
      </c>
      <c r="H220" s="86" t="s">
        <v>130</v>
      </c>
      <c r="I220" s="83">
        <v>4545.4647839999998</v>
      </c>
      <c r="J220" s="85">
        <v>12097</v>
      </c>
      <c r="K220" s="73"/>
      <c r="L220" s="83">
        <v>2034.5000369360002</v>
      </c>
      <c r="M220" s="84">
        <v>7.7382784882533198E-7</v>
      </c>
      <c r="N220" s="84">
        <f t="shared" si="4"/>
        <v>4.9629254368657527E-3</v>
      </c>
      <c r="O220" s="84">
        <f>L220/'סכום נכסי הקרן'!$C$42</f>
        <v>2.8553339084074793E-4</v>
      </c>
    </row>
    <row r="221" spans="2:15">
      <c r="B221" s="76" t="s">
        <v>1467</v>
      </c>
      <c r="C221" s="73" t="s">
        <v>1468</v>
      </c>
      <c r="D221" s="86" t="s">
        <v>1378</v>
      </c>
      <c r="E221" s="86" t="s">
        <v>645</v>
      </c>
      <c r="F221" s="73"/>
      <c r="G221" s="86" t="s">
        <v>1399</v>
      </c>
      <c r="H221" s="86" t="s">
        <v>130</v>
      </c>
      <c r="I221" s="83">
        <v>1379.3542649999999</v>
      </c>
      <c r="J221" s="85">
        <v>13036</v>
      </c>
      <c r="K221" s="73"/>
      <c r="L221" s="83">
        <v>665.30670134600007</v>
      </c>
      <c r="M221" s="84">
        <v>1.3443535251745018E-7</v>
      </c>
      <c r="N221" s="84">
        <f t="shared" si="4"/>
        <v>1.6229380641349077E-3</v>
      </c>
      <c r="O221" s="84">
        <f>L221/'סכום נכסי הקרן'!$C$42</f>
        <v>9.3372954011094989E-5</v>
      </c>
    </row>
    <row r="222" spans="2:15">
      <c r="B222" s="76" t="s">
        <v>1469</v>
      </c>
      <c r="C222" s="73" t="s">
        <v>1470</v>
      </c>
      <c r="D222" s="86" t="s">
        <v>1378</v>
      </c>
      <c r="E222" s="86" t="s">
        <v>645</v>
      </c>
      <c r="F222" s="73"/>
      <c r="G222" s="86" t="s">
        <v>676</v>
      </c>
      <c r="H222" s="86" t="s">
        <v>130</v>
      </c>
      <c r="I222" s="83">
        <v>2707.6213349999998</v>
      </c>
      <c r="J222" s="85">
        <v>14454</v>
      </c>
      <c r="K222" s="73"/>
      <c r="L222" s="83">
        <v>1448.0304747150001</v>
      </c>
      <c r="M222" s="84">
        <v>3.2243282761400343E-6</v>
      </c>
      <c r="N222" s="84">
        <f t="shared" si="4"/>
        <v>3.532301374220094E-3</v>
      </c>
      <c r="O222" s="84">
        <f>L222/'סכום נכסי הקרן'!$C$42</f>
        <v>2.0322489259267496E-4</v>
      </c>
    </row>
    <row r="223" spans="2:15">
      <c r="B223" s="76" t="s">
        <v>1471</v>
      </c>
      <c r="C223" s="73" t="s">
        <v>1472</v>
      </c>
      <c r="D223" s="86" t="s">
        <v>26</v>
      </c>
      <c r="E223" s="86" t="s">
        <v>645</v>
      </c>
      <c r="F223" s="73"/>
      <c r="G223" s="86" t="s">
        <v>712</v>
      </c>
      <c r="H223" s="86" t="s">
        <v>132</v>
      </c>
      <c r="I223" s="83">
        <v>196243.23650000003</v>
      </c>
      <c r="J223" s="85">
        <v>106.15</v>
      </c>
      <c r="K223" s="73"/>
      <c r="L223" s="83">
        <v>837.10255774500013</v>
      </c>
      <c r="M223" s="84">
        <v>1.2767727183652931E-4</v>
      </c>
      <c r="N223" s="84">
        <f t="shared" si="4"/>
        <v>2.0420140091787732E-3</v>
      </c>
      <c r="O223" s="84">
        <f>L223/'סכום נכסי הקרן'!$C$42</f>
        <v>1.174837687171356E-4</v>
      </c>
    </row>
    <row r="224" spans="2:15">
      <c r="B224" s="76" t="s">
        <v>1473</v>
      </c>
      <c r="C224" s="73" t="s">
        <v>1474</v>
      </c>
      <c r="D224" s="86" t="s">
        <v>26</v>
      </c>
      <c r="E224" s="86" t="s">
        <v>645</v>
      </c>
      <c r="F224" s="73"/>
      <c r="G224" s="86" t="s">
        <v>676</v>
      </c>
      <c r="H224" s="86" t="s">
        <v>132</v>
      </c>
      <c r="I224" s="83">
        <v>1144.3531680000003</v>
      </c>
      <c r="J224" s="85">
        <v>66300</v>
      </c>
      <c r="K224" s="73"/>
      <c r="L224" s="83">
        <v>3048.860665318</v>
      </c>
      <c r="M224" s="84">
        <v>2.8386123878085814E-6</v>
      </c>
      <c r="N224" s="84">
        <f t="shared" si="4"/>
        <v>7.437339825343111E-3</v>
      </c>
      <c r="O224" s="84">
        <f>L224/'סכום נכסי הקרן'!$C$42</f>
        <v>4.2789457270312766E-4</v>
      </c>
    </row>
    <row r="225" spans="2:15">
      <c r="B225" s="76" t="s">
        <v>1475</v>
      </c>
      <c r="C225" s="73" t="s">
        <v>1476</v>
      </c>
      <c r="D225" s="86" t="s">
        <v>1394</v>
      </c>
      <c r="E225" s="86" t="s">
        <v>645</v>
      </c>
      <c r="F225" s="73"/>
      <c r="G225" s="86" t="s">
        <v>691</v>
      </c>
      <c r="H225" s="86" t="s">
        <v>130</v>
      </c>
      <c r="I225" s="83">
        <v>9195.6951000000026</v>
      </c>
      <c r="J225" s="85">
        <v>2869</v>
      </c>
      <c r="K225" s="73"/>
      <c r="L225" s="83">
        <v>976.15062195000007</v>
      </c>
      <c r="M225" s="84">
        <v>1.1539112511527812E-6</v>
      </c>
      <c r="N225" s="84">
        <f t="shared" si="4"/>
        <v>2.3812055364638841E-3</v>
      </c>
      <c r="O225" s="84">
        <f>L225/'סכום נכסי הקרן'!$C$42</f>
        <v>1.3699857065446513E-4</v>
      </c>
    </row>
    <row r="226" spans="2:15">
      <c r="B226" s="76" t="s">
        <v>1477</v>
      </c>
      <c r="C226" s="73" t="s">
        <v>1478</v>
      </c>
      <c r="D226" s="86" t="s">
        <v>1378</v>
      </c>
      <c r="E226" s="86" t="s">
        <v>645</v>
      </c>
      <c r="F226" s="73"/>
      <c r="G226" s="86" t="s">
        <v>128</v>
      </c>
      <c r="H226" s="86" t="s">
        <v>130</v>
      </c>
      <c r="I226" s="83">
        <v>0.71522100000000011</v>
      </c>
      <c r="J226" s="85">
        <v>51781000</v>
      </c>
      <c r="K226" s="73"/>
      <c r="L226" s="83">
        <v>1370.289250945</v>
      </c>
      <c r="M226" s="84">
        <v>1.2208303177616039E-6</v>
      </c>
      <c r="N226" s="84">
        <f t="shared" si="4"/>
        <v>3.3426607303583887E-3</v>
      </c>
      <c r="O226" s="84">
        <f>L226/'סכום נכסי הקרן'!$C$42</f>
        <v>1.9231424386907618E-4</v>
      </c>
    </row>
    <row r="227" spans="2:15">
      <c r="B227" s="76" t="s">
        <v>1479</v>
      </c>
      <c r="C227" s="73" t="s">
        <v>1480</v>
      </c>
      <c r="D227" s="86" t="s">
        <v>1394</v>
      </c>
      <c r="E227" s="86" t="s">
        <v>645</v>
      </c>
      <c r="F227" s="73"/>
      <c r="G227" s="86" t="s">
        <v>729</v>
      </c>
      <c r="H227" s="86" t="s">
        <v>130</v>
      </c>
      <c r="I227" s="83">
        <v>604.87238900000011</v>
      </c>
      <c r="J227" s="85">
        <v>69114</v>
      </c>
      <c r="K227" s="73"/>
      <c r="L227" s="83">
        <v>1546.7905603420004</v>
      </c>
      <c r="M227" s="84">
        <v>4.0388733025599747E-6</v>
      </c>
      <c r="N227" s="84">
        <f t="shared" si="4"/>
        <v>3.7732150789175087E-3</v>
      </c>
      <c r="O227" s="84">
        <f>L227/'סכום נכסי הקרן'!$C$42</f>
        <v>2.1708544880641125E-4</v>
      </c>
    </row>
    <row r="228" spans="2:15">
      <c r="B228" s="76" t="s">
        <v>1481</v>
      </c>
      <c r="C228" s="73" t="s">
        <v>1482</v>
      </c>
      <c r="D228" s="86" t="s">
        <v>1394</v>
      </c>
      <c r="E228" s="86" t="s">
        <v>645</v>
      </c>
      <c r="F228" s="73"/>
      <c r="G228" s="86" t="s">
        <v>717</v>
      </c>
      <c r="H228" s="86" t="s">
        <v>130</v>
      </c>
      <c r="I228" s="83">
        <v>3034.5793830000002</v>
      </c>
      <c r="J228" s="85">
        <v>21116</v>
      </c>
      <c r="K228" s="73"/>
      <c r="L228" s="83">
        <v>2370.8925953030002</v>
      </c>
      <c r="M228" s="84">
        <v>5.0442355971105922E-6</v>
      </c>
      <c r="N228" s="84">
        <f t="shared" si="4"/>
        <v>5.7835158297792968E-3</v>
      </c>
      <c r="O228" s="84">
        <f>L228/'סכום נכסי הקרן'!$C$42</f>
        <v>3.3274464967600407E-4</v>
      </c>
    </row>
    <row r="229" spans="2:15">
      <c r="B229" s="76" t="s">
        <v>1483</v>
      </c>
      <c r="C229" s="73" t="s">
        <v>1484</v>
      </c>
      <c r="D229" s="86" t="s">
        <v>1378</v>
      </c>
      <c r="E229" s="86" t="s">
        <v>645</v>
      </c>
      <c r="F229" s="73"/>
      <c r="G229" s="86" t="s">
        <v>676</v>
      </c>
      <c r="H229" s="86" t="s">
        <v>130</v>
      </c>
      <c r="I229" s="83">
        <v>796.96024200000011</v>
      </c>
      <c r="J229" s="85">
        <v>86743</v>
      </c>
      <c r="K229" s="73"/>
      <c r="L229" s="83">
        <v>2557.8367240570005</v>
      </c>
      <c r="M229" s="84">
        <v>1.9311568384639146E-6</v>
      </c>
      <c r="N229" s="84">
        <f t="shared" si="4"/>
        <v>6.2395442176004174E-3</v>
      </c>
      <c r="O229" s="84">
        <f>L229/'סכום נכסי הקרן'!$C$42</f>
        <v>3.5898145970884572E-4</v>
      </c>
    </row>
    <row r="230" spans="2:15">
      <c r="B230" s="76" t="s">
        <v>1485</v>
      </c>
      <c r="C230" s="73" t="s">
        <v>1486</v>
      </c>
      <c r="D230" s="86" t="s">
        <v>1378</v>
      </c>
      <c r="E230" s="86" t="s">
        <v>645</v>
      </c>
      <c r="F230" s="73"/>
      <c r="G230" s="86" t="s">
        <v>729</v>
      </c>
      <c r="H230" s="86" t="s">
        <v>130</v>
      </c>
      <c r="I230" s="83">
        <v>10274.515000000001</v>
      </c>
      <c r="J230" s="85">
        <v>1076</v>
      </c>
      <c r="K230" s="73"/>
      <c r="L230" s="83">
        <v>409.04899118000009</v>
      </c>
      <c r="M230" s="84">
        <v>8.9456167891251008E-4</v>
      </c>
      <c r="N230" s="84">
        <f t="shared" si="4"/>
        <v>9.9782728257348172E-4</v>
      </c>
      <c r="O230" s="84">
        <f>L230/'סכום נכסי הקרן'!$C$42</f>
        <v>5.7408278865166097E-5</v>
      </c>
    </row>
    <row r="231" spans="2:15">
      <c r="B231" s="76" t="s">
        <v>1487</v>
      </c>
      <c r="C231" s="73" t="s">
        <v>1488</v>
      </c>
      <c r="D231" s="86" t="s">
        <v>1378</v>
      </c>
      <c r="E231" s="86" t="s">
        <v>645</v>
      </c>
      <c r="F231" s="73"/>
      <c r="G231" s="86" t="s">
        <v>1489</v>
      </c>
      <c r="H231" s="86" t="s">
        <v>130</v>
      </c>
      <c r="I231" s="83">
        <v>694.78585199999998</v>
      </c>
      <c r="J231" s="85">
        <v>53838</v>
      </c>
      <c r="K231" s="73"/>
      <c r="L231" s="83">
        <v>1384.0175858990001</v>
      </c>
      <c r="M231" s="84">
        <v>1.567839859074232E-6</v>
      </c>
      <c r="N231" s="84">
        <f t="shared" si="4"/>
        <v>3.3761494015366058E-3</v>
      </c>
      <c r="O231" s="84">
        <f>L231/'סכום נכסי הקרן'!$C$42</f>
        <v>1.9424095704619494E-4</v>
      </c>
    </row>
    <row r="232" spans="2:15">
      <c r="B232" s="76" t="s">
        <v>1490</v>
      </c>
      <c r="C232" s="73" t="s">
        <v>1491</v>
      </c>
      <c r="D232" s="86" t="s">
        <v>1378</v>
      </c>
      <c r="E232" s="86" t="s">
        <v>645</v>
      </c>
      <c r="F232" s="73"/>
      <c r="G232" s="86" t="s">
        <v>770</v>
      </c>
      <c r="H232" s="86" t="s">
        <v>130</v>
      </c>
      <c r="I232" s="83">
        <v>1065.4672060000003</v>
      </c>
      <c r="J232" s="85">
        <v>14687</v>
      </c>
      <c r="K232" s="73"/>
      <c r="L232" s="83">
        <v>578.99512334600013</v>
      </c>
      <c r="M232" s="84">
        <v>4.753740014663655E-6</v>
      </c>
      <c r="N232" s="84">
        <f t="shared" si="4"/>
        <v>1.4123910411929282E-3</v>
      </c>
      <c r="O232" s="84">
        <f>L232/'סכום נכסי הקרן'!$C$42</f>
        <v>8.1259492675271499E-5</v>
      </c>
    </row>
    <row r="233" spans="2:15">
      <c r="B233" s="76" t="s">
        <v>1492</v>
      </c>
      <c r="C233" s="73" t="s">
        <v>1493</v>
      </c>
      <c r="D233" s="86" t="s">
        <v>1394</v>
      </c>
      <c r="E233" s="86" t="s">
        <v>645</v>
      </c>
      <c r="F233" s="73"/>
      <c r="G233" s="86" t="s">
        <v>156</v>
      </c>
      <c r="H233" s="86" t="s">
        <v>130</v>
      </c>
      <c r="I233" s="83">
        <v>878.6997540000001</v>
      </c>
      <c r="J233" s="85">
        <v>9838</v>
      </c>
      <c r="K233" s="73"/>
      <c r="L233" s="83">
        <v>319.85198265500009</v>
      </c>
      <c r="M233" s="84">
        <v>2.9658881053508595E-6</v>
      </c>
      <c r="N233" s="84">
        <f t="shared" si="4"/>
        <v>7.802415885630081E-4</v>
      </c>
      <c r="O233" s="84">
        <f>L233/'סכום נכסי הקרן'!$C$42</f>
        <v>4.4889859678823493E-5</v>
      </c>
    </row>
    <row r="234" spans="2:15">
      <c r="B234" s="76" t="s">
        <v>1494</v>
      </c>
      <c r="C234" s="73" t="s">
        <v>1495</v>
      </c>
      <c r="D234" s="86" t="s">
        <v>1394</v>
      </c>
      <c r="E234" s="86" t="s">
        <v>645</v>
      </c>
      <c r="F234" s="73"/>
      <c r="G234" s="86" t="s">
        <v>724</v>
      </c>
      <c r="H234" s="86" t="s">
        <v>130</v>
      </c>
      <c r="I234" s="83">
        <v>1788.0518250000002</v>
      </c>
      <c r="J234" s="85">
        <v>5147</v>
      </c>
      <c r="K234" s="73"/>
      <c r="L234" s="83">
        <v>340.51480150100008</v>
      </c>
      <c r="M234" s="84">
        <v>6.1450245940950867E-6</v>
      </c>
      <c r="N234" s="84">
        <f t="shared" si="4"/>
        <v>8.3064612401959222E-4</v>
      </c>
      <c r="O234" s="84">
        <f>L234/'סכום נכסי הקרן'!$C$42</f>
        <v>4.7789798053025688E-5</v>
      </c>
    </row>
    <row r="235" spans="2:15">
      <c r="B235" s="76" t="s">
        <v>1496</v>
      </c>
      <c r="C235" s="73" t="s">
        <v>1497</v>
      </c>
      <c r="D235" s="86" t="s">
        <v>26</v>
      </c>
      <c r="E235" s="86" t="s">
        <v>645</v>
      </c>
      <c r="F235" s="73"/>
      <c r="G235" s="86" t="s">
        <v>717</v>
      </c>
      <c r="H235" s="86" t="s">
        <v>132</v>
      </c>
      <c r="I235" s="83">
        <v>3116.3188950000003</v>
      </c>
      <c r="J235" s="85">
        <v>9558</v>
      </c>
      <c r="K235" s="73"/>
      <c r="L235" s="83">
        <v>1196.9414084960003</v>
      </c>
      <c r="M235" s="84">
        <v>3.1799172397959188E-5</v>
      </c>
      <c r="N235" s="84">
        <f t="shared" si="4"/>
        <v>2.919798896444841E-3</v>
      </c>
      <c r="O235" s="84">
        <f>L235/'סכום נכסי הקרן'!$C$42</f>
        <v>1.6798561454944562E-4</v>
      </c>
    </row>
    <row r="236" spans="2:15">
      <c r="B236" s="76" t="s">
        <v>1498</v>
      </c>
      <c r="C236" s="73" t="s">
        <v>1499</v>
      </c>
      <c r="D236" s="86" t="s">
        <v>1394</v>
      </c>
      <c r="E236" s="86" t="s">
        <v>645</v>
      </c>
      <c r="F236" s="73"/>
      <c r="G236" s="86" t="s">
        <v>717</v>
      </c>
      <c r="H236" s="86" t="s">
        <v>130</v>
      </c>
      <c r="I236" s="83">
        <v>2860.88292</v>
      </c>
      <c r="J236" s="85">
        <v>9039</v>
      </c>
      <c r="K236" s="73"/>
      <c r="L236" s="83">
        <v>956.80226641400009</v>
      </c>
      <c r="M236" s="84">
        <v>5.0059193700787406E-6</v>
      </c>
      <c r="N236" s="84">
        <f t="shared" si="4"/>
        <v>2.3340074808689817E-3</v>
      </c>
      <c r="O236" s="84">
        <f>L236/'סכום נכסי הקרן'!$C$42</f>
        <v>1.3428311159175281E-4</v>
      </c>
    </row>
    <row r="237" spans="2:15">
      <c r="B237" s="76" t="s">
        <v>1390</v>
      </c>
      <c r="C237" s="73" t="s">
        <v>1391</v>
      </c>
      <c r="D237" s="86" t="s">
        <v>119</v>
      </c>
      <c r="E237" s="86" t="s">
        <v>645</v>
      </c>
      <c r="F237" s="73"/>
      <c r="G237" s="86" t="s">
        <v>125</v>
      </c>
      <c r="H237" s="86" t="s">
        <v>133</v>
      </c>
      <c r="I237" s="83">
        <v>40772.285953000006</v>
      </c>
      <c r="J237" s="85">
        <v>1024</v>
      </c>
      <c r="K237" s="73"/>
      <c r="L237" s="83">
        <v>1950.0555878560003</v>
      </c>
      <c r="M237" s="84">
        <v>2.2770314951479724E-4</v>
      </c>
      <c r="N237" s="84">
        <f t="shared" si="4"/>
        <v>4.7569330570511976E-3</v>
      </c>
      <c r="O237" s="84">
        <f>L237/'סכום נכסי הקרן'!$C$42</f>
        <v>2.7368197307434475E-4</v>
      </c>
    </row>
    <row r="238" spans="2:15">
      <c r="B238" s="76" t="s">
        <v>1500</v>
      </c>
      <c r="C238" s="73" t="s">
        <v>1501</v>
      </c>
      <c r="D238" s="86" t="s">
        <v>1378</v>
      </c>
      <c r="E238" s="86" t="s">
        <v>645</v>
      </c>
      <c r="F238" s="73"/>
      <c r="G238" s="86" t="s">
        <v>770</v>
      </c>
      <c r="H238" s="86" t="s">
        <v>130</v>
      </c>
      <c r="I238" s="83">
        <v>1851.9813290000002</v>
      </c>
      <c r="J238" s="85">
        <v>7559</v>
      </c>
      <c r="K238" s="73"/>
      <c r="L238" s="83">
        <v>517.96769396900004</v>
      </c>
      <c r="M238" s="84">
        <v>2.3586225198940833E-6</v>
      </c>
      <c r="N238" s="84">
        <f t="shared" si="4"/>
        <v>1.2635217484413892E-3</v>
      </c>
      <c r="O238" s="84">
        <f>L238/'סכום נכסי הקרן'!$C$42</f>
        <v>7.269455361016729E-5</v>
      </c>
    </row>
    <row r="239" spans="2:15">
      <c r="B239" s="76" t="s">
        <v>1502</v>
      </c>
      <c r="C239" s="73" t="s">
        <v>1503</v>
      </c>
      <c r="D239" s="86" t="s">
        <v>1394</v>
      </c>
      <c r="E239" s="86" t="s">
        <v>645</v>
      </c>
      <c r="F239" s="73"/>
      <c r="G239" s="86" t="s">
        <v>1399</v>
      </c>
      <c r="H239" s="86" t="s">
        <v>130</v>
      </c>
      <c r="I239" s="83">
        <v>613.0463400000001</v>
      </c>
      <c r="J239" s="85">
        <v>31064</v>
      </c>
      <c r="K239" s="73"/>
      <c r="L239" s="83">
        <v>704.61584571300011</v>
      </c>
      <c r="M239" s="84">
        <v>6.0976814717094992E-7</v>
      </c>
      <c r="N239" s="84">
        <f t="shared" si="4"/>
        <v>1.7188281348837979E-3</v>
      </c>
      <c r="O239" s="84">
        <f>L239/'סכום נכסי הקרן'!$C$42</f>
        <v>9.888982453377224E-5</v>
      </c>
    </row>
    <row r="240" spans="2:15">
      <c r="B240" s="76" t="s">
        <v>1504</v>
      </c>
      <c r="C240" s="73" t="s">
        <v>1505</v>
      </c>
      <c r="D240" s="86" t="s">
        <v>1394</v>
      </c>
      <c r="E240" s="86" t="s">
        <v>645</v>
      </c>
      <c r="F240" s="73"/>
      <c r="G240" s="86" t="s">
        <v>691</v>
      </c>
      <c r="H240" s="86" t="s">
        <v>130</v>
      </c>
      <c r="I240" s="83">
        <v>1890.2262150000001</v>
      </c>
      <c r="J240" s="85">
        <v>14544</v>
      </c>
      <c r="K240" s="73"/>
      <c r="L240" s="83">
        <v>1017.1836526260003</v>
      </c>
      <c r="M240" s="84">
        <v>6.4683080030548764E-7</v>
      </c>
      <c r="N240" s="84">
        <f t="shared" si="4"/>
        <v>2.4813008267054642E-3</v>
      </c>
      <c r="O240" s="84">
        <f>L240/'סכום נכסי הקרן'!$C$42</f>
        <v>1.427573812578976E-4</v>
      </c>
    </row>
    <row r="241" spans="2:15">
      <c r="B241" s="76" t="s">
        <v>1413</v>
      </c>
      <c r="C241" s="73" t="s">
        <v>1414</v>
      </c>
      <c r="D241" s="86" t="s">
        <v>1378</v>
      </c>
      <c r="E241" s="86" t="s">
        <v>645</v>
      </c>
      <c r="F241" s="73"/>
      <c r="G241" s="86" t="s">
        <v>717</v>
      </c>
      <c r="H241" s="86" t="s">
        <v>130</v>
      </c>
      <c r="I241" s="83">
        <v>5283.7412600000007</v>
      </c>
      <c r="J241" s="85">
        <v>1734</v>
      </c>
      <c r="K241" s="73"/>
      <c r="L241" s="83">
        <v>338.99427182299996</v>
      </c>
      <c r="M241" s="84">
        <v>2.0244219386973182E-5</v>
      </c>
      <c r="N241" s="84">
        <f t="shared" si="4"/>
        <v>8.2693696929879857E-4</v>
      </c>
      <c r="O241" s="84">
        <f>L241/'סכום נכסי הקרן'!$C$42</f>
        <v>4.7576398206895816E-5</v>
      </c>
    </row>
    <row r="242" spans="2:15">
      <c r="B242" s="76" t="s">
        <v>1506</v>
      </c>
      <c r="C242" s="73" t="s">
        <v>1507</v>
      </c>
      <c r="D242" s="86" t="s">
        <v>1394</v>
      </c>
      <c r="E242" s="86" t="s">
        <v>645</v>
      </c>
      <c r="F242" s="73"/>
      <c r="G242" s="86" t="s">
        <v>770</v>
      </c>
      <c r="H242" s="86" t="s">
        <v>130</v>
      </c>
      <c r="I242" s="83">
        <v>970.6567050000001</v>
      </c>
      <c r="J242" s="85">
        <v>39330</v>
      </c>
      <c r="K242" s="73"/>
      <c r="L242" s="83">
        <v>1412.5093436830002</v>
      </c>
      <c r="M242" s="84">
        <v>1.0324153053985802E-6</v>
      </c>
      <c r="N242" s="84">
        <f t="shared" si="4"/>
        <v>3.4456517199834449E-3</v>
      </c>
      <c r="O242" s="84">
        <f>L242/'סכום נכסי הקרן'!$C$42</f>
        <v>1.9823965356297201E-4</v>
      </c>
    </row>
    <row r="243" spans="2:15">
      <c r="B243" s="76" t="s">
        <v>1508</v>
      </c>
      <c r="C243" s="73" t="s">
        <v>1509</v>
      </c>
      <c r="D243" s="86" t="s">
        <v>1378</v>
      </c>
      <c r="E243" s="86" t="s">
        <v>645</v>
      </c>
      <c r="F243" s="73"/>
      <c r="G243" s="86" t="s">
        <v>806</v>
      </c>
      <c r="H243" s="86" t="s">
        <v>130</v>
      </c>
      <c r="I243" s="83">
        <v>1614.3553620000002</v>
      </c>
      <c r="J243" s="85">
        <v>28698</v>
      </c>
      <c r="K243" s="73"/>
      <c r="L243" s="83">
        <v>1714.1644966110002</v>
      </c>
      <c r="M243" s="84">
        <v>7.2976652783844298E-7</v>
      </c>
      <c r="N243" s="84">
        <f t="shared" si="4"/>
        <v>4.1815042657925138E-3</v>
      </c>
      <c r="O243" s="84">
        <f>L243/'סכום נכסי הקרן'!$C$42</f>
        <v>2.4057566590821323E-4</v>
      </c>
    </row>
    <row r="244" spans="2:15">
      <c r="B244" s="76" t="s">
        <v>1510</v>
      </c>
      <c r="C244" s="73" t="s">
        <v>1511</v>
      </c>
      <c r="D244" s="86" t="s">
        <v>1378</v>
      </c>
      <c r="E244" s="86" t="s">
        <v>645</v>
      </c>
      <c r="F244" s="73"/>
      <c r="G244" s="86" t="s">
        <v>770</v>
      </c>
      <c r="H244" s="86" t="s">
        <v>130</v>
      </c>
      <c r="I244" s="83">
        <v>1655.2251180000003</v>
      </c>
      <c r="J244" s="85">
        <v>34054</v>
      </c>
      <c r="K244" s="73"/>
      <c r="L244" s="83">
        <v>2085.5803382300005</v>
      </c>
      <c r="M244" s="84">
        <v>2.2261151018062192E-7</v>
      </c>
      <c r="N244" s="84">
        <f t="shared" si="4"/>
        <v>5.0875298713766257E-3</v>
      </c>
      <c r="O244" s="84">
        <f>L244/'סכום נכסי הקרן'!$C$42</f>
        <v>2.9270229296355569E-4</v>
      </c>
    </row>
    <row r="245" spans="2:15">
      <c r="B245" s="76" t="s">
        <v>1512</v>
      </c>
      <c r="C245" s="73" t="s">
        <v>1513</v>
      </c>
      <c r="D245" s="86" t="s">
        <v>1394</v>
      </c>
      <c r="E245" s="86" t="s">
        <v>645</v>
      </c>
      <c r="F245" s="73"/>
      <c r="G245" s="86" t="s">
        <v>729</v>
      </c>
      <c r="H245" s="86" t="s">
        <v>130</v>
      </c>
      <c r="I245" s="83">
        <v>5611.1109760000008</v>
      </c>
      <c r="J245" s="85">
        <v>8540</v>
      </c>
      <c r="K245" s="73"/>
      <c r="L245" s="83">
        <v>1772.9988460800005</v>
      </c>
      <c r="M245" s="84">
        <v>3.3597179678470171E-6</v>
      </c>
      <c r="N245" s="84">
        <f t="shared" si="4"/>
        <v>4.3250237960162112E-3</v>
      </c>
      <c r="O245" s="84">
        <f>L245/'סכום נכסי הקרן'!$C$42</f>
        <v>2.4883281557486702E-4</v>
      </c>
    </row>
    <row r="246" spans="2:15">
      <c r="B246" s="76" t="s">
        <v>1514</v>
      </c>
      <c r="C246" s="73" t="s">
        <v>1515</v>
      </c>
      <c r="D246" s="86" t="s">
        <v>1394</v>
      </c>
      <c r="E246" s="86" t="s">
        <v>645</v>
      </c>
      <c r="F246" s="73"/>
      <c r="G246" s="86" t="s">
        <v>724</v>
      </c>
      <c r="H246" s="86" t="s">
        <v>130</v>
      </c>
      <c r="I246" s="83">
        <v>1123.9182900000003</v>
      </c>
      <c r="J246" s="85">
        <v>7640</v>
      </c>
      <c r="K246" s="73"/>
      <c r="L246" s="83">
        <v>317.70922221700005</v>
      </c>
      <c r="M246" s="84">
        <v>5.2907485454150007E-6</v>
      </c>
      <c r="N246" s="84">
        <f t="shared" si="4"/>
        <v>7.7501457451051607E-4</v>
      </c>
      <c r="O246" s="84">
        <f>L246/'סכום נכסי הקרן'!$C$42</f>
        <v>4.4589132403073243E-5</v>
      </c>
    </row>
    <row r="247" spans="2:15">
      <c r="B247" s="76" t="s">
        <v>1516</v>
      </c>
      <c r="C247" s="73" t="s">
        <v>1517</v>
      </c>
      <c r="D247" s="86" t="s">
        <v>1378</v>
      </c>
      <c r="E247" s="86" t="s">
        <v>645</v>
      </c>
      <c r="F247" s="73"/>
      <c r="G247" s="86" t="s">
        <v>676</v>
      </c>
      <c r="H247" s="86" t="s">
        <v>130</v>
      </c>
      <c r="I247" s="83">
        <v>684.56841299999996</v>
      </c>
      <c r="J247" s="85">
        <v>42302</v>
      </c>
      <c r="K247" s="73"/>
      <c r="L247" s="83">
        <v>1071.4686812489999</v>
      </c>
      <c r="M247" s="84">
        <v>2.771532036437247E-7</v>
      </c>
      <c r="N247" s="84">
        <f t="shared" si="4"/>
        <v>2.6137228195798469E-3</v>
      </c>
      <c r="O247" s="84">
        <f>L247/'סכום נכסי הקרן'!$C$42</f>
        <v>1.5037605317395013E-4</v>
      </c>
    </row>
    <row r="248" spans="2:15">
      <c r="B248" s="76" t="s">
        <v>1425</v>
      </c>
      <c r="C248" s="73" t="s">
        <v>1426</v>
      </c>
      <c r="D248" s="86" t="s">
        <v>1394</v>
      </c>
      <c r="E248" s="86" t="s">
        <v>645</v>
      </c>
      <c r="F248" s="73"/>
      <c r="G248" s="86" t="s">
        <v>523</v>
      </c>
      <c r="H248" s="86" t="s">
        <v>130</v>
      </c>
      <c r="I248" s="83">
        <v>11543.684740000002</v>
      </c>
      <c r="J248" s="85">
        <v>8046</v>
      </c>
      <c r="K248" s="73"/>
      <c r="L248" s="83">
        <v>3436.5780344140003</v>
      </c>
      <c r="M248" s="84">
        <v>1.9334231312090035E-4</v>
      </c>
      <c r="N248" s="84">
        <f t="shared" si="4"/>
        <v>8.3831311050027134E-3</v>
      </c>
      <c r="O248" s="84">
        <f>L248/'סכום נכסי הקרן'!$C$42</f>
        <v>4.8230904951609483E-4</v>
      </c>
    </row>
    <row r="249" spans="2:15">
      <c r="B249" s="76" t="s">
        <v>1518</v>
      </c>
      <c r="C249" s="73" t="s">
        <v>1519</v>
      </c>
      <c r="D249" s="86" t="s">
        <v>1394</v>
      </c>
      <c r="E249" s="86" t="s">
        <v>645</v>
      </c>
      <c r="F249" s="73"/>
      <c r="G249" s="86" t="s">
        <v>770</v>
      </c>
      <c r="H249" s="86" t="s">
        <v>130</v>
      </c>
      <c r="I249" s="83">
        <v>1962.4323650000003</v>
      </c>
      <c r="J249" s="85">
        <v>25551</v>
      </c>
      <c r="K249" s="73"/>
      <c r="L249" s="83">
        <v>1855.2580462500005</v>
      </c>
      <c r="M249" s="84">
        <v>6.4162217202760231E-6</v>
      </c>
      <c r="N249" s="84">
        <f t="shared" si="4"/>
        <v>4.5256855161087562E-3</v>
      </c>
      <c r="O249" s="84">
        <f>L249/'סכום נכסי הקרן'!$C$42</f>
        <v>2.6037754298994289E-4</v>
      </c>
    </row>
    <row r="250" spans="2:15">
      <c r="B250" s="76" t="s">
        <v>1520</v>
      </c>
      <c r="C250" s="73" t="s">
        <v>1521</v>
      </c>
      <c r="D250" s="86" t="s">
        <v>1378</v>
      </c>
      <c r="E250" s="86" t="s">
        <v>645</v>
      </c>
      <c r="F250" s="73"/>
      <c r="G250" s="86" t="s">
        <v>128</v>
      </c>
      <c r="H250" s="86" t="s">
        <v>130</v>
      </c>
      <c r="I250" s="83">
        <v>12329.418</v>
      </c>
      <c r="J250" s="85">
        <v>481</v>
      </c>
      <c r="K250" s="73"/>
      <c r="L250" s="83">
        <v>219.42665214600004</v>
      </c>
      <c r="M250" s="84">
        <v>3.4275666573505471E-5</v>
      </c>
      <c r="N250" s="84">
        <f t="shared" si="4"/>
        <v>5.3526571329127668E-4</v>
      </c>
      <c r="O250" s="84">
        <f>L250/'סכום נכסי הקרן'!$C$42</f>
        <v>3.0795593458154153E-5</v>
      </c>
    </row>
    <row r="251" spans="2:15">
      <c r="B251" s="76" t="s">
        <v>1522</v>
      </c>
      <c r="C251" s="73" t="s">
        <v>1523</v>
      </c>
      <c r="D251" s="86" t="s">
        <v>1394</v>
      </c>
      <c r="E251" s="86" t="s">
        <v>645</v>
      </c>
      <c r="F251" s="73"/>
      <c r="G251" s="86" t="s">
        <v>814</v>
      </c>
      <c r="H251" s="86" t="s">
        <v>130</v>
      </c>
      <c r="I251" s="83">
        <v>18258.563493000005</v>
      </c>
      <c r="J251" s="85">
        <v>3668</v>
      </c>
      <c r="K251" s="73"/>
      <c r="L251" s="83">
        <v>2477.9792030159997</v>
      </c>
      <c r="M251" s="84">
        <v>3.2342906113545629E-6</v>
      </c>
      <c r="N251" s="84">
        <f t="shared" si="4"/>
        <v>6.0447411134941613E-3</v>
      </c>
      <c r="O251" s="84">
        <f>L251/'סכום נכסי הקרן'!$C$42</f>
        <v>3.4777379770196092E-4</v>
      </c>
    </row>
    <row r="252" spans="2:15">
      <c r="B252" s="76" t="s">
        <v>1524</v>
      </c>
      <c r="C252" s="73" t="s">
        <v>1525</v>
      </c>
      <c r="D252" s="86" t="s">
        <v>1394</v>
      </c>
      <c r="E252" s="86" t="s">
        <v>645</v>
      </c>
      <c r="F252" s="73"/>
      <c r="G252" s="86" t="s">
        <v>700</v>
      </c>
      <c r="H252" s="86" t="s">
        <v>130</v>
      </c>
      <c r="I252" s="83">
        <v>2298.9237750000007</v>
      </c>
      <c r="J252" s="85">
        <v>3682</v>
      </c>
      <c r="K252" s="73"/>
      <c r="L252" s="83">
        <v>313.19158156300006</v>
      </c>
      <c r="M252" s="84">
        <v>7.4753762404544694E-6</v>
      </c>
      <c r="N252" s="84">
        <f t="shared" si="4"/>
        <v>7.6399431729286499E-4</v>
      </c>
      <c r="O252" s="84">
        <f>L252/'סכום נכסי הקרן'!$C$42</f>
        <v>4.3955100832113277E-5</v>
      </c>
    </row>
    <row r="253" spans="2:15">
      <c r="B253" s="76" t="s">
        <v>1526</v>
      </c>
      <c r="C253" s="73" t="s">
        <v>1527</v>
      </c>
      <c r="D253" s="86" t="s">
        <v>1378</v>
      </c>
      <c r="E253" s="86" t="s">
        <v>645</v>
      </c>
      <c r="F253" s="73"/>
      <c r="G253" s="86" t="s">
        <v>676</v>
      </c>
      <c r="H253" s="86" t="s">
        <v>130</v>
      </c>
      <c r="I253" s="83">
        <v>2758.7085299999999</v>
      </c>
      <c r="J253" s="85">
        <v>11904</v>
      </c>
      <c r="K253" s="73"/>
      <c r="L253" s="83">
        <v>1215.0676546210002</v>
      </c>
      <c r="M253" s="84">
        <v>2.4763990394973067E-6</v>
      </c>
      <c r="N253" s="84">
        <f t="shared" si="4"/>
        <v>2.9640157587380125E-3</v>
      </c>
      <c r="O253" s="84">
        <f>L253/'סכום נכסי הקרן'!$C$42</f>
        <v>1.7052955577594951E-4</v>
      </c>
    </row>
    <row r="254" spans="2:15">
      <c r="B254" s="76" t="s">
        <v>1528</v>
      </c>
      <c r="C254" s="73" t="s">
        <v>1529</v>
      </c>
      <c r="D254" s="86" t="s">
        <v>1394</v>
      </c>
      <c r="E254" s="86" t="s">
        <v>645</v>
      </c>
      <c r="F254" s="73"/>
      <c r="G254" s="86" t="s">
        <v>717</v>
      </c>
      <c r="H254" s="86" t="s">
        <v>130</v>
      </c>
      <c r="I254" s="83">
        <v>3678.2780400000006</v>
      </c>
      <c r="J254" s="85">
        <v>9796</v>
      </c>
      <c r="K254" s="73"/>
      <c r="L254" s="83">
        <v>1333.1992321540004</v>
      </c>
      <c r="M254" s="84">
        <v>2.5173994038372792E-6</v>
      </c>
      <c r="N254" s="84">
        <f t="shared" si="4"/>
        <v>3.2521839575051911E-3</v>
      </c>
      <c r="O254" s="84">
        <f>L254/'סכום נכסי הקרן'!$C$42</f>
        <v>1.8710881814311224E-4</v>
      </c>
    </row>
    <row r="255" spans="2:15">
      <c r="B255" s="76" t="s">
        <v>1530</v>
      </c>
      <c r="C255" s="73" t="s">
        <v>1531</v>
      </c>
      <c r="D255" s="86" t="s">
        <v>26</v>
      </c>
      <c r="E255" s="86" t="s">
        <v>645</v>
      </c>
      <c r="F255" s="73"/>
      <c r="G255" s="86" t="s">
        <v>124</v>
      </c>
      <c r="H255" s="86" t="s">
        <v>132</v>
      </c>
      <c r="I255" s="83">
        <v>1777.8343860000002</v>
      </c>
      <c r="J255" s="85">
        <v>14346</v>
      </c>
      <c r="K255" s="73"/>
      <c r="L255" s="83">
        <v>1024.9108743010004</v>
      </c>
      <c r="M255" s="84">
        <v>4.1610076648758451E-6</v>
      </c>
      <c r="N255" s="84">
        <f t="shared" si="4"/>
        <v>2.5001504823018894E-3</v>
      </c>
      <c r="O255" s="84">
        <f>L255/'סכום נכסי הקרן'!$C$42</f>
        <v>1.4384186381704453E-4</v>
      </c>
    </row>
    <row r="256" spans="2:15">
      <c r="B256" s="76" t="s">
        <v>1532</v>
      </c>
      <c r="C256" s="73" t="s">
        <v>1533</v>
      </c>
      <c r="D256" s="86" t="s">
        <v>26</v>
      </c>
      <c r="E256" s="86" t="s">
        <v>645</v>
      </c>
      <c r="F256" s="73"/>
      <c r="G256" s="86" t="s">
        <v>724</v>
      </c>
      <c r="H256" s="86" t="s">
        <v>130</v>
      </c>
      <c r="I256" s="83">
        <v>373.95826700000003</v>
      </c>
      <c r="J256" s="85">
        <v>138600</v>
      </c>
      <c r="K256" s="73"/>
      <c r="L256" s="83">
        <v>1917.7327868810005</v>
      </c>
      <c r="M256" s="84">
        <v>1.5660464341368682E-6</v>
      </c>
      <c r="N256" s="84">
        <f t="shared" si="4"/>
        <v>4.6780853557795059E-3</v>
      </c>
      <c r="O256" s="84">
        <f>L256/'סכום נכסי הקרן'!$C$42</f>
        <v>2.6914560600808419E-4</v>
      </c>
    </row>
    <row r="257" spans="2:15">
      <c r="B257" s="76" t="s">
        <v>1432</v>
      </c>
      <c r="C257" s="73" t="s">
        <v>1433</v>
      </c>
      <c r="D257" s="86" t="s">
        <v>1378</v>
      </c>
      <c r="E257" s="86" t="s">
        <v>645</v>
      </c>
      <c r="F257" s="73"/>
      <c r="G257" s="86" t="s">
        <v>156</v>
      </c>
      <c r="H257" s="86" t="s">
        <v>130</v>
      </c>
      <c r="I257" s="83">
        <v>479.04926200000011</v>
      </c>
      <c r="J257" s="85">
        <v>2660</v>
      </c>
      <c r="K257" s="73"/>
      <c r="L257" s="83">
        <v>47.148028354000012</v>
      </c>
      <c r="M257" s="84">
        <v>8.6851002954316539E-6</v>
      </c>
      <c r="N257" s="84">
        <f t="shared" si="4"/>
        <v>1.1501211352570506E-4</v>
      </c>
      <c r="O257" s="84">
        <f>L257/'סכום נכסי הקרן'!$C$42</f>
        <v>6.6170244104039989E-6</v>
      </c>
    </row>
    <row r="258" spans="2:15">
      <c r="B258" s="76" t="s">
        <v>1534</v>
      </c>
      <c r="C258" s="73" t="s">
        <v>1535</v>
      </c>
      <c r="D258" s="86" t="s">
        <v>1378</v>
      </c>
      <c r="E258" s="86" t="s">
        <v>645</v>
      </c>
      <c r="F258" s="73"/>
      <c r="G258" s="86" t="s">
        <v>770</v>
      </c>
      <c r="H258" s="86" t="s">
        <v>130</v>
      </c>
      <c r="I258" s="83">
        <v>7120.2388950000013</v>
      </c>
      <c r="J258" s="85">
        <v>1510</v>
      </c>
      <c r="K258" s="73"/>
      <c r="L258" s="83">
        <v>397.80774706400007</v>
      </c>
      <c r="M258" s="84">
        <v>2.9854786139857289E-5</v>
      </c>
      <c r="N258" s="84">
        <f t="shared" si="4"/>
        <v>9.7040557927907732E-4</v>
      </c>
      <c r="O258" s="84">
        <f>L258/'סכום נכסי הקרן'!$C$42</f>
        <v>5.5830618264803536E-5</v>
      </c>
    </row>
    <row r="259" spans="2:15">
      <c r="B259" s="76" t="s">
        <v>1536</v>
      </c>
      <c r="C259" s="73" t="s">
        <v>1537</v>
      </c>
      <c r="D259" s="86" t="s">
        <v>1394</v>
      </c>
      <c r="E259" s="86" t="s">
        <v>645</v>
      </c>
      <c r="F259" s="73"/>
      <c r="G259" s="86" t="s">
        <v>806</v>
      </c>
      <c r="H259" s="86" t="s">
        <v>130</v>
      </c>
      <c r="I259" s="83">
        <v>31473.253956000004</v>
      </c>
      <c r="J259" s="85">
        <v>311</v>
      </c>
      <c r="K259" s="73"/>
      <c r="L259" s="83">
        <v>362.16273332300005</v>
      </c>
      <c r="M259" s="84">
        <v>1.0563170367379591E-4</v>
      </c>
      <c r="N259" s="84">
        <f t="shared" si="4"/>
        <v>8.8345372762953949E-4</v>
      </c>
      <c r="O259" s="84">
        <f>L259/'סכום נכסי הקרן'!$C$42</f>
        <v>5.0827992825995082E-5</v>
      </c>
    </row>
    <row r="260" spans="2:15">
      <c r="B260" s="76" t="s">
        <v>1538</v>
      </c>
      <c r="C260" s="73" t="s">
        <v>1539</v>
      </c>
      <c r="D260" s="86" t="s">
        <v>1394</v>
      </c>
      <c r="E260" s="86" t="s">
        <v>645</v>
      </c>
      <c r="F260" s="73"/>
      <c r="G260" s="86" t="s">
        <v>676</v>
      </c>
      <c r="H260" s="86" t="s">
        <v>130</v>
      </c>
      <c r="I260" s="83">
        <v>5568.5042549999998</v>
      </c>
      <c r="J260" s="85">
        <v>10092</v>
      </c>
      <c r="K260" s="83">
        <v>9.2210194310000002</v>
      </c>
      <c r="L260" s="83">
        <v>2088.5227822650004</v>
      </c>
      <c r="M260" s="84">
        <v>1.0736713348400409E-6</v>
      </c>
      <c r="N260" s="84">
        <f t="shared" si="4"/>
        <v>5.0947076202499299E-3</v>
      </c>
      <c r="O260" s="84">
        <f>L260/'סכום נכסי הקרן'!$C$42</f>
        <v>2.9311525241669875E-4</v>
      </c>
    </row>
    <row r="261" spans="2:15">
      <c r="B261" s="76" t="s">
        <v>1540</v>
      </c>
      <c r="C261" s="73" t="s">
        <v>1541</v>
      </c>
      <c r="D261" s="86" t="s">
        <v>1378</v>
      </c>
      <c r="E261" s="86" t="s">
        <v>645</v>
      </c>
      <c r="F261" s="73"/>
      <c r="G261" s="86" t="s">
        <v>1403</v>
      </c>
      <c r="H261" s="86" t="s">
        <v>130</v>
      </c>
      <c r="I261" s="83">
        <v>20549.030000000002</v>
      </c>
      <c r="J261" s="85">
        <v>127</v>
      </c>
      <c r="K261" s="73"/>
      <c r="L261" s="83">
        <v>96.55989197000001</v>
      </c>
      <c r="M261" s="84">
        <v>1.2555962519654218E-4</v>
      </c>
      <c r="N261" s="84">
        <f t="shared" si="4"/>
        <v>2.3554658900898172E-4</v>
      </c>
      <c r="O261" s="84">
        <f>L261/'סכום נכסי הקרן'!$C$42</f>
        <v>1.3551768430996456E-5</v>
      </c>
    </row>
    <row r="262" spans="2:15">
      <c r="B262" s="76" t="s">
        <v>1542</v>
      </c>
      <c r="C262" s="73" t="s">
        <v>1543</v>
      </c>
      <c r="D262" s="86" t="s">
        <v>1378</v>
      </c>
      <c r="E262" s="86" t="s">
        <v>645</v>
      </c>
      <c r="F262" s="73"/>
      <c r="G262" s="86" t="s">
        <v>734</v>
      </c>
      <c r="H262" s="86" t="s">
        <v>130</v>
      </c>
      <c r="I262" s="83">
        <v>817.39512000000013</v>
      </c>
      <c r="J262" s="85">
        <v>26177</v>
      </c>
      <c r="K262" s="73"/>
      <c r="L262" s="83">
        <v>791.68722608100018</v>
      </c>
      <c r="M262" s="84">
        <v>2.5789367748833989E-7</v>
      </c>
      <c r="N262" s="84">
        <f t="shared" si="4"/>
        <v>1.931228607042135E-3</v>
      </c>
      <c r="O262" s="84">
        <f>L262/'סכום נכסי הקרן'!$C$42</f>
        <v>1.1110992088683103E-4</v>
      </c>
    </row>
    <row r="263" spans="2:15">
      <c r="B263" s="76" t="s">
        <v>1544</v>
      </c>
      <c r="C263" s="73" t="s">
        <v>1545</v>
      </c>
      <c r="D263" s="86" t="s">
        <v>26</v>
      </c>
      <c r="E263" s="86" t="s">
        <v>645</v>
      </c>
      <c r="F263" s="73"/>
      <c r="G263" s="86" t="s">
        <v>717</v>
      </c>
      <c r="H263" s="86" t="s">
        <v>132</v>
      </c>
      <c r="I263" s="83">
        <v>6845.6841300000006</v>
      </c>
      <c r="J263" s="85">
        <v>10638</v>
      </c>
      <c r="K263" s="73"/>
      <c r="L263" s="83">
        <v>2926.4480227360004</v>
      </c>
      <c r="M263" s="84">
        <v>1.1477734602764078E-5</v>
      </c>
      <c r="N263" s="84">
        <f t="shared" si="4"/>
        <v>7.138728467940972E-3</v>
      </c>
      <c r="O263" s="84">
        <f>L263/'סכום נכסי הקרן'!$C$42</f>
        <v>4.1071448114075312E-4</v>
      </c>
    </row>
    <row r="264" spans="2:15">
      <c r="B264" s="76" t="s">
        <v>1546</v>
      </c>
      <c r="C264" s="73" t="s">
        <v>1547</v>
      </c>
      <c r="D264" s="86" t="s">
        <v>1394</v>
      </c>
      <c r="E264" s="86" t="s">
        <v>645</v>
      </c>
      <c r="F264" s="73"/>
      <c r="G264" s="86" t="s">
        <v>770</v>
      </c>
      <c r="H264" s="86" t="s">
        <v>130</v>
      </c>
      <c r="I264" s="83">
        <v>1583.7030450000002</v>
      </c>
      <c r="J264" s="85">
        <v>23748</v>
      </c>
      <c r="K264" s="73"/>
      <c r="L264" s="83">
        <v>1391.5618567680001</v>
      </c>
      <c r="M264" s="84">
        <v>9.786677493536073E-7</v>
      </c>
      <c r="N264" s="84">
        <f t="shared" si="4"/>
        <v>3.3945527699900924E-3</v>
      </c>
      <c r="O264" s="84">
        <f>L264/'סכום נכסי הקרן'!$C$42</f>
        <v>1.9529976324110206E-4</v>
      </c>
    </row>
    <row r="265" spans="2:15">
      <c r="B265" s="114"/>
      <c r="C265" s="114"/>
      <c r="D265" s="114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</row>
    <row r="266" spans="2:15">
      <c r="B266" s="114"/>
      <c r="C266" s="114"/>
      <c r="D266" s="114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</row>
    <row r="267" spans="2:15">
      <c r="B267" s="114"/>
      <c r="C267" s="114"/>
      <c r="D267" s="114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</row>
    <row r="268" spans="2:15">
      <c r="B268" s="129" t="s">
        <v>220</v>
      </c>
      <c r="C268" s="114"/>
      <c r="D268" s="114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</row>
    <row r="269" spans="2:15">
      <c r="B269" s="129" t="s">
        <v>110</v>
      </c>
      <c r="C269" s="114"/>
      <c r="D269" s="114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</row>
    <row r="270" spans="2:15">
      <c r="B270" s="129" t="s">
        <v>203</v>
      </c>
      <c r="C270" s="114"/>
      <c r="D270" s="114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</row>
    <row r="271" spans="2:15">
      <c r="B271" s="129" t="s">
        <v>211</v>
      </c>
      <c r="C271" s="114"/>
      <c r="D271" s="114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</row>
    <row r="272" spans="2:15">
      <c r="B272" s="129" t="s">
        <v>217</v>
      </c>
      <c r="C272" s="114"/>
      <c r="D272" s="114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</row>
    <row r="273" spans="2:15">
      <c r="B273" s="130"/>
      <c r="C273" s="114"/>
      <c r="D273" s="114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</row>
    <row r="274" spans="2:15">
      <c r="B274" s="131"/>
      <c r="C274" s="114"/>
      <c r="D274" s="114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</row>
    <row r="275" spans="2:15">
      <c r="B275" s="114"/>
      <c r="C275" s="114"/>
      <c r="D275" s="114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</row>
    <row r="276" spans="2:15">
      <c r="B276" s="114"/>
      <c r="C276" s="114"/>
      <c r="D276" s="114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</row>
    <row r="277" spans="2:15">
      <c r="B277" s="114"/>
      <c r="C277" s="114"/>
      <c r="D277" s="114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</row>
    <row r="278" spans="2:15">
      <c r="B278" s="114"/>
      <c r="C278" s="114"/>
      <c r="D278" s="114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</row>
    <row r="279" spans="2:15">
      <c r="B279" s="114"/>
      <c r="C279" s="114"/>
      <c r="D279" s="114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</row>
    <row r="280" spans="2:15">
      <c r="B280" s="114"/>
      <c r="C280" s="114"/>
      <c r="D280" s="114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</row>
    <row r="281" spans="2:15">
      <c r="B281" s="114"/>
      <c r="C281" s="114"/>
      <c r="D281" s="114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</row>
    <row r="282" spans="2:15">
      <c r="B282" s="114"/>
      <c r="C282" s="114"/>
      <c r="D282" s="114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</row>
    <row r="283" spans="2:15">
      <c r="B283" s="114"/>
      <c r="C283" s="114"/>
      <c r="D283" s="114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</row>
    <row r="284" spans="2:15">
      <c r="B284" s="114"/>
      <c r="C284" s="114"/>
      <c r="D284" s="114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</row>
    <row r="285" spans="2:15">
      <c r="B285" s="114"/>
      <c r="C285" s="114"/>
      <c r="D285" s="114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</row>
    <row r="286" spans="2:15">
      <c r="B286" s="114"/>
      <c r="C286" s="114"/>
      <c r="D286" s="114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</row>
    <row r="287" spans="2:15">
      <c r="B287" s="114"/>
      <c r="C287" s="114"/>
      <c r="D287" s="114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</row>
    <row r="288" spans="2:15">
      <c r="B288" s="114"/>
      <c r="C288" s="114"/>
      <c r="D288" s="114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</row>
    <row r="289" spans="2:15">
      <c r="B289" s="114"/>
      <c r="C289" s="114"/>
      <c r="D289" s="114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</row>
    <row r="290" spans="2:15">
      <c r="B290" s="114"/>
      <c r="C290" s="114"/>
      <c r="D290" s="114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</row>
    <row r="291" spans="2:15">
      <c r="B291" s="114"/>
      <c r="C291" s="114"/>
      <c r="D291" s="114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</row>
    <row r="292" spans="2:15">
      <c r="B292" s="114"/>
      <c r="C292" s="114"/>
      <c r="D292" s="114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</row>
    <row r="293" spans="2:15">
      <c r="B293" s="130"/>
      <c r="C293" s="114"/>
      <c r="D293" s="114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</row>
    <row r="294" spans="2:15">
      <c r="B294" s="130"/>
      <c r="C294" s="114"/>
      <c r="D294" s="114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</row>
    <row r="295" spans="2:15">
      <c r="B295" s="131"/>
      <c r="C295" s="114"/>
      <c r="D295" s="114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</row>
    <row r="296" spans="2:15">
      <c r="B296" s="114"/>
      <c r="C296" s="114"/>
      <c r="D296" s="114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</row>
    <row r="297" spans="2:15">
      <c r="B297" s="114"/>
      <c r="C297" s="114"/>
      <c r="D297" s="114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</row>
    <row r="298" spans="2:15">
      <c r="B298" s="114"/>
      <c r="C298" s="114"/>
      <c r="D298" s="114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</row>
    <row r="299" spans="2:15">
      <c r="B299" s="114"/>
      <c r="C299" s="114"/>
      <c r="D299" s="114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</row>
    <row r="300" spans="2:15">
      <c r="B300" s="114"/>
      <c r="C300" s="114"/>
      <c r="D300" s="114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</row>
    <row r="301" spans="2:15">
      <c r="B301" s="114"/>
      <c r="C301" s="114"/>
      <c r="D301" s="114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</row>
    <row r="302" spans="2:15">
      <c r="B302" s="114"/>
      <c r="C302" s="114"/>
      <c r="D302" s="114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</row>
    <row r="303" spans="2:15">
      <c r="B303" s="114"/>
      <c r="C303" s="114"/>
      <c r="D303" s="114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</row>
    <row r="304" spans="2:15">
      <c r="B304" s="114"/>
      <c r="C304" s="114"/>
      <c r="D304" s="114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</row>
    <row r="305" spans="2:15">
      <c r="B305" s="114"/>
      <c r="C305" s="114"/>
      <c r="D305" s="114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</row>
    <row r="306" spans="2:15">
      <c r="B306" s="114"/>
      <c r="C306" s="114"/>
      <c r="D306" s="114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</row>
    <row r="307" spans="2:15">
      <c r="B307" s="114"/>
      <c r="C307" s="114"/>
      <c r="D307" s="114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</row>
    <row r="308" spans="2:15">
      <c r="B308" s="114"/>
      <c r="C308" s="114"/>
      <c r="D308" s="114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</row>
    <row r="309" spans="2:15">
      <c r="B309" s="114"/>
      <c r="C309" s="114"/>
      <c r="D309" s="114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</row>
    <row r="310" spans="2:15">
      <c r="B310" s="114"/>
      <c r="C310" s="114"/>
      <c r="D310" s="114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</row>
    <row r="311" spans="2:15">
      <c r="B311" s="114"/>
      <c r="C311" s="114"/>
      <c r="D311" s="114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</row>
    <row r="312" spans="2:15">
      <c r="B312" s="114"/>
      <c r="C312" s="114"/>
      <c r="D312" s="114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</row>
    <row r="313" spans="2:15">
      <c r="B313" s="114"/>
      <c r="C313" s="114"/>
      <c r="D313" s="114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</row>
    <row r="314" spans="2:15">
      <c r="B314" s="114"/>
      <c r="C314" s="114"/>
      <c r="D314" s="114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</row>
    <row r="315" spans="2:15">
      <c r="B315" s="114"/>
      <c r="C315" s="114"/>
      <c r="D315" s="114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</row>
    <row r="316" spans="2:15">
      <c r="B316" s="114"/>
      <c r="C316" s="114"/>
      <c r="D316" s="114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</row>
    <row r="317" spans="2:15">
      <c r="B317" s="114"/>
      <c r="C317" s="114"/>
      <c r="D317" s="114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</row>
    <row r="318" spans="2:15">
      <c r="B318" s="114"/>
      <c r="C318" s="114"/>
      <c r="D318" s="114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</row>
    <row r="319" spans="2:15">
      <c r="B319" s="114"/>
      <c r="C319" s="114"/>
      <c r="D319" s="114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</row>
    <row r="320" spans="2:15">
      <c r="B320" s="114"/>
      <c r="C320" s="114"/>
      <c r="D320" s="114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</row>
    <row r="321" spans="2:15">
      <c r="B321" s="114"/>
      <c r="C321" s="114"/>
      <c r="D321" s="114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</row>
    <row r="322" spans="2:15">
      <c r="B322" s="114"/>
      <c r="C322" s="114"/>
      <c r="D322" s="114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</row>
    <row r="323" spans="2:15">
      <c r="B323" s="114"/>
      <c r="C323" s="114"/>
      <c r="D323" s="114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</row>
    <row r="324" spans="2:15">
      <c r="B324" s="114"/>
      <c r="C324" s="114"/>
      <c r="D324" s="114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</row>
    <row r="325" spans="2:15">
      <c r="B325" s="114"/>
      <c r="C325" s="114"/>
      <c r="D325" s="114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</row>
    <row r="326" spans="2:15">
      <c r="B326" s="114"/>
      <c r="C326" s="114"/>
      <c r="D326" s="114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</row>
    <row r="327" spans="2:15">
      <c r="B327" s="114"/>
      <c r="C327" s="114"/>
      <c r="D327" s="114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</row>
    <row r="328" spans="2:15">
      <c r="B328" s="114"/>
      <c r="C328" s="114"/>
      <c r="D328" s="114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</row>
    <row r="329" spans="2:15">
      <c r="B329" s="114"/>
      <c r="C329" s="114"/>
      <c r="D329" s="114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</row>
    <row r="330" spans="2:15">
      <c r="B330" s="114"/>
      <c r="C330" s="114"/>
      <c r="D330" s="114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</row>
    <row r="331" spans="2:15">
      <c r="B331" s="114"/>
      <c r="C331" s="114"/>
      <c r="D331" s="114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</row>
    <row r="332" spans="2:15">
      <c r="B332" s="114"/>
      <c r="C332" s="114"/>
      <c r="D332" s="114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</row>
    <row r="333" spans="2:15">
      <c r="B333" s="114"/>
      <c r="C333" s="114"/>
      <c r="D333" s="114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</row>
    <row r="334" spans="2:15">
      <c r="B334" s="114"/>
      <c r="C334" s="114"/>
      <c r="D334" s="114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</row>
    <row r="335" spans="2:15">
      <c r="B335" s="114"/>
      <c r="C335" s="114"/>
      <c r="D335" s="114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</row>
    <row r="336" spans="2:15">
      <c r="B336" s="114"/>
      <c r="C336" s="114"/>
      <c r="D336" s="114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</row>
    <row r="337" spans="2:15">
      <c r="B337" s="114"/>
      <c r="C337" s="114"/>
      <c r="D337" s="114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</row>
    <row r="338" spans="2:15">
      <c r="B338" s="114"/>
      <c r="C338" s="114"/>
      <c r="D338" s="114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</row>
    <row r="339" spans="2:15">
      <c r="B339" s="114"/>
      <c r="C339" s="114"/>
      <c r="D339" s="114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</row>
    <row r="340" spans="2:15">
      <c r="B340" s="114"/>
      <c r="C340" s="114"/>
      <c r="D340" s="114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</row>
    <row r="341" spans="2:15">
      <c r="B341" s="114"/>
      <c r="C341" s="114"/>
      <c r="D341" s="114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</row>
    <row r="342" spans="2:15">
      <c r="B342" s="114"/>
      <c r="C342" s="114"/>
      <c r="D342" s="114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</row>
    <row r="343" spans="2:15">
      <c r="B343" s="114"/>
      <c r="C343" s="114"/>
      <c r="D343" s="114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</row>
    <row r="344" spans="2:15">
      <c r="B344" s="114"/>
      <c r="C344" s="114"/>
      <c r="D344" s="114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</row>
    <row r="345" spans="2:15">
      <c r="B345" s="114"/>
      <c r="C345" s="114"/>
      <c r="D345" s="114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</row>
    <row r="346" spans="2:15">
      <c r="B346" s="114"/>
      <c r="C346" s="114"/>
      <c r="D346" s="114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</row>
    <row r="347" spans="2:15">
      <c r="B347" s="114"/>
      <c r="C347" s="114"/>
      <c r="D347" s="114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</row>
    <row r="348" spans="2:15">
      <c r="B348" s="114"/>
      <c r="C348" s="114"/>
      <c r="D348" s="114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</row>
    <row r="349" spans="2:15">
      <c r="B349" s="114"/>
      <c r="C349" s="114"/>
      <c r="D349" s="114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</row>
    <row r="350" spans="2:15">
      <c r="B350" s="114"/>
      <c r="C350" s="114"/>
      <c r="D350" s="114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</row>
    <row r="351" spans="2:15">
      <c r="B351" s="114"/>
      <c r="C351" s="114"/>
      <c r="D351" s="114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</row>
    <row r="352" spans="2:15">
      <c r="B352" s="114"/>
      <c r="C352" s="114"/>
      <c r="D352" s="114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</row>
    <row r="353" spans="2:15">
      <c r="B353" s="114"/>
      <c r="C353" s="114"/>
      <c r="D353" s="114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</row>
    <row r="354" spans="2:15">
      <c r="B354" s="114"/>
      <c r="C354" s="114"/>
      <c r="D354" s="114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</row>
    <row r="355" spans="2:15">
      <c r="B355" s="114"/>
      <c r="C355" s="114"/>
      <c r="D355" s="114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</row>
    <row r="356" spans="2:15">
      <c r="B356" s="114"/>
      <c r="C356" s="114"/>
      <c r="D356" s="114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</row>
    <row r="357" spans="2:15">
      <c r="B357" s="114"/>
      <c r="C357" s="114"/>
      <c r="D357" s="114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</row>
    <row r="358" spans="2:15">
      <c r="B358" s="114"/>
      <c r="C358" s="114"/>
      <c r="D358" s="114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</row>
    <row r="359" spans="2:15">
      <c r="B359" s="114"/>
      <c r="C359" s="114"/>
      <c r="D359" s="114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</row>
    <row r="360" spans="2:15">
      <c r="B360" s="130"/>
      <c r="C360" s="114"/>
      <c r="D360" s="114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</row>
    <row r="361" spans="2:15">
      <c r="B361" s="130"/>
      <c r="C361" s="114"/>
      <c r="D361" s="114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</row>
    <row r="362" spans="2:15">
      <c r="B362" s="131"/>
      <c r="C362" s="114"/>
      <c r="D362" s="114"/>
      <c r="E362" s="114"/>
      <c r="F362" s="114"/>
      <c r="G362" s="114"/>
      <c r="H362" s="115"/>
      <c r="I362" s="115"/>
      <c r="J362" s="115"/>
      <c r="K362" s="115"/>
      <c r="L362" s="115"/>
      <c r="M362" s="115"/>
      <c r="N362" s="115"/>
      <c r="O362" s="115"/>
    </row>
    <row r="363" spans="2:15">
      <c r="B363" s="114"/>
      <c r="C363" s="114"/>
      <c r="D363" s="114"/>
      <c r="E363" s="114"/>
      <c r="F363" s="114"/>
      <c r="G363" s="114"/>
      <c r="H363" s="115"/>
      <c r="I363" s="115"/>
      <c r="J363" s="115"/>
      <c r="K363" s="115"/>
      <c r="L363" s="115"/>
      <c r="M363" s="115"/>
      <c r="N363" s="115"/>
      <c r="O363" s="115"/>
    </row>
    <row r="364" spans="2:15">
      <c r="B364" s="114"/>
      <c r="C364" s="114"/>
      <c r="D364" s="114"/>
      <c r="E364" s="114"/>
      <c r="F364" s="114"/>
      <c r="G364" s="114"/>
      <c r="H364" s="115"/>
      <c r="I364" s="115"/>
      <c r="J364" s="115"/>
      <c r="K364" s="115"/>
      <c r="L364" s="115"/>
      <c r="M364" s="115"/>
      <c r="N364" s="115"/>
      <c r="O364" s="115"/>
    </row>
    <row r="365" spans="2:15">
      <c r="B365" s="114"/>
      <c r="C365" s="114"/>
      <c r="D365" s="114"/>
      <c r="E365" s="114"/>
      <c r="F365" s="114"/>
      <c r="G365" s="114"/>
      <c r="H365" s="115"/>
      <c r="I365" s="115"/>
      <c r="J365" s="115"/>
      <c r="K365" s="115"/>
      <c r="L365" s="115"/>
      <c r="M365" s="115"/>
      <c r="N365" s="115"/>
      <c r="O365" s="115"/>
    </row>
    <row r="366" spans="2:15">
      <c r="B366" s="114"/>
      <c r="C366" s="114"/>
      <c r="D366" s="114"/>
      <c r="E366" s="114"/>
      <c r="F366" s="114"/>
      <c r="G366" s="114"/>
      <c r="H366" s="115"/>
      <c r="I366" s="115"/>
      <c r="J366" s="115"/>
      <c r="K366" s="115"/>
      <c r="L366" s="115"/>
      <c r="M366" s="115"/>
      <c r="N366" s="115"/>
      <c r="O366" s="115"/>
    </row>
    <row r="367" spans="2:15">
      <c r="B367" s="114"/>
      <c r="C367" s="114"/>
      <c r="D367" s="114"/>
      <c r="E367" s="114"/>
      <c r="F367" s="114"/>
      <c r="G367" s="114"/>
      <c r="H367" s="115"/>
      <c r="I367" s="115"/>
      <c r="J367" s="115"/>
      <c r="K367" s="115"/>
      <c r="L367" s="115"/>
      <c r="M367" s="115"/>
      <c r="N367" s="115"/>
      <c r="O367" s="115"/>
    </row>
    <row r="368" spans="2:15">
      <c r="B368" s="114"/>
      <c r="C368" s="114"/>
      <c r="D368" s="114"/>
      <c r="E368" s="114"/>
      <c r="F368" s="114"/>
      <c r="G368" s="114"/>
      <c r="H368" s="115"/>
      <c r="I368" s="115"/>
      <c r="J368" s="115"/>
      <c r="K368" s="115"/>
      <c r="L368" s="115"/>
      <c r="M368" s="115"/>
      <c r="N368" s="115"/>
      <c r="O368" s="115"/>
    </row>
    <row r="369" spans="2:15">
      <c r="B369" s="114"/>
      <c r="C369" s="114"/>
      <c r="D369" s="114"/>
      <c r="E369" s="114"/>
      <c r="F369" s="114"/>
      <c r="G369" s="114"/>
      <c r="H369" s="115"/>
      <c r="I369" s="115"/>
      <c r="J369" s="115"/>
      <c r="K369" s="115"/>
      <c r="L369" s="115"/>
      <c r="M369" s="115"/>
      <c r="N369" s="115"/>
      <c r="O369" s="115"/>
    </row>
    <row r="370" spans="2:15">
      <c r="B370" s="114"/>
      <c r="C370" s="114"/>
      <c r="D370" s="114"/>
      <c r="E370" s="114"/>
      <c r="F370" s="114"/>
      <c r="G370" s="114"/>
      <c r="H370" s="115"/>
      <c r="I370" s="115"/>
      <c r="J370" s="115"/>
      <c r="K370" s="115"/>
      <c r="L370" s="115"/>
      <c r="M370" s="115"/>
      <c r="N370" s="115"/>
      <c r="O370" s="115"/>
    </row>
    <row r="371" spans="2:15">
      <c r="B371" s="114"/>
      <c r="C371" s="114"/>
      <c r="D371" s="114"/>
      <c r="E371" s="114"/>
      <c r="F371" s="114"/>
      <c r="G371" s="114"/>
      <c r="H371" s="115"/>
      <c r="I371" s="115"/>
      <c r="J371" s="115"/>
      <c r="K371" s="115"/>
      <c r="L371" s="115"/>
      <c r="M371" s="115"/>
      <c r="N371" s="115"/>
      <c r="O371" s="115"/>
    </row>
    <row r="372" spans="2:15">
      <c r="B372" s="114"/>
      <c r="C372" s="114"/>
      <c r="D372" s="114"/>
      <c r="E372" s="114"/>
      <c r="F372" s="114"/>
      <c r="G372" s="114"/>
      <c r="H372" s="115"/>
      <c r="I372" s="115"/>
      <c r="J372" s="115"/>
      <c r="K372" s="115"/>
      <c r="L372" s="115"/>
      <c r="M372" s="115"/>
      <c r="N372" s="115"/>
      <c r="O372" s="115"/>
    </row>
    <row r="373" spans="2:15">
      <c r="B373" s="114"/>
      <c r="C373" s="114"/>
      <c r="D373" s="114"/>
      <c r="E373" s="114"/>
      <c r="F373" s="114"/>
      <c r="G373" s="114"/>
      <c r="H373" s="115"/>
      <c r="I373" s="115"/>
      <c r="J373" s="115"/>
      <c r="K373" s="115"/>
      <c r="L373" s="115"/>
      <c r="M373" s="115"/>
      <c r="N373" s="115"/>
      <c r="O373" s="115"/>
    </row>
    <row r="374" spans="2:15">
      <c r="B374" s="114"/>
      <c r="C374" s="114"/>
      <c r="D374" s="114"/>
      <c r="E374" s="114"/>
      <c r="F374" s="114"/>
      <c r="G374" s="114"/>
      <c r="H374" s="115"/>
      <c r="I374" s="115"/>
      <c r="J374" s="115"/>
      <c r="K374" s="115"/>
      <c r="L374" s="115"/>
      <c r="M374" s="115"/>
      <c r="N374" s="115"/>
      <c r="O374" s="115"/>
    </row>
    <row r="375" spans="2:15">
      <c r="B375" s="114"/>
      <c r="C375" s="114"/>
      <c r="D375" s="114"/>
      <c r="E375" s="114"/>
      <c r="F375" s="114"/>
      <c r="G375" s="114"/>
      <c r="H375" s="115"/>
      <c r="I375" s="115"/>
      <c r="J375" s="115"/>
      <c r="K375" s="115"/>
      <c r="L375" s="115"/>
      <c r="M375" s="115"/>
      <c r="N375" s="115"/>
      <c r="O375" s="115"/>
    </row>
    <row r="376" spans="2:15">
      <c r="B376" s="114"/>
      <c r="C376" s="114"/>
      <c r="D376" s="114"/>
      <c r="E376" s="114"/>
      <c r="F376" s="114"/>
      <c r="G376" s="114"/>
      <c r="H376" s="115"/>
      <c r="I376" s="115"/>
      <c r="J376" s="115"/>
      <c r="K376" s="115"/>
      <c r="L376" s="115"/>
      <c r="M376" s="115"/>
      <c r="N376" s="115"/>
      <c r="O376" s="115"/>
    </row>
    <row r="377" spans="2:15">
      <c r="B377" s="114"/>
      <c r="C377" s="114"/>
      <c r="D377" s="114"/>
      <c r="E377" s="114"/>
      <c r="F377" s="114"/>
      <c r="G377" s="114"/>
      <c r="H377" s="115"/>
      <c r="I377" s="115"/>
      <c r="J377" s="115"/>
      <c r="K377" s="115"/>
      <c r="L377" s="115"/>
      <c r="M377" s="115"/>
      <c r="N377" s="115"/>
      <c r="O377" s="115"/>
    </row>
    <row r="378" spans="2:15">
      <c r="B378" s="114"/>
      <c r="C378" s="114"/>
      <c r="D378" s="114"/>
      <c r="E378" s="114"/>
      <c r="F378" s="114"/>
      <c r="G378" s="114"/>
      <c r="H378" s="115"/>
      <c r="I378" s="115"/>
      <c r="J378" s="115"/>
      <c r="K378" s="115"/>
      <c r="L378" s="115"/>
      <c r="M378" s="115"/>
      <c r="N378" s="115"/>
      <c r="O378" s="115"/>
    </row>
    <row r="379" spans="2:15">
      <c r="B379" s="114"/>
      <c r="C379" s="114"/>
      <c r="D379" s="114"/>
      <c r="E379" s="114"/>
      <c r="F379" s="114"/>
      <c r="G379" s="114"/>
      <c r="H379" s="115"/>
      <c r="I379" s="115"/>
      <c r="J379" s="115"/>
      <c r="K379" s="115"/>
      <c r="L379" s="115"/>
      <c r="M379" s="115"/>
      <c r="N379" s="115"/>
      <c r="O379" s="115"/>
    </row>
    <row r="380" spans="2:15">
      <c r="B380" s="114"/>
      <c r="C380" s="114"/>
      <c r="D380" s="114"/>
      <c r="E380" s="114"/>
      <c r="F380" s="114"/>
      <c r="G380" s="114"/>
      <c r="H380" s="115"/>
      <c r="I380" s="115"/>
      <c r="J380" s="115"/>
      <c r="K380" s="115"/>
      <c r="L380" s="115"/>
      <c r="M380" s="115"/>
      <c r="N380" s="115"/>
      <c r="O380" s="115"/>
    </row>
    <row r="381" spans="2:15">
      <c r="B381" s="114"/>
      <c r="C381" s="114"/>
      <c r="D381" s="114"/>
      <c r="E381" s="114"/>
      <c r="F381" s="114"/>
      <c r="G381" s="114"/>
      <c r="H381" s="115"/>
      <c r="I381" s="115"/>
      <c r="J381" s="115"/>
      <c r="K381" s="115"/>
      <c r="L381" s="115"/>
      <c r="M381" s="115"/>
      <c r="N381" s="115"/>
      <c r="O381" s="115"/>
    </row>
    <row r="382" spans="2:15">
      <c r="B382" s="114"/>
      <c r="C382" s="114"/>
      <c r="D382" s="114"/>
      <c r="E382" s="114"/>
      <c r="F382" s="114"/>
      <c r="G382" s="114"/>
      <c r="H382" s="115"/>
      <c r="I382" s="115"/>
      <c r="J382" s="115"/>
      <c r="K382" s="115"/>
      <c r="L382" s="115"/>
      <c r="M382" s="115"/>
      <c r="N382" s="115"/>
      <c r="O382" s="115"/>
    </row>
    <row r="383" spans="2:15">
      <c r="B383" s="114"/>
      <c r="C383" s="114"/>
      <c r="D383" s="114"/>
      <c r="E383" s="114"/>
      <c r="F383" s="114"/>
      <c r="G383" s="114"/>
      <c r="H383" s="115"/>
      <c r="I383" s="115"/>
      <c r="J383" s="115"/>
      <c r="K383" s="115"/>
      <c r="L383" s="115"/>
      <c r="M383" s="115"/>
      <c r="N383" s="115"/>
      <c r="O383" s="115"/>
    </row>
    <row r="384" spans="2:15">
      <c r="B384" s="114"/>
      <c r="C384" s="114"/>
      <c r="D384" s="114"/>
      <c r="E384" s="114"/>
      <c r="F384" s="114"/>
      <c r="G384" s="114"/>
      <c r="H384" s="115"/>
      <c r="I384" s="115"/>
      <c r="J384" s="115"/>
      <c r="K384" s="115"/>
      <c r="L384" s="115"/>
      <c r="M384" s="115"/>
      <c r="N384" s="115"/>
      <c r="O384" s="115"/>
    </row>
    <row r="385" spans="2:15">
      <c r="B385" s="114"/>
      <c r="C385" s="114"/>
      <c r="D385" s="114"/>
      <c r="E385" s="114"/>
      <c r="F385" s="114"/>
      <c r="G385" s="114"/>
      <c r="H385" s="115"/>
      <c r="I385" s="115"/>
      <c r="J385" s="115"/>
      <c r="K385" s="115"/>
      <c r="L385" s="115"/>
      <c r="M385" s="115"/>
      <c r="N385" s="115"/>
      <c r="O385" s="115"/>
    </row>
    <row r="386" spans="2:15">
      <c r="B386" s="114"/>
      <c r="C386" s="114"/>
      <c r="D386" s="114"/>
      <c r="E386" s="114"/>
      <c r="F386" s="114"/>
      <c r="G386" s="114"/>
      <c r="H386" s="115"/>
      <c r="I386" s="115"/>
      <c r="J386" s="115"/>
      <c r="K386" s="115"/>
      <c r="L386" s="115"/>
      <c r="M386" s="115"/>
      <c r="N386" s="115"/>
      <c r="O386" s="115"/>
    </row>
    <row r="387" spans="2:15">
      <c r="B387" s="114"/>
      <c r="C387" s="114"/>
      <c r="D387" s="114"/>
      <c r="E387" s="114"/>
      <c r="F387" s="114"/>
      <c r="G387" s="114"/>
      <c r="H387" s="115"/>
      <c r="I387" s="115"/>
      <c r="J387" s="115"/>
      <c r="K387" s="115"/>
      <c r="L387" s="115"/>
      <c r="M387" s="115"/>
      <c r="N387" s="115"/>
      <c r="O387" s="115"/>
    </row>
    <row r="388" spans="2:15">
      <c r="B388" s="114"/>
      <c r="C388" s="114"/>
      <c r="D388" s="114"/>
      <c r="E388" s="114"/>
      <c r="F388" s="114"/>
      <c r="G388" s="114"/>
      <c r="H388" s="115"/>
      <c r="I388" s="115"/>
      <c r="J388" s="115"/>
      <c r="K388" s="115"/>
      <c r="L388" s="115"/>
      <c r="M388" s="115"/>
      <c r="N388" s="115"/>
      <c r="O388" s="115"/>
    </row>
    <row r="389" spans="2:15">
      <c r="B389" s="114"/>
      <c r="C389" s="114"/>
      <c r="D389" s="114"/>
      <c r="E389" s="114"/>
      <c r="F389" s="114"/>
      <c r="G389" s="114"/>
      <c r="H389" s="115"/>
      <c r="I389" s="115"/>
      <c r="J389" s="115"/>
      <c r="K389" s="115"/>
      <c r="L389" s="115"/>
      <c r="M389" s="115"/>
      <c r="N389" s="115"/>
      <c r="O389" s="115"/>
    </row>
    <row r="390" spans="2:15">
      <c r="B390" s="114"/>
      <c r="C390" s="114"/>
      <c r="D390" s="114"/>
      <c r="E390" s="114"/>
      <c r="F390" s="114"/>
      <c r="G390" s="114"/>
      <c r="H390" s="115"/>
      <c r="I390" s="115"/>
      <c r="J390" s="115"/>
      <c r="K390" s="115"/>
      <c r="L390" s="115"/>
      <c r="M390" s="115"/>
      <c r="N390" s="115"/>
      <c r="O390" s="115"/>
    </row>
    <row r="391" spans="2:15">
      <c r="B391" s="114"/>
      <c r="C391" s="114"/>
      <c r="D391" s="114"/>
      <c r="E391" s="114"/>
      <c r="F391" s="114"/>
      <c r="G391" s="114"/>
      <c r="H391" s="115"/>
      <c r="I391" s="115"/>
      <c r="J391" s="115"/>
      <c r="K391" s="115"/>
      <c r="L391" s="115"/>
      <c r="M391" s="115"/>
      <c r="N391" s="115"/>
      <c r="O391" s="115"/>
    </row>
    <row r="392" spans="2:15">
      <c r="B392" s="114"/>
      <c r="C392" s="114"/>
      <c r="D392" s="114"/>
      <c r="E392" s="114"/>
      <c r="F392" s="114"/>
      <c r="G392" s="114"/>
      <c r="H392" s="115"/>
      <c r="I392" s="115"/>
      <c r="J392" s="115"/>
      <c r="K392" s="115"/>
      <c r="L392" s="115"/>
      <c r="M392" s="115"/>
      <c r="N392" s="115"/>
      <c r="O392" s="115"/>
    </row>
    <row r="393" spans="2:15">
      <c r="B393" s="114"/>
      <c r="C393" s="114"/>
      <c r="D393" s="114"/>
      <c r="E393" s="114"/>
      <c r="F393" s="114"/>
      <c r="G393" s="114"/>
      <c r="H393" s="115"/>
      <c r="I393" s="115"/>
      <c r="J393" s="115"/>
      <c r="K393" s="115"/>
      <c r="L393" s="115"/>
      <c r="M393" s="115"/>
      <c r="N393" s="115"/>
      <c r="O393" s="115"/>
    </row>
    <row r="394" spans="2:15">
      <c r="B394" s="114"/>
      <c r="C394" s="114"/>
      <c r="D394" s="114"/>
      <c r="E394" s="114"/>
      <c r="F394" s="114"/>
      <c r="G394" s="114"/>
      <c r="H394" s="115"/>
      <c r="I394" s="115"/>
      <c r="J394" s="115"/>
      <c r="K394" s="115"/>
      <c r="L394" s="115"/>
      <c r="M394" s="115"/>
      <c r="N394" s="115"/>
      <c r="O394" s="115"/>
    </row>
    <row r="395" spans="2:15">
      <c r="B395" s="114"/>
      <c r="C395" s="114"/>
      <c r="D395" s="114"/>
      <c r="E395" s="114"/>
      <c r="F395" s="114"/>
      <c r="G395" s="114"/>
      <c r="H395" s="115"/>
      <c r="I395" s="115"/>
      <c r="J395" s="115"/>
      <c r="K395" s="115"/>
      <c r="L395" s="115"/>
      <c r="M395" s="115"/>
      <c r="N395" s="115"/>
      <c r="O395" s="115"/>
    </row>
    <row r="396" spans="2:15">
      <c r="B396" s="114"/>
      <c r="C396" s="114"/>
      <c r="D396" s="114"/>
      <c r="E396" s="114"/>
      <c r="F396" s="114"/>
      <c r="G396" s="114"/>
      <c r="H396" s="115"/>
      <c r="I396" s="115"/>
      <c r="J396" s="115"/>
      <c r="K396" s="115"/>
      <c r="L396" s="115"/>
      <c r="M396" s="115"/>
      <c r="N396" s="115"/>
      <c r="O396" s="115"/>
    </row>
    <row r="397" spans="2:15">
      <c r="B397" s="114"/>
      <c r="C397" s="114"/>
      <c r="D397" s="114"/>
      <c r="E397" s="114"/>
      <c r="F397" s="114"/>
      <c r="G397" s="114"/>
      <c r="H397" s="115"/>
      <c r="I397" s="115"/>
      <c r="J397" s="115"/>
      <c r="K397" s="115"/>
      <c r="L397" s="115"/>
      <c r="M397" s="115"/>
      <c r="N397" s="115"/>
      <c r="O397" s="115"/>
    </row>
    <row r="398" spans="2:15">
      <c r="B398" s="114"/>
      <c r="C398" s="114"/>
      <c r="D398" s="114"/>
      <c r="E398" s="114"/>
      <c r="F398" s="114"/>
      <c r="G398" s="114"/>
      <c r="H398" s="115"/>
      <c r="I398" s="115"/>
      <c r="J398" s="115"/>
      <c r="K398" s="115"/>
      <c r="L398" s="115"/>
      <c r="M398" s="115"/>
      <c r="N398" s="115"/>
      <c r="O398" s="115"/>
    </row>
    <row r="399" spans="2:15">
      <c r="B399" s="114"/>
      <c r="C399" s="114"/>
      <c r="D399" s="114"/>
      <c r="E399" s="114"/>
      <c r="F399" s="114"/>
      <c r="G399" s="114"/>
      <c r="H399" s="115"/>
      <c r="I399" s="115"/>
      <c r="J399" s="115"/>
      <c r="K399" s="115"/>
      <c r="L399" s="115"/>
      <c r="M399" s="115"/>
      <c r="N399" s="115"/>
      <c r="O399" s="115"/>
    </row>
    <row r="400" spans="2:15">
      <c r="B400" s="114"/>
      <c r="C400" s="114"/>
      <c r="D400" s="114"/>
      <c r="E400" s="114"/>
      <c r="F400" s="114"/>
      <c r="G400" s="114"/>
      <c r="H400" s="115"/>
      <c r="I400" s="115"/>
      <c r="J400" s="115"/>
      <c r="K400" s="115"/>
      <c r="L400" s="115"/>
      <c r="M400" s="115"/>
      <c r="N400" s="115"/>
      <c r="O400" s="115"/>
    </row>
    <row r="401" spans="2:15">
      <c r="B401" s="114"/>
      <c r="C401" s="114"/>
      <c r="D401" s="114"/>
      <c r="E401" s="114"/>
      <c r="F401" s="114"/>
      <c r="G401" s="114"/>
      <c r="H401" s="115"/>
      <c r="I401" s="115"/>
      <c r="J401" s="115"/>
      <c r="K401" s="115"/>
      <c r="L401" s="115"/>
      <c r="M401" s="115"/>
      <c r="N401" s="115"/>
      <c r="O401" s="115"/>
    </row>
    <row r="402" spans="2:15">
      <c r="B402" s="114"/>
      <c r="C402" s="114"/>
      <c r="D402" s="114"/>
      <c r="E402" s="114"/>
      <c r="F402" s="114"/>
      <c r="G402" s="114"/>
      <c r="H402" s="115"/>
      <c r="I402" s="115"/>
      <c r="J402" s="115"/>
      <c r="K402" s="115"/>
      <c r="L402" s="115"/>
      <c r="M402" s="115"/>
      <c r="N402" s="115"/>
      <c r="O402" s="115"/>
    </row>
    <row r="403" spans="2:15">
      <c r="B403" s="114"/>
      <c r="C403" s="114"/>
      <c r="D403" s="114"/>
      <c r="E403" s="114"/>
      <c r="F403" s="114"/>
      <c r="G403" s="114"/>
      <c r="H403" s="115"/>
      <c r="I403" s="115"/>
      <c r="J403" s="115"/>
      <c r="K403" s="115"/>
      <c r="L403" s="115"/>
      <c r="M403" s="115"/>
      <c r="N403" s="115"/>
      <c r="O403" s="115"/>
    </row>
    <row r="404" spans="2:15">
      <c r="B404" s="114"/>
      <c r="C404" s="114"/>
      <c r="D404" s="114"/>
      <c r="E404" s="114"/>
      <c r="F404" s="114"/>
      <c r="G404" s="114"/>
      <c r="H404" s="115"/>
      <c r="I404" s="115"/>
      <c r="J404" s="115"/>
      <c r="K404" s="115"/>
      <c r="L404" s="115"/>
      <c r="M404" s="115"/>
      <c r="N404" s="115"/>
      <c r="O404" s="115"/>
    </row>
    <row r="405" spans="2:15">
      <c r="B405" s="114"/>
      <c r="C405" s="114"/>
      <c r="D405" s="114"/>
      <c r="E405" s="114"/>
      <c r="F405" s="114"/>
      <c r="G405" s="114"/>
      <c r="H405" s="115"/>
      <c r="I405" s="115"/>
      <c r="J405" s="115"/>
      <c r="K405" s="115"/>
      <c r="L405" s="115"/>
      <c r="M405" s="115"/>
      <c r="N405" s="115"/>
      <c r="O405" s="115"/>
    </row>
    <row r="406" spans="2:15">
      <c r="B406" s="114"/>
      <c r="C406" s="114"/>
      <c r="D406" s="114"/>
      <c r="E406" s="114"/>
      <c r="F406" s="114"/>
      <c r="G406" s="114"/>
      <c r="H406" s="115"/>
      <c r="I406" s="115"/>
      <c r="J406" s="115"/>
      <c r="K406" s="115"/>
      <c r="L406" s="115"/>
      <c r="M406" s="115"/>
      <c r="N406" s="115"/>
      <c r="O406" s="115"/>
    </row>
    <row r="407" spans="2:15">
      <c r="B407" s="114"/>
      <c r="C407" s="114"/>
      <c r="D407" s="114"/>
      <c r="E407" s="114"/>
      <c r="F407" s="114"/>
      <c r="G407" s="114"/>
      <c r="H407" s="115"/>
      <c r="I407" s="115"/>
      <c r="J407" s="115"/>
      <c r="K407" s="115"/>
      <c r="L407" s="115"/>
      <c r="M407" s="115"/>
      <c r="N407" s="115"/>
      <c r="O407" s="115"/>
    </row>
    <row r="408" spans="2:15">
      <c r="B408" s="114"/>
      <c r="C408" s="114"/>
      <c r="D408" s="114"/>
      <c r="E408" s="114"/>
      <c r="F408" s="114"/>
      <c r="G408" s="114"/>
      <c r="H408" s="115"/>
      <c r="I408" s="115"/>
      <c r="J408" s="115"/>
      <c r="K408" s="115"/>
      <c r="L408" s="115"/>
      <c r="M408" s="115"/>
      <c r="N408" s="115"/>
      <c r="O408" s="115"/>
    </row>
    <row r="409" spans="2:15">
      <c r="B409" s="114"/>
      <c r="C409" s="114"/>
      <c r="D409" s="114"/>
      <c r="E409" s="114"/>
      <c r="F409" s="114"/>
      <c r="G409" s="114"/>
      <c r="H409" s="115"/>
      <c r="I409" s="115"/>
      <c r="J409" s="115"/>
      <c r="K409" s="115"/>
      <c r="L409" s="115"/>
      <c r="M409" s="115"/>
      <c r="N409" s="115"/>
      <c r="O409" s="115"/>
    </row>
    <row r="410" spans="2:15">
      <c r="B410" s="114"/>
      <c r="C410" s="114"/>
      <c r="D410" s="114"/>
      <c r="E410" s="114"/>
      <c r="F410" s="114"/>
      <c r="G410" s="114"/>
      <c r="H410" s="115"/>
      <c r="I410" s="115"/>
      <c r="J410" s="115"/>
      <c r="K410" s="115"/>
      <c r="L410" s="115"/>
      <c r="M410" s="115"/>
      <c r="N410" s="115"/>
      <c r="O410" s="115"/>
    </row>
    <row r="411" spans="2:15">
      <c r="B411" s="114"/>
      <c r="C411" s="114"/>
      <c r="D411" s="114"/>
      <c r="E411" s="114"/>
      <c r="F411" s="114"/>
      <c r="G411" s="114"/>
      <c r="H411" s="115"/>
      <c r="I411" s="115"/>
      <c r="J411" s="115"/>
      <c r="K411" s="115"/>
      <c r="L411" s="115"/>
      <c r="M411" s="115"/>
      <c r="N411" s="115"/>
      <c r="O411" s="115"/>
    </row>
    <row r="412" spans="2:15">
      <c r="B412" s="114"/>
      <c r="C412" s="114"/>
      <c r="D412" s="114"/>
      <c r="E412" s="114"/>
      <c r="F412" s="114"/>
      <c r="G412" s="114"/>
      <c r="H412" s="115"/>
      <c r="I412" s="115"/>
      <c r="J412" s="115"/>
      <c r="K412" s="115"/>
      <c r="L412" s="115"/>
      <c r="M412" s="115"/>
      <c r="N412" s="115"/>
      <c r="O412" s="115"/>
    </row>
    <row r="413" spans="2:15">
      <c r="B413" s="114"/>
      <c r="C413" s="114"/>
      <c r="D413" s="114"/>
      <c r="E413" s="114"/>
      <c r="F413" s="114"/>
      <c r="G413" s="114"/>
      <c r="H413" s="115"/>
      <c r="I413" s="115"/>
      <c r="J413" s="115"/>
      <c r="K413" s="115"/>
      <c r="L413" s="115"/>
      <c r="M413" s="115"/>
      <c r="N413" s="115"/>
      <c r="O413" s="115"/>
    </row>
    <row r="414" spans="2:15">
      <c r="B414" s="114"/>
      <c r="C414" s="114"/>
      <c r="D414" s="114"/>
      <c r="E414" s="114"/>
      <c r="F414" s="114"/>
      <c r="G414" s="114"/>
      <c r="H414" s="115"/>
      <c r="I414" s="115"/>
      <c r="J414" s="115"/>
      <c r="K414" s="115"/>
      <c r="L414" s="115"/>
      <c r="M414" s="115"/>
      <c r="N414" s="115"/>
      <c r="O414" s="115"/>
    </row>
    <row r="415" spans="2:15">
      <c r="B415" s="114"/>
      <c r="C415" s="114"/>
      <c r="D415" s="114"/>
      <c r="E415" s="114"/>
      <c r="F415" s="114"/>
      <c r="G415" s="114"/>
      <c r="H415" s="115"/>
      <c r="I415" s="115"/>
      <c r="J415" s="115"/>
      <c r="K415" s="115"/>
      <c r="L415" s="115"/>
      <c r="M415" s="115"/>
      <c r="N415" s="115"/>
      <c r="O415" s="115"/>
    </row>
    <row r="416" spans="2:15">
      <c r="B416" s="114"/>
      <c r="C416" s="114"/>
      <c r="D416" s="114"/>
      <c r="E416" s="114"/>
      <c r="F416" s="114"/>
      <c r="G416" s="114"/>
      <c r="H416" s="115"/>
      <c r="I416" s="115"/>
      <c r="J416" s="115"/>
      <c r="K416" s="115"/>
      <c r="L416" s="115"/>
      <c r="M416" s="115"/>
      <c r="N416" s="115"/>
      <c r="O416" s="115"/>
    </row>
    <row r="417" spans="2:15">
      <c r="B417" s="114"/>
      <c r="C417" s="114"/>
      <c r="D417" s="114"/>
      <c r="E417" s="114"/>
      <c r="F417" s="114"/>
      <c r="G417" s="114"/>
      <c r="H417" s="115"/>
      <c r="I417" s="115"/>
      <c r="J417" s="115"/>
      <c r="K417" s="115"/>
      <c r="L417" s="115"/>
      <c r="M417" s="115"/>
      <c r="N417" s="115"/>
      <c r="O417" s="115"/>
    </row>
    <row r="418" spans="2:15">
      <c r="B418" s="114"/>
      <c r="C418" s="114"/>
      <c r="D418" s="114"/>
      <c r="E418" s="114"/>
      <c r="F418" s="114"/>
      <c r="G418" s="114"/>
      <c r="H418" s="115"/>
      <c r="I418" s="115"/>
      <c r="J418" s="115"/>
      <c r="K418" s="115"/>
      <c r="L418" s="115"/>
      <c r="M418" s="115"/>
      <c r="N418" s="115"/>
      <c r="O418" s="115"/>
    </row>
    <row r="419" spans="2:15">
      <c r="B419" s="114"/>
      <c r="C419" s="114"/>
      <c r="D419" s="114"/>
      <c r="E419" s="114"/>
      <c r="F419" s="114"/>
      <c r="G419" s="114"/>
      <c r="H419" s="115"/>
      <c r="I419" s="115"/>
      <c r="J419" s="115"/>
      <c r="K419" s="115"/>
      <c r="L419" s="115"/>
      <c r="M419" s="115"/>
      <c r="N419" s="115"/>
      <c r="O419" s="115"/>
    </row>
    <row r="420" spans="2:15">
      <c r="B420" s="114"/>
      <c r="C420" s="114"/>
      <c r="D420" s="114"/>
      <c r="E420" s="114"/>
      <c r="F420" s="114"/>
      <c r="G420" s="114"/>
      <c r="H420" s="115"/>
      <c r="I420" s="115"/>
      <c r="J420" s="115"/>
      <c r="K420" s="115"/>
      <c r="L420" s="115"/>
      <c r="M420" s="115"/>
      <c r="N420" s="115"/>
      <c r="O420" s="115"/>
    </row>
    <row r="421" spans="2:15">
      <c r="B421" s="114"/>
      <c r="C421" s="114"/>
      <c r="D421" s="114"/>
      <c r="E421" s="114"/>
      <c r="F421" s="114"/>
      <c r="G421" s="114"/>
      <c r="H421" s="115"/>
      <c r="I421" s="115"/>
      <c r="J421" s="115"/>
      <c r="K421" s="115"/>
      <c r="L421" s="115"/>
      <c r="M421" s="115"/>
      <c r="N421" s="115"/>
      <c r="O421" s="115"/>
    </row>
    <row r="422" spans="2:15">
      <c r="B422" s="114"/>
      <c r="C422" s="114"/>
      <c r="D422" s="114"/>
      <c r="E422" s="114"/>
      <c r="F422" s="114"/>
      <c r="G422" s="114"/>
      <c r="H422" s="115"/>
      <c r="I422" s="115"/>
      <c r="J422" s="115"/>
      <c r="K422" s="115"/>
      <c r="L422" s="115"/>
      <c r="M422" s="115"/>
      <c r="N422" s="115"/>
      <c r="O422" s="115"/>
    </row>
    <row r="423" spans="2:15">
      <c r="B423" s="114"/>
      <c r="C423" s="114"/>
      <c r="D423" s="114"/>
      <c r="E423" s="114"/>
      <c r="F423" s="114"/>
      <c r="G423" s="114"/>
      <c r="H423" s="115"/>
      <c r="I423" s="115"/>
      <c r="J423" s="115"/>
      <c r="K423" s="115"/>
      <c r="L423" s="115"/>
      <c r="M423" s="115"/>
      <c r="N423" s="115"/>
      <c r="O423" s="115"/>
    </row>
    <row r="424" spans="2:15">
      <c r="B424" s="114"/>
      <c r="C424" s="114"/>
      <c r="D424" s="114"/>
      <c r="E424" s="114"/>
      <c r="F424" s="114"/>
      <c r="G424" s="114"/>
      <c r="H424" s="115"/>
      <c r="I424" s="115"/>
      <c r="J424" s="115"/>
      <c r="K424" s="115"/>
      <c r="L424" s="115"/>
      <c r="M424" s="115"/>
      <c r="N424" s="115"/>
      <c r="O424" s="115"/>
    </row>
    <row r="425" spans="2:15">
      <c r="B425" s="114"/>
      <c r="C425" s="114"/>
      <c r="D425" s="114"/>
      <c r="E425" s="114"/>
      <c r="F425" s="114"/>
      <c r="G425" s="114"/>
      <c r="H425" s="115"/>
      <c r="I425" s="115"/>
      <c r="J425" s="115"/>
      <c r="K425" s="115"/>
      <c r="L425" s="115"/>
      <c r="M425" s="115"/>
      <c r="N425" s="115"/>
      <c r="O425" s="115"/>
    </row>
    <row r="426" spans="2:15">
      <c r="B426" s="114"/>
      <c r="C426" s="114"/>
      <c r="D426" s="114"/>
      <c r="E426" s="114"/>
      <c r="F426" s="114"/>
      <c r="G426" s="114"/>
      <c r="H426" s="115"/>
      <c r="I426" s="115"/>
      <c r="J426" s="115"/>
      <c r="K426" s="115"/>
      <c r="L426" s="115"/>
      <c r="M426" s="115"/>
      <c r="N426" s="115"/>
      <c r="O426" s="115"/>
    </row>
    <row r="427" spans="2:15">
      <c r="B427" s="114"/>
      <c r="C427" s="114"/>
      <c r="D427" s="114"/>
      <c r="E427" s="114"/>
      <c r="F427" s="114"/>
      <c r="G427" s="114"/>
      <c r="H427" s="115"/>
      <c r="I427" s="115"/>
      <c r="J427" s="115"/>
      <c r="K427" s="115"/>
      <c r="L427" s="115"/>
      <c r="M427" s="115"/>
      <c r="N427" s="115"/>
      <c r="O427" s="115"/>
    </row>
    <row r="428" spans="2:15">
      <c r="B428" s="114"/>
      <c r="C428" s="114"/>
      <c r="D428" s="114"/>
      <c r="E428" s="114"/>
      <c r="F428" s="114"/>
      <c r="G428" s="114"/>
      <c r="H428" s="115"/>
      <c r="I428" s="115"/>
      <c r="J428" s="115"/>
      <c r="K428" s="115"/>
      <c r="L428" s="115"/>
      <c r="M428" s="115"/>
      <c r="N428" s="115"/>
      <c r="O428" s="115"/>
    </row>
    <row r="429" spans="2:15">
      <c r="B429" s="114"/>
      <c r="C429" s="114"/>
      <c r="D429" s="114"/>
      <c r="E429" s="114"/>
      <c r="F429" s="114"/>
      <c r="G429" s="114"/>
      <c r="H429" s="115"/>
      <c r="I429" s="115"/>
      <c r="J429" s="115"/>
      <c r="K429" s="115"/>
      <c r="L429" s="115"/>
      <c r="M429" s="115"/>
      <c r="N429" s="115"/>
      <c r="O429" s="115"/>
    </row>
    <row r="430" spans="2:15">
      <c r="B430" s="114"/>
      <c r="C430" s="114"/>
      <c r="D430" s="114"/>
      <c r="E430" s="114"/>
      <c r="F430" s="114"/>
      <c r="G430" s="114"/>
      <c r="H430" s="115"/>
      <c r="I430" s="115"/>
      <c r="J430" s="115"/>
      <c r="K430" s="115"/>
      <c r="L430" s="115"/>
      <c r="M430" s="115"/>
      <c r="N430" s="115"/>
      <c r="O430" s="115"/>
    </row>
    <row r="431" spans="2:15">
      <c r="B431" s="114"/>
      <c r="C431" s="114"/>
      <c r="D431" s="114"/>
      <c r="E431" s="114"/>
      <c r="F431" s="114"/>
      <c r="G431" s="114"/>
      <c r="H431" s="115"/>
      <c r="I431" s="115"/>
      <c r="J431" s="115"/>
      <c r="K431" s="115"/>
      <c r="L431" s="115"/>
      <c r="M431" s="115"/>
      <c r="N431" s="115"/>
      <c r="O431" s="115"/>
    </row>
    <row r="432" spans="2:15">
      <c r="B432" s="114"/>
      <c r="C432" s="114"/>
      <c r="D432" s="114"/>
      <c r="E432" s="114"/>
      <c r="F432" s="114"/>
      <c r="G432" s="114"/>
      <c r="H432" s="115"/>
      <c r="I432" s="115"/>
      <c r="J432" s="115"/>
      <c r="K432" s="115"/>
      <c r="L432" s="115"/>
      <c r="M432" s="115"/>
      <c r="N432" s="115"/>
      <c r="O432" s="115"/>
    </row>
    <row r="433" spans="2:15">
      <c r="B433" s="114"/>
      <c r="C433" s="114"/>
      <c r="D433" s="114"/>
      <c r="E433" s="114"/>
      <c r="F433" s="114"/>
      <c r="G433" s="114"/>
      <c r="H433" s="115"/>
      <c r="I433" s="115"/>
      <c r="J433" s="115"/>
      <c r="K433" s="115"/>
      <c r="L433" s="115"/>
      <c r="M433" s="115"/>
      <c r="N433" s="115"/>
      <c r="O433" s="115"/>
    </row>
    <row r="434" spans="2:15">
      <c r="B434" s="114"/>
      <c r="C434" s="114"/>
      <c r="D434" s="114"/>
      <c r="E434" s="114"/>
      <c r="F434" s="114"/>
      <c r="G434" s="114"/>
      <c r="H434" s="115"/>
      <c r="I434" s="115"/>
      <c r="J434" s="115"/>
      <c r="K434" s="115"/>
      <c r="L434" s="115"/>
      <c r="M434" s="115"/>
      <c r="N434" s="115"/>
      <c r="O434" s="115"/>
    </row>
    <row r="435" spans="2:15">
      <c r="B435" s="114"/>
      <c r="C435" s="114"/>
      <c r="D435" s="114"/>
      <c r="E435" s="114"/>
      <c r="F435" s="114"/>
      <c r="G435" s="114"/>
      <c r="H435" s="115"/>
      <c r="I435" s="115"/>
      <c r="J435" s="115"/>
      <c r="K435" s="115"/>
      <c r="L435" s="115"/>
      <c r="M435" s="115"/>
      <c r="N435" s="115"/>
      <c r="O435" s="115"/>
    </row>
    <row r="436" spans="2:15">
      <c r="B436" s="114"/>
      <c r="C436" s="114"/>
      <c r="D436" s="114"/>
      <c r="E436" s="114"/>
      <c r="F436" s="114"/>
      <c r="G436" s="114"/>
      <c r="H436" s="115"/>
      <c r="I436" s="115"/>
      <c r="J436" s="115"/>
      <c r="K436" s="115"/>
      <c r="L436" s="115"/>
      <c r="M436" s="115"/>
      <c r="N436" s="115"/>
      <c r="O436" s="115"/>
    </row>
    <row r="437" spans="2:15">
      <c r="B437" s="114"/>
      <c r="C437" s="114"/>
      <c r="D437" s="114"/>
      <c r="E437" s="114"/>
      <c r="F437" s="114"/>
      <c r="G437" s="114"/>
      <c r="H437" s="115"/>
      <c r="I437" s="115"/>
      <c r="J437" s="115"/>
      <c r="K437" s="115"/>
      <c r="L437" s="115"/>
      <c r="M437" s="115"/>
      <c r="N437" s="115"/>
      <c r="O437" s="115"/>
    </row>
    <row r="438" spans="2:15">
      <c r="B438" s="114"/>
      <c r="C438" s="114"/>
      <c r="D438" s="114"/>
      <c r="E438" s="114"/>
      <c r="F438" s="114"/>
      <c r="G438" s="114"/>
      <c r="H438" s="115"/>
      <c r="I438" s="115"/>
      <c r="J438" s="115"/>
      <c r="K438" s="115"/>
      <c r="L438" s="115"/>
      <c r="M438" s="115"/>
      <c r="N438" s="115"/>
      <c r="O438" s="115"/>
    </row>
    <row r="439" spans="2:15">
      <c r="B439" s="114"/>
      <c r="C439" s="114"/>
      <c r="D439" s="114"/>
      <c r="E439" s="114"/>
      <c r="F439" s="114"/>
      <c r="G439" s="114"/>
      <c r="H439" s="115"/>
      <c r="I439" s="115"/>
      <c r="J439" s="115"/>
      <c r="K439" s="115"/>
      <c r="L439" s="115"/>
      <c r="M439" s="115"/>
      <c r="N439" s="115"/>
      <c r="O439" s="115"/>
    </row>
    <row r="440" spans="2:15">
      <c r="B440" s="114"/>
      <c r="C440" s="114"/>
      <c r="D440" s="114"/>
      <c r="E440" s="114"/>
      <c r="F440" s="114"/>
      <c r="G440" s="114"/>
      <c r="H440" s="115"/>
      <c r="I440" s="115"/>
      <c r="J440" s="115"/>
      <c r="K440" s="115"/>
      <c r="L440" s="115"/>
      <c r="M440" s="115"/>
      <c r="N440" s="115"/>
      <c r="O440" s="115"/>
    </row>
    <row r="441" spans="2:15">
      <c r="B441" s="114"/>
      <c r="C441" s="114"/>
      <c r="D441" s="114"/>
      <c r="E441" s="114"/>
      <c r="F441" s="114"/>
      <c r="G441" s="114"/>
      <c r="H441" s="115"/>
      <c r="I441" s="115"/>
      <c r="J441" s="115"/>
      <c r="K441" s="115"/>
      <c r="L441" s="115"/>
      <c r="M441" s="115"/>
      <c r="N441" s="115"/>
      <c r="O441" s="115"/>
    </row>
    <row r="442" spans="2:15">
      <c r="B442" s="114"/>
      <c r="C442" s="114"/>
      <c r="D442" s="114"/>
      <c r="E442" s="114"/>
      <c r="F442" s="114"/>
      <c r="G442" s="114"/>
      <c r="H442" s="115"/>
      <c r="I442" s="115"/>
      <c r="J442" s="115"/>
      <c r="K442" s="115"/>
      <c r="L442" s="115"/>
      <c r="M442" s="115"/>
      <c r="N442" s="115"/>
      <c r="O442" s="115"/>
    </row>
    <row r="443" spans="2:15">
      <c r="B443" s="114"/>
      <c r="C443" s="114"/>
      <c r="D443" s="114"/>
      <c r="E443" s="114"/>
      <c r="F443" s="114"/>
      <c r="G443" s="114"/>
      <c r="H443" s="115"/>
      <c r="I443" s="115"/>
      <c r="J443" s="115"/>
      <c r="K443" s="115"/>
      <c r="L443" s="115"/>
      <c r="M443" s="115"/>
      <c r="N443" s="115"/>
      <c r="O443" s="115"/>
    </row>
    <row r="444" spans="2:15">
      <c r="B444" s="114"/>
      <c r="C444" s="114"/>
      <c r="D444" s="114"/>
      <c r="E444" s="114"/>
      <c r="F444" s="114"/>
      <c r="G444" s="114"/>
      <c r="H444" s="115"/>
      <c r="I444" s="115"/>
      <c r="J444" s="115"/>
      <c r="K444" s="115"/>
      <c r="L444" s="115"/>
      <c r="M444" s="115"/>
      <c r="N444" s="115"/>
      <c r="O444" s="115"/>
    </row>
    <row r="445" spans="2:15">
      <c r="B445" s="114"/>
      <c r="C445" s="114"/>
      <c r="D445" s="114"/>
      <c r="E445" s="114"/>
      <c r="F445" s="114"/>
      <c r="G445" s="114"/>
      <c r="H445" s="115"/>
      <c r="I445" s="115"/>
      <c r="J445" s="115"/>
      <c r="K445" s="115"/>
      <c r="L445" s="115"/>
      <c r="M445" s="115"/>
      <c r="N445" s="115"/>
      <c r="O445" s="115"/>
    </row>
    <row r="446" spans="2:15">
      <c r="B446" s="114"/>
      <c r="C446" s="114"/>
      <c r="D446" s="114"/>
      <c r="E446" s="114"/>
      <c r="F446" s="114"/>
      <c r="G446" s="114"/>
      <c r="H446" s="115"/>
      <c r="I446" s="115"/>
      <c r="J446" s="115"/>
      <c r="K446" s="115"/>
      <c r="L446" s="115"/>
      <c r="M446" s="115"/>
      <c r="N446" s="115"/>
      <c r="O446" s="115"/>
    </row>
    <row r="447" spans="2:15">
      <c r="B447" s="114"/>
      <c r="C447" s="114"/>
      <c r="D447" s="114"/>
      <c r="E447" s="114"/>
      <c r="F447" s="114"/>
      <c r="G447" s="114"/>
      <c r="H447" s="115"/>
      <c r="I447" s="115"/>
      <c r="J447" s="115"/>
      <c r="K447" s="115"/>
      <c r="L447" s="115"/>
      <c r="M447" s="115"/>
      <c r="N447" s="115"/>
      <c r="O447" s="115"/>
    </row>
    <row r="448" spans="2:15">
      <c r="B448" s="114"/>
      <c r="C448" s="114"/>
      <c r="D448" s="114"/>
      <c r="E448" s="114"/>
      <c r="F448" s="114"/>
      <c r="G448" s="114"/>
      <c r="H448" s="115"/>
      <c r="I448" s="115"/>
      <c r="J448" s="115"/>
      <c r="K448" s="115"/>
      <c r="L448" s="115"/>
      <c r="M448" s="115"/>
      <c r="N448" s="115"/>
      <c r="O448" s="115"/>
    </row>
    <row r="449" spans="2:15">
      <c r="B449" s="114"/>
      <c r="C449" s="114"/>
      <c r="D449" s="114"/>
      <c r="E449" s="114"/>
      <c r="F449" s="114"/>
      <c r="G449" s="114"/>
      <c r="H449" s="115"/>
      <c r="I449" s="115"/>
      <c r="J449" s="115"/>
      <c r="K449" s="115"/>
      <c r="L449" s="115"/>
      <c r="M449" s="115"/>
      <c r="N449" s="115"/>
      <c r="O449" s="115"/>
    </row>
    <row r="450" spans="2:15">
      <c r="B450" s="114"/>
      <c r="C450" s="114"/>
      <c r="D450" s="114"/>
      <c r="E450" s="114"/>
      <c r="F450" s="114"/>
      <c r="G450" s="114"/>
      <c r="H450" s="115"/>
      <c r="I450" s="115"/>
      <c r="J450" s="115"/>
      <c r="K450" s="115"/>
      <c r="L450" s="115"/>
      <c r="M450" s="115"/>
      <c r="N450" s="115"/>
      <c r="O450" s="115"/>
    </row>
    <row r="451" spans="2:15">
      <c r="B451" s="114"/>
      <c r="C451" s="114"/>
      <c r="D451" s="114"/>
      <c r="E451" s="114"/>
      <c r="F451" s="114"/>
      <c r="G451" s="114"/>
      <c r="H451" s="115"/>
      <c r="I451" s="115"/>
      <c r="J451" s="115"/>
      <c r="K451" s="115"/>
      <c r="L451" s="115"/>
      <c r="M451" s="115"/>
      <c r="N451" s="115"/>
      <c r="O451" s="115"/>
    </row>
    <row r="452" spans="2:15">
      <c r="B452" s="114"/>
      <c r="C452" s="114"/>
      <c r="D452" s="114"/>
      <c r="E452" s="114"/>
      <c r="F452" s="114"/>
      <c r="G452" s="114"/>
      <c r="H452" s="115"/>
      <c r="I452" s="115"/>
      <c r="J452" s="115"/>
      <c r="K452" s="115"/>
      <c r="L452" s="115"/>
      <c r="M452" s="115"/>
      <c r="N452" s="115"/>
      <c r="O452" s="115"/>
    </row>
    <row r="453" spans="2:15">
      <c r="B453" s="114"/>
      <c r="C453" s="114"/>
      <c r="D453" s="114"/>
      <c r="E453" s="114"/>
      <c r="F453" s="114"/>
      <c r="G453" s="114"/>
      <c r="H453" s="115"/>
      <c r="I453" s="115"/>
      <c r="J453" s="115"/>
      <c r="K453" s="115"/>
      <c r="L453" s="115"/>
      <c r="M453" s="115"/>
      <c r="N453" s="115"/>
      <c r="O453" s="115"/>
    </row>
    <row r="454" spans="2:15">
      <c r="B454" s="114"/>
      <c r="C454" s="114"/>
      <c r="D454" s="114"/>
      <c r="E454" s="114"/>
      <c r="F454" s="114"/>
      <c r="G454" s="114"/>
      <c r="H454" s="115"/>
      <c r="I454" s="115"/>
      <c r="J454" s="115"/>
      <c r="K454" s="115"/>
      <c r="L454" s="115"/>
      <c r="M454" s="115"/>
      <c r="N454" s="115"/>
      <c r="O454" s="115"/>
    </row>
    <row r="455" spans="2:15">
      <c r="B455" s="114"/>
      <c r="C455" s="114"/>
      <c r="D455" s="114"/>
      <c r="E455" s="114"/>
      <c r="F455" s="114"/>
      <c r="G455" s="114"/>
      <c r="H455" s="115"/>
      <c r="I455" s="115"/>
      <c r="J455" s="115"/>
      <c r="K455" s="115"/>
      <c r="L455" s="115"/>
      <c r="M455" s="115"/>
      <c r="N455" s="115"/>
      <c r="O455" s="115"/>
    </row>
    <row r="456" spans="2:15">
      <c r="B456" s="114"/>
      <c r="C456" s="114"/>
      <c r="D456" s="114"/>
      <c r="E456" s="114"/>
      <c r="F456" s="114"/>
      <c r="G456" s="114"/>
      <c r="H456" s="115"/>
      <c r="I456" s="115"/>
      <c r="J456" s="115"/>
      <c r="K456" s="115"/>
      <c r="L456" s="115"/>
      <c r="M456" s="115"/>
      <c r="N456" s="115"/>
      <c r="O456" s="115"/>
    </row>
    <row r="457" spans="2:15">
      <c r="B457" s="114"/>
      <c r="C457" s="114"/>
      <c r="D457" s="114"/>
      <c r="E457" s="114"/>
      <c r="F457" s="114"/>
      <c r="G457" s="114"/>
      <c r="H457" s="115"/>
      <c r="I457" s="115"/>
      <c r="J457" s="115"/>
      <c r="K457" s="115"/>
      <c r="L457" s="115"/>
      <c r="M457" s="115"/>
      <c r="N457" s="115"/>
      <c r="O457" s="115"/>
    </row>
    <row r="458" spans="2:15">
      <c r="B458" s="114"/>
      <c r="C458" s="114"/>
      <c r="D458" s="114"/>
      <c r="E458" s="114"/>
      <c r="F458" s="114"/>
      <c r="G458" s="114"/>
      <c r="H458" s="115"/>
      <c r="I458" s="115"/>
      <c r="J458" s="115"/>
      <c r="K458" s="115"/>
      <c r="L458" s="115"/>
      <c r="M458" s="115"/>
      <c r="N458" s="115"/>
      <c r="O458" s="115"/>
    </row>
    <row r="459" spans="2:15">
      <c r="B459" s="114"/>
      <c r="C459" s="114"/>
      <c r="D459" s="114"/>
      <c r="E459" s="114"/>
      <c r="F459" s="114"/>
      <c r="G459" s="114"/>
      <c r="H459" s="115"/>
      <c r="I459" s="115"/>
      <c r="J459" s="115"/>
      <c r="K459" s="115"/>
      <c r="L459" s="115"/>
      <c r="M459" s="115"/>
      <c r="N459" s="115"/>
      <c r="O459" s="115"/>
    </row>
    <row r="460" spans="2:15">
      <c r="B460" s="114"/>
      <c r="C460" s="114"/>
      <c r="D460" s="114"/>
      <c r="E460" s="114"/>
      <c r="F460" s="114"/>
      <c r="G460" s="114"/>
      <c r="H460" s="115"/>
      <c r="I460" s="115"/>
      <c r="J460" s="115"/>
      <c r="K460" s="115"/>
      <c r="L460" s="115"/>
      <c r="M460" s="115"/>
      <c r="N460" s="115"/>
      <c r="O460" s="115"/>
    </row>
    <row r="461" spans="2:15">
      <c r="B461" s="114"/>
      <c r="C461" s="114"/>
      <c r="D461" s="114"/>
      <c r="E461" s="114"/>
      <c r="F461" s="114"/>
      <c r="G461" s="114"/>
      <c r="H461" s="115"/>
      <c r="I461" s="115"/>
      <c r="J461" s="115"/>
      <c r="K461" s="115"/>
      <c r="L461" s="115"/>
      <c r="M461" s="115"/>
      <c r="N461" s="115"/>
      <c r="O461" s="115"/>
    </row>
    <row r="462" spans="2:15">
      <c r="B462" s="114"/>
      <c r="C462" s="114"/>
      <c r="D462" s="114"/>
      <c r="E462" s="114"/>
      <c r="F462" s="114"/>
      <c r="G462" s="114"/>
      <c r="H462" s="115"/>
      <c r="I462" s="115"/>
      <c r="J462" s="115"/>
      <c r="K462" s="115"/>
      <c r="L462" s="115"/>
      <c r="M462" s="115"/>
      <c r="N462" s="115"/>
      <c r="O462" s="115"/>
    </row>
    <row r="463" spans="2:15">
      <c r="B463" s="114"/>
      <c r="C463" s="114"/>
      <c r="D463" s="114"/>
      <c r="E463" s="114"/>
      <c r="F463" s="114"/>
      <c r="G463" s="114"/>
      <c r="H463" s="115"/>
      <c r="I463" s="115"/>
      <c r="J463" s="115"/>
      <c r="K463" s="115"/>
      <c r="L463" s="115"/>
      <c r="M463" s="115"/>
      <c r="N463" s="115"/>
      <c r="O463" s="115"/>
    </row>
    <row r="464" spans="2:15">
      <c r="B464" s="114"/>
      <c r="C464" s="114"/>
      <c r="D464" s="114"/>
      <c r="E464" s="114"/>
      <c r="F464" s="114"/>
      <c r="G464" s="114"/>
      <c r="H464" s="115"/>
      <c r="I464" s="115"/>
      <c r="J464" s="115"/>
      <c r="K464" s="115"/>
      <c r="L464" s="115"/>
      <c r="M464" s="115"/>
      <c r="N464" s="115"/>
      <c r="O464" s="115"/>
    </row>
    <row r="465" spans="2:15">
      <c r="B465" s="114"/>
      <c r="C465" s="114"/>
      <c r="D465" s="114"/>
      <c r="E465" s="114"/>
      <c r="F465" s="114"/>
      <c r="G465" s="114"/>
      <c r="H465" s="115"/>
      <c r="I465" s="115"/>
      <c r="J465" s="115"/>
      <c r="K465" s="115"/>
      <c r="L465" s="115"/>
      <c r="M465" s="115"/>
      <c r="N465" s="115"/>
      <c r="O465" s="115"/>
    </row>
    <row r="466" spans="2:15">
      <c r="B466" s="114"/>
      <c r="C466" s="114"/>
      <c r="D466" s="114"/>
      <c r="E466" s="114"/>
      <c r="F466" s="114"/>
      <c r="G466" s="114"/>
      <c r="H466" s="115"/>
      <c r="I466" s="115"/>
      <c r="J466" s="115"/>
      <c r="K466" s="115"/>
      <c r="L466" s="115"/>
      <c r="M466" s="115"/>
      <c r="N466" s="115"/>
      <c r="O466" s="115"/>
    </row>
    <row r="467" spans="2:15">
      <c r="B467" s="114"/>
      <c r="C467" s="114"/>
      <c r="D467" s="114"/>
      <c r="E467" s="114"/>
      <c r="F467" s="114"/>
      <c r="G467" s="114"/>
      <c r="H467" s="115"/>
      <c r="I467" s="115"/>
      <c r="J467" s="115"/>
      <c r="K467" s="115"/>
      <c r="L467" s="115"/>
      <c r="M467" s="115"/>
      <c r="N467" s="115"/>
      <c r="O467" s="115"/>
    </row>
    <row r="468" spans="2:15">
      <c r="B468" s="114"/>
      <c r="C468" s="114"/>
      <c r="D468" s="114"/>
      <c r="E468" s="114"/>
      <c r="F468" s="114"/>
      <c r="G468" s="114"/>
      <c r="H468" s="115"/>
      <c r="I468" s="115"/>
      <c r="J468" s="115"/>
      <c r="K468" s="115"/>
      <c r="L468" s="115"/>
      <c r="M468" s="115"/>
      <c r="N468" s="115"/>
      <c r="O468" s="115"/>
    </row>
    <row r="469" spans="2:15">
      <c r="B469" s="114"/>
      <c r="C469" s="114"/>
      <c r="D469" s="114"/>
      <c r="E469" s="114"/>
      <c r="F469" s="114"/>
      <c r="G469" s="114"/>
      <c r="H469" s="115"/>
      <c r="I469" s="115"/>
      <c r="J469" s="115"/>
      <c r="K469" s="115"/>
      <c r="L469" s="115"/>
      <c r="M469" s="115"/>
      <c r="N469" s="115"/>
      <c r="O469" s="115"/>
    </row>
    <row r="470" spans="2:15">
      <c r="B470" s="114"/>
      <c r="C470" s="114"/>
      <c r="D470" s="114"/>
      <c r="E470" s="114"/>
      <c r="F470" s="114"/>
      <c r="G470" s="114"/>
      <c r="H470" s="115"/>
      <c r="I470" s="115"/>
      <c r="J470" s="115"/>
      <c r="K470" s="115"/>
      <c r="L470" s="115"/>
      <c r="M470" s="115"/>
      <c r="N470" s="115"/>
      <c r="O470" s="115"/>
    </row>
    <row r="471" spans="2:15">
      <c r="B471" s="114"/>
      <c r="C471" s="114"/>
      <c r="D471" s="114"/>
      <c r="E471" s="114"/>
      <c r="F471" s="114"/>
      <c r="G471" s="114"/>
      <c r="H471" s="115"/>
      <c r="I471" s="115"/>
      <c r="J471" s="115"/>
      <c r="K471" s="115"/>
      <c r="L471" s="115"/>
      <c r="M471" s="115"/>
      <c r="N471" s="115"/>
      <c r="O471" s="115"/>
    </row>
    <row r="472" spans="2:15">
      <c r="B472" s="114"/>
      <c r="C472" s="114"/>
      <c r="D472" s="114"/>
      <c r="E472" s="114"/>
      <c r="F472" s="114"/>
      <c r="G472" s="114"/>
      <c r="H472" s="115"/>
      <c r="I472" s="115"/>
      <c r="J472" s="115"/>
      <c r="K472" s="115"/>
      <c r="L472" s="115"/>
      <c r="M472" s="115"/>
      <c r="N472" s="115"/>
      <c r="O472" s="115"/>
    </row>
    <row r="473" spans="2:15">
      <c r="B473" s="114"/>
      <c r="C473" s="114"/>
      <c r="D473" s="114"/>
      <c r="E473" s="114"/>
      <c r="F473" s="114"/>
      <c r="G473" s="114"/>
      <c r="H473" s="115"/>
      <c r="I473" s="115"/>
      <c r="J473" s="115"/>
      <c r="K473" s="115"/>
      <c r="L473" s="115"/>
      <c r="M473" s="115"/>
      <c r="N473" s="115"/>
      <c r="O473" s="115"/>
    </row>
    <row r="474" spans="2:15">
      <c r="B474" s="114"/>
      <c r="C474" s="114"/>
      <c r="D474" s="114"/>
      <c r="E474" s="114"/>
      <c r="F474" s="114"/>
      <c r="G474" s="114"/>
      <c r="H474" s="115"/>
      <c r="I474" s="115"/>
      <c r="J474" s="115"/>
      <c r="K474" s="115"/>
      <c r="L474" s="115"/>
      <c r="M474" s="115"/>
      <c r="N474" s="115"/>
      <c r="O474" s="115"/>
    </row>
    <row r="475" spans="2:15">
      <c r="B475" s="114"/>
      <c r="C475" s="114"/>
      <c r="D475" s="114"/>
      <c r="E475" s="114"/>
      <c r="F475" s="114"/>
      <c r="G475" s="114"/>
      <c r="H475" s="115"/>
      <c r="I475" s="115"/>
      <c r="J475" s="115"/>
      <c r="K475" s="115"/>
      <c r="L475" s="115"/>
      <c r="M475" s="115"/>
      <c r="N475" s="115"/>
      <c r="O475" s="115"/>
    </row>
    <row r="476" spans="2:15">
      <c r="B476" s="114"/>
      <c r="C476" s="114"/>
      <c r="D476" s="114"/>
      <c r="E476" s="114"/>
      <c r="F476" s="114"/>
      <c r="G476" s="114"/>
      <c r="H476" s="115"/>
      <c r="I476" s="115"/>
      <c r="J476" s="115"/>
      <c r="K476" s="115"/>
      <c r="L476" s="115"/>
      <c r="M476" s="115"/>
      <c r="N476" s="115"/>
      <c r="O476" s="115"/>
    </row>
    <row r="477" spans="2:15">
      <c r="B477" s="114"/>
      <c r="C477" s="114"/>
      <c r="D477" s="114"/>
      <c r="E477" s="114"/>
      <c r="F477" s="114"/>
      <c r="G477" s="114"/>
      <c r="H477" s="115"/>
      <c r="I477" s="115"/>
      <c r="J477" s="115"/>
      <c r="K477" s="115"/>
      <c r="L477" s="115"/>
      <c r="M477" s="115"/>
      <c r="N477" s="115"/>
      <c r="O477" s="115"/>
    </row>
    <row r="478" spans="2:15">
      <c r="B478" s="114"/>
      <c r="C478" s="114"/>
      <c r="D478" s="114"/>
      <c r="E478" s="114"/>
      <c r="F478" s="114"/>
      <c r="G478" s="114"/>
      <c r="H478" s="115"/>
      <c r="I478" s="115"/>
      <c r="J478" s="115"/>
      <c r="K478" s="115"/>
      <c r="L478" s="115"/>
      <c r="M478" s="115"/>
      <c r="N478" s="115"/>
      <c r="O478" s="115"/>
    </row>
    <row r="479" spans="2:15">
      <c r="B479" s="114"/>
      <c r="C479" s="114"/>
      <c r="D479" s="114"/>
      <c r="E479" s="114"/>
      <c r="F479" s="114"/>
      <c r="G479" s="114"/>
      <c r="H479" s="115"/>
      <c r="I479" s="115"/>
      <c r="J479" s="115"/>
      <c r="K479" s="115"/>
      <c r="L479" s="115"/>
      <c r="M479" s="115"/>
      <c r="N479" s="115"/>
      <c r="O479" s="115"/>
    </row>
    <row r="480" spans="2:15">
      <c r="B480" s="114"/>
      <c r="C480" s="114"/>
      <c r="D480" s="114"/>
      <c r="E480" s="114"/>
      <c r="F480" s="114"/>
      <c r="G480" s="114"/>
      <c r="H480" s="115"/>
      <c r="I480" s="115"/>
      <c r="J480" s="115"/>
      <c r="K480" s="115"/>
      <c r="L480" s="115"/>
      <c r="M480" s="115"/>
      <c r="N480" s="115"/>
      <c r="O480" s="115"/>
    </row>
    <row r="481" spans="2:15">
      <c r="B481" s="114"/>
      <c r="C481" s="114"/>
      <c r="D481" s="114"/>
      <c r="E481" s="114"/>
      <c r="F481" s="114"/>
      <c r="G481" s="114"/>
      <c r="H481" s="115"/>
      <c r="I481" s="115"/>
      <c r="J481" s="115"/>
      <c r="K481" s="115"/>
      <c r="L481" s="115"/>
      <c r="M481" s="115"/>
      <c r="N481" s="115"/>
      <c r="O481" s="115"/>
    </row>
    <row r="482" spans="2:15">
      <c r="B482" s="114"/>
      <c r="C482" s="114"/>
      <c r="D482" s="114"/>
      <c r="E482" s="114"/>
      <c r="F482" s="114"/>
      <c r="G482" s="114"/>
      <c r="H482" s="115"/>
      <c r="I482" s="115"/>
      <c r="J482" s="115"/>
      <c r="K482" s="115"/>
      <c r="L482" s="115"/>
      <c r="M482" s="115"/>
      <c r="N482" s="115"/>
      <c r="O482" s="115"/>
    </row>
    <row r="483" spans="2:15">
      <c r="B483" s="114"/>
      <c r="C483" s="114"/>
      <c r="D483" s="114"/>
      <c r="E483" s="114"/>
      <c r="F483" s="114"/>
      <c r="G483" s="114"/>
      <c r="H483" s="115"/>
      <c r="I483" s="115"/>
      <c r="J483" s="115"/>
      <c r="K483" s="115"/>
      <c r="L483" s="115"/>
      <c r="M483" s="115"/>
      <c r="N483" s="115"/>
      <c r="O483" s="115"/>
    </row>
    <row r="484" spans="2:15">
      <c r="B484" s="114"/>
      <c r="C484" s="114"/>
      <c r="D484" s="114"/>
      <c r="E484" s="114"/>
      <c r="F484" s="114"/>
      <c r="G484" s="114"/>
      <c r="H484" s="115"/>
      <c r="I484" s="115"/>
      <c r="J484" s="115"/>
      <c r="K484" s="115"/>
      <c r="L484" s="115"/>
      <c r="M484" s="115"/>
      <c r="N484" s="115"/>
      <c r="O484" s="115"/>
    </row>
    <row r="485" spans="2:15">
      <c r="B485" s="114"/>
      <c r="C485" s="114"/>
      <c r="D485" s="114"/>
      <c r="E485" s="114"/>
      <c r="F485" s="114"/>
      <c r="G485" s="114"/>
      <c r="H485" s="115"/>
      <c r="I485" s="115"/>
      <c r="J485" s="115"/>
      <c r="K485" s="115"/>
      <c r="L485" s="115"/>
      <c r="M485" s="115"/>
      <c r="N485" s="115"/>
      <c r="O485" s="115"/>
    </row>
    <row r="486" spans="2:15">
      <c r="B486" s="114"/>
      <c r="C486" s="114"/>
      <c r="D486" s="114"/>
      <c r="E486" s="114"/>
      <c r="F486" s="114"/>
      <c r="G486" s="114"/>
      <c r="H486" s="115"/>
      <c r="I486" s="115"/>
      <c r="J486" s="115"/>
      <c r="K486" s="115"/>
      <c r="L486" s="115"/>
      <c r="M486" s="115"/>
      <c r="N486" s="115"/>
      <c r="O486" s="115"/>
    </row>
    <row r="487" spans="2:15">
      <c r="B487" s="114"/>
      <c r="C487" s="114"/>
      <c r="D487" s="114"/>
      <c r="E487" s="114"/>
      <c r="F487" s="114"/>
      <c r="G487" s="114"/>
      <c r="H487" s="115"/>
      <c r="I487" s="115"/>
      <c r="J487" s="115"/>
      <c r="K487" s="115"/>
      <c r="L487" s="115"/>
      <c r="M487" s="115"/>
      <c r="N487" s="115"/>
      <c r="O487" s="115"/>
    </row>
    <row r="488" spans="2:15">
      <c r="B488" s="114"/>
      <c r="C488" s="114"/>
      <c r="D488" s="114"/>
      <c r="E488" s="114"/>
      <c r="F488" s="114"/>
      <c r="G488" s="114"/>
      <c r="H488" s="115"/>
      <c r="I488" s="115"/>
      <c r="J488" s="115"/>
      <c r="K488" s="115"/>
      <c r="L488" s="115"/>
      <c r="M488" s="115"/>
      <c r="N488" s="115"/>
      <c r="O488" s="115"/>
    </row>
    <row r="489" spans="2:15">
      <c r="B489" s="114"/>
      <c r="C489" s="114"/>
      <c r="D489" s="114"/>
      <c r="E489" s="114"/>
      <c r="F489" s="114"/>
      <c r="G489" s="114"/>
      <c r="H489" s="115"/>
      <c r="I489" s="115"/>
      <c r="J489" s="115"/>
      <c r="K489" s="115"/>
      <c r="L489" s="115"/>
      <c r="M489" s="115"/>
      <c r="N489" s="115"/>
      <c r="O489" s="115"/>
    </row>
    <row r="490" spans="2:15">
      <c r="B490" s="114"/>
      <c r="C490" s="114"/>
      <c r="D490" s="114"/>
      <c r="E490" s="114"/>
      <c r="F490" s="114"/>
      <c r="G490" s="114"/>
      <c r="H490" s="115"/>
      <c r="I490" s="115"/>
      <c r="J490" s="115"/>
      <c r="K490" s="115"/>
      <c r="L490" s="115"/>
      <c r="M490" s="115"/>
      <c r="N490" s="115"/>
      <c r="O490" s="115"/>
    </row>
    <row r="491" spans="2:15">
      <c r="B491" s="114"/>
      <c r="C491" s="114"/>
      <c r="D491" s="114"/>
      <c r="E491" s="114"/>
      <c r="F491" s="114"/>
      <c r="G491" s="114"/>
      <c r="H491" s="115"/>
      <c r="I491" s="115"/>
      <c r="J491" s="115"/>
      <c r="K491" s="115"/>
      <c r="L491" s="115"/>
      <c r="M491" s="115"/>
      <c r="N491" s="115"/>
      <c r="O491" s="115"/>
    </row>
    <row r="492" spans="2:15">
      <c r="B492" s="114"/>
      <c r="C492" s="114"/>
      <c r="D492" s="114"/>
      <c r="E492" s="114"/>
      <c r="F492" s="114"/>
      <c r="G492" s="114"/>
      <c r="H492" s="115"/>
      <c r="I492" s="115"/>
      <c r="J492" s="115"/>
      <c r="K492" s="115"/>
      <c r="L492" s="115"/>
      <c r="M492" s="115"/>
      <c r="N492" s="115"/>
      <c r="O492" s="115"/>
    </row>
    <row r="493" spans="2:15">
      <c r="B493" s="114"/>
      <c r="C493" s="114"/>
      <c r="D493" s="114"/>
      <c r="E493" s="114"/>
      <c r="F493" s="114"/>
      <c r="G493" s="114"/>
      <c r="H493" s="115"/>
      <c r="I493" s="115"/>
      <c r="J493" s="115"/>
      <c r="K493" s="115"/>
      <c r="L493" s="115"/>
      <c r="M493" s="115"/>
      <c r="N493" s="115"/>
      <c r="O493" s="115"/>
    </row>
    <row r="494" spans="2:15">
      <c r="B494" s="114"/>
      <c r="C494" s="114"/>
      <c r="D494" s="114"/>
      <c r="E494" s="114"/>
      <c r="F494" s="114"/>
      <c r="G494" s="114"/>
      <c r="H494" s="115"/>
      <c r="I494" s="115"/>
      <c r="J494" s="115"/>
      <c r="K494" s="115"/>
      <c r="L494" s="115"/>
      <c r="M494" s="115"/>
      <c r="N494" s="115"/>
      <c r="O494" s="115"/>
    </row>
    <row r="495" spans="2:15">
      <c r="B495" s="114"/>
      <c r="C495" s="114"/>
      <c r="D495" s="114"/>
      <c r="E495" s="114"/>
      <c r="F495" s="114"/>
      <c r="G495" s="114"/>
      <c r="H495" s="115"/>
      <c r="I495" s="115"/>
      <c r="J495" s="115"/>
      <c r="K495" s="115"/>
      <c r="L495" s="115"/>
      <c r="M495" s="115"/>
      <c r="N495" s="115"/>
      <c r="O495" s="115"/>
    </row>
    <row r="496" spans="2:15">
      <c r="B496" s="114"/>
      <c r="C496" s="114"/>
      <c r="D496" s="114"/>
      <c r="E496" s="114"/>
      <c r="F496" s="114"/>
      <c r="G496" s="114"/>
      <c r="H496" s="115"/>
      <c r="I496" s="115"/>
      <c r="J496" s="115"/>
      <c r="K496" s="115"/>
      <c r="L496" s="115"/>
      <c r="M496" s="115"/>
      <c r="N496" s="115"/>
      <c r="O496" s="115"/>
    </row>
    <row r="497" spans="2:15">
      <c r="B497" s="114"/>
      <c r="C497" s="114"/>
      <c r="D497" s="114"/>
      <c r="E497" s="114"/>
      <c r="F497" s="114"/>
      <c r="G497" s="114"/>
      <c r="H497" s="115"/>
      <c r="I497" s="115"/>
      <c r="J497" s="115"/>
      <c r="K497" s="115"/>
      <c r="L497" s="115"/>
      <c r="M497" s="115"/>
      <c r="N497" s="115"/>
      <c r="O497" s="115"/>
    </row>
    <row r="498" spans="2:15">
      <c r="B498" s="114"/>
      <c r="C498" s="114"/>
      <c r="D498" s="114"/>
      <c r="E498" s="114"/>
      <c r="F498" s="114"/>
      <c r="G498" s="114"/>
      <c r="H498" s="115"/>
      <c r="I498" s="115"/>
      <c r="J498" s="115"/>
      <c r="K498" s="115"/>
      <c r="L498" s="115"/>
      <c r="M498" s="115"/>
      <c r="N498" s="115"/>
      <c r="O498" s="115"/>
    </row>
    <row r="499" spans="2:15">
      <c r="B499" s="114"/>
      <c r="C499" s="114"/>
      <c r="D499" s="114"/>
      <c r="E499" s="114"/>
      <c r="F499" s="114"/>
      <c r="G499" s="114"/>
      <c r="H499" s="115"/>
      <c r="I499" s="115"/>
      <c r="J499" s="115"/>
      <c r="K499" s="115"/>
      <c r="L499" s="115"/>
      <c r="M499" s="115"/>
      <c r="N499" s="115"/>
      <c r="O499" s="115"/>
    </row>
    <row r="500" spans="2:15">
      <c r="B500" s="114"/>
      <c r="C500" s="114"/>
      <c r="D500" s="114"/>
      <c r="E500" s="114"/>
      <c r="F500" s="114"/>
      <c r="G500" s="114"/>
      <c r="H500" s="115"/>
      <c r="I500" s="115"/>
      <c r="J500" s="115"/>
      <c r="K500" s="115"/>
      <c r="L500" s="115"/>
      <c r="M500" s="115"/>
      <c r="N500" s="115"/>
      <c r="O500" s="115"/>
    </row>
  </sheetData>
  <sheetProtection sheet="1" objects="1" scenarios="1"/>
  <sortState xmlns:xlrd2="http://schemas.microsoft.com/office/spreadsheetml/2017/richdata2" ref="B218:O264">
    <sortCondition ref="B218:B264"/>
  </sortState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270 B272" xr:uid="{00000000-0002-0000-0500-000000000000}"/>
    <dataValidation type="list" allowBlank="1" showInputMessage="1" showErrorMessage="1" sqref="E12:E35 E37:E356" xr:uid="{00000000-0002-0000-0500-000001000000}">
      <formula1>#REF!</formula1>
    </dataValidation>
    <dataValidation type="list" allowBlank="1" showInputMessage="1" showErrorMessage="1" sqref="H37:H356 G12:H35 G37:G362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42.42578125" style="2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144</v>
      </c>
      <c r="C1" s="67" t="s" vm="1">
        <v>229</v>
      </c>
    </row>
    <row r="2" spans="2:14">
      <c r="B2" s="46" t="s">
        <v>143</v>
      </c>
      <c r="C2" s="67" t="s">
        <v>230</v>
      </c>
    </row>
    <row r="3" spans="2:14">
      <c r="B3" s="46" t="s">
        <v>145</v>
      </c>
      <c r="C3" s="67" t="s">
        <v>231</v>
      </c>
    </row>
    <row r="4" spans="2:14">
      <c r="B4" s="46" t="s">
        <v>146</v>
      </c>
      <c r="C4" s="67">
        <v>12145</v>
      </c>
    </row>
    <row r="6" spans="2:14" ht="26.25" customHeight="1">
      <c r="B6" s="152" t="s">
        <v>172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4"/>
    </row>
    <row r="7" spans="2:14" ht="26.25" customHeight="1">
      <c r="B7" s="152" t="s">
        <v>227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4"/>
    </row>
    <row r="8" spans="2:14" s="3" customFormat="1" ht="74.25" customHeight="1">
      <c r="B8" s="21" t="s">
        <v>113</v>
      </c>
      <c r="C8" s="29" t="s">
        <v>44</v>
      </c>
      <c r="D8" s="29" t="s">
        <v>117</v>
      </c>
      <c r="E8" s="29" t="s">
        <v>115</v>
      </c>
      <c r="F8" s="29" t="s">
        <v>64</v>
      </c>
      <c r="G8" s="29" t="s">
        <v>101</v>
      </c>
      <c r="H8" s="29" t="s">
        <v>205</v>
      </c>
      <c r="I8" s="29" t="s">
        <v>204</v>
      </c>
      <c r="J8" s="29" t="s">
        <v>219</v>
      </c>
      <c r="K8" s="29" t="s">
        <v>60</v>
      </c>
      <c r="L8" s="29" t="s">
        <v>57</v>
      </c>
      <c r="M8" s="29" t="s">
        <v>147</v>
      </c>
      <c r="N8" s="13" t="s">
        <v>149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212</v>
      </c>
      <c r="I9" s="31"/>
      <c r="J9" s="15" t="s">
        <v>208</v>
      </c>
      <c r="K9" s="15" t="s">
        <v>208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68" t="s">
        <v>222</v>
      </c>
      <c r="C11" s="69"/>
      <c r="D11" s="69"/>
      <c r="E11" s="69"/>
      <c r="F11" s="69"/>
      <c r="G11" s="69"/>
      <c r="H11" s="77"/>
      <c r="I11" s="79"/>
      <c r="J11" s="69"/>
      <c r="K11" s="77">
        <v>328962.55056170101</v>
      </c>
      <c r="L11" s="69"/>
      <c r="M11" s="78">
        <f>IFERROR(K11/$K$11,0)</f>
        <v>1</v>
      </c>
      <c r="N11" s="78">
        <f>K11/'סכום נכסי הקרן'!$C$42</f>
        <v>4.6168488973322271E-2</v>
      </c>
    </row>
    <row r="12" spans="2:14">
      <c r="B12" s="70" t="s">
        <v>197</v>
      </c>
      <c r="C12" s="71"/>
      <c r="D12" s="71"/>
      <c r="E12" s="71"/>
      <c r="F12" s="71"/>
      <c r="G12" s="71"/>
      <c r="H12" s="80"/>
      <c r="I12" s="82"/>
      <c r="J12" s="71"/>
      <c r="K12" s="80">
        <v>73848.010968257004</v>
      </c>
      <c r="L12" s="71"/>
      <c r="M12" s="81">
        <f t="shared" ref="M12:M75" si="0">IFERROR(K12/$K$11,0)</f>
        <v>0.22448759240880792</v>
      </c>
      <c r="N12" s="81">
        <f>K12/'סכום נכסי הקרן'!$C$42</f>
        <v>1.0364252934773712E-2</v>
      </c>
    </row>
    <row r="13" spans="2:14">
      <c r="B13" s="89" t="s">
        <v>223</v>
      </c>
      <c r="C13" s="71"/>
      <c r="D13" s="71"/>
      <c r="E13" s="71"/>
      <c r="F13" s="71"/>
      <c r="G13" s="71"/>
      <c r="H13" s="80"/>
      <c r="I13" s="82"/>
      <c r="J13" s="71"/>
      <c r="K13" s="80">
        <v>71763.996507041025</v>
      </c>
      <c r="L13" s="71"/>
      <c r="M13" s="81">
        <f t="shared" si="0"/>
        <v>0.21815248083559832</v>
      </c>
      <c r="N13" s="81">
        <f>K13/'סכום נכסי הקרן'!$C$42</f>
        <v>1.0071770405961218E-2</v>
      </c>
    </row>
    <row r="14" spans="2:14">
      <c r="B14" s="76" t="s">
        <v>1548</v>
      </c>
      <c r="C14" s="73" t="s">
        <v>1549</v>
      </c>
      <c r="D14" s="86" t="s">
        <v>118</v>
      </c>
      <c r="E14" s="73" t="s">
        <v>1550</v>
      </c>
      <c r="F14" s="86" t="s">
        <v>1551</v>
      </c>
      <c r="G14" s="86" t="s">
        <v>131</v>
      </c>
      <c r="H14" s="83">
        <v>363594.53682000004</v>
      </c>
      <c r="I14" s="85">
        <v>1753</v>
      </c>
      <c r="J14" s="73"/>
      <c r="K14" s="83">
        <v>6373.8122304549997</v>
      </c>
      <c r="L14" s="84">
        <v>3.7345301677846085E-3</v>
      </c>
      <c r="M14" s="84">
        <f t="shared" si="0"/>
        <v>1.9375494929656172E-2</v>
      </c>
      <c r="N14" s="84">
        <f>K14/'סכום נכסי הקרן'!$C$42</f>
        <v>8.9453732401249255E-4</v>
      </c>
    </row>
    <row r="15" spans="2:14">
      <c r="B15" s="76" t="s">
        <v>1552</v>
      </c>
      <c r="C15" s="73" t="s">
        <v>1553</v>
      </c>
      <c r="D15" s="86" t="s">
        <v>118</v>
      </c>
      <c r="E15" s="73" t="s">
        <v>1550</v>
      </c>
      <c r="F15" s="86" t="s">
        <v>1551</v>
      </c>
      <c r="G15" s="86" t="s">
        <v>131</v>
      </c>
      <c r="H15" s="83">
        <v>490155.00000000006</v>
      </c>
      <c r="I15" s="85">
        <v>1775</v>
      </c>
      <c r="J15" s="73"/>
      <c r="K15" s="83">
        <v>8700.2512500000012</v>
      </c>
      <c r="L15" s="84">
        <v>1.366417195042712E-2</v>
      </c>
      <c r="M15" s="84">
        <f t="shared" si="0"/>
        <v>2.6447543147827587E-2</v>
      </c>
      <c r="N15" s="84">
        <f>K15/'סכום נכסי הקרן'!$C$42</f>
        <v>1.2210431041919428E-3</v>
      </c>
    </row>
    <row r="16" spans="2:14">
      <c r="B16" s="76" t="s">
        <v>1554</v>
      </c>
      <c r="C16" s="73" t="s">
        <v>1555</v>
      </c>
      <c r="D16" s="86" t="s">
        <v>118</v>
      </c>
      <c r="E16" s="73" t="s">
        <v>1550</v>
      </c>
      <c r="F16" s="86" t="s">
        <v>1551</v>
      </c>
      <c r="G16" s="86" t="s">
        <v>131</v>
      </c>
      <c r="H16" s="83">
        <v>186058.89064400003</v>
      </c>
      <c r="I16" s="85">
        <v>3159</v>
      </c>
      <c r="J16" s="73"/>
      <c r="K16" s="83">
        <v>5877.6003554330009</v>
      </c>
      <c r="L16" s="84">
        <v>2.7446672931673386E-3</v>
      </c>
      <c r="M16" s="84">
        <f t="shared" si="0"/>
        <v>1.7867080448510153E-2</v>
      </c>
      <c r="N16" s="84">
        <f>K16/'סכום נכסי הקרן'!$C$42</f>
        <v>8.2489610667250295E-4</v>
      </c>
    </row>
    <row r="17" spans="2:14">
      <c r="B17" s="76" t="s">
        <v>1556</v>
      </c>
      <c r="C17" s="73" t="s">
        <v>1557</v>
      </c>
      <c r="D17" s="86" t="s">
        <v>118</v>
      </c>
      <c r="E17" s="73" t="s">
        <v>1558</v>
      </c>
      <c r="F17" s="86" t="s">
        <v>1551</v>
      </c>
      <c r="G17" s="86" t="s">
        <v>131</v>
      </c>
      <c r="H17" s="83">
        <v>84812.443048999994</v>
      </c>
      <c r="I17" s="85">
        <v>3114</v>
      </c>
      <c r="J17" s="73"/>
      <c r="K17" s="83">
        <v>2641.0594765340006</v>
      </c>
      <c r="L17" s="84">
        <v>9.9414732460342933E-4</v>
      </c>
      <c r="M17" s="84">
        <f t="shared" si="0"/>
        <v>8.0284502659175392E-3</v>
      </c>
      <c r="N17" s="84">
        <f>K17/'סכום נכסי הקרן'!$C$42</f>
        <v>3.7066141757488021E-4</v>
      </c>
    </row>
    <row r="18" spans="2:14">
      <c r="B18" s="76" t="s">
        <v>1559</v>
      </c>
      <c r="C18" s="73" t="s">
        <v>1560</v>
      </c>
      <c r="D18" s="86" t="s">
        <v>118</v>
      </c>
      <c r="E18" s="73" t="s">
        <v>1561</v>
      </c>
      <c r="F18" s="86" t="s">
        <v>1551</v>
      </c>
      <c r="G18" s="86" t="s">
        <v>131</v>
      </c>
      <c r="H18" s="83">
        <v>81405.000000000015</v>
      </c>
      <c r="I18" s="85">
        <v>16950</v>
      </c>
      <c r="J18" s="73"/>
      <c r="K18" s="83">
        <v>13798.14762</v>
      </c>
      <c r="L18" s="84">
        <v>6.9579563532154564E-3</v>
      </c>
      <c r="M18" s="84">
        <f t="shared" si="0"/>
        <v>4.1944432873710913E-2</v>
      </c>
      <c r="N18" s="84">
        <f>K18/'סכום נכסי הקרן'!$C$42</f>
        <v>1.9365110866221783E-3</v>
      </c>
    </row>
    <row r="19" spans="2:14">
      <c r="B19" s="76" t="s">
        <v>1562</v>
      </c>
      <c r="C19" s="73" t="s">
        <v>1563</v>
      </c>
      <c r="D19" s="86" t="s">
        <v>118</v>
      </c>
      <c r="E19" s="73" t="s">
        <v>1561</v>
      </c>
      <c r="F19" s="86" t="s">
        <v>1551</v>
      </c>
      <c r="G19" s="86" t="s">
        <v>131</v>
      </c>
      <c r="H19" s="83">
        <v>9116.5771600000026</v>
      </c>
      <c r="I19" s="85">
        <v>17260</v>
      </c>
      <c r="J19" s="73"/>
      <c r="K19" s="83">
        <v>1573.52121773</v>
      </c>
      <c r="L19" s="84">
        <v>1.238363523891052E-3</v>
      </c>
      <c r="M19" s="84">
        <f t="shared" si="0"/>
        <v>4.7832837356204371E-3</v>
      </c>
      <c r="N19" s="84">
        <f>K19/'סכום נכסי הקרן'!$C$42</f>
        <v>2.2083698240426389E-4</v>
      </c>
    </row>
    <row r="20" spans="2:14">
      <c r="B20" s="76" t="s">
        <v>1564</v>
      </c>
      <c r="C20" s="73" t="s">
        <v>1565</v>
      </c>
      <c r="D20" s="86" t="s">
        <v>118</v>
      </c>
      <c r="E20" s="73" t="s">
        <v>1561</v>
      </c>
      <c r="F20" s="86" t="s">
        <v>1551</v>
      </c>
      <c r="G20" s="86" t="s">
        <v>131</v>
      </c>
      <c r="H20" s="83">
        <v>12291.710530000004</v>
      </c>
      <c r="I20" s="85">
        <v>30560</v>
      </c>
      <c r="J20" s="73"/>
      <c r="K20" s="83">
        <v>3756.3467379530002</v>
      </c>
      <c r="L20" s="84">
        <v>1.6120212681130441E-3</v>
      </c>
      <c r="M20" s="84">
        <f t="shared" si="0"/>
        <v>1.1418767064941184E-2</v>
      </c>
      <c r="N20" s="84">
        <f>K20/'סכום נכסי הקרן'!$C$42</f>
        <v>5.2718722132667252E-4</v>
      </c>
    </row>
    <row r="21" spans="2:14">
      <c r="B21" s="76" t="s">
        <v>1566</v>
      </c>
      <c r="C21" s="73" t="s">
        <v>1567</v>
      </c>
      <c r="D21" s="86" t="s">
        <v>118</v>
      </c>
      <c r="E21" s="73" t="s">
        <v>1561</v>
      </c>
      <c r="F21" s="86" t="s">
        <v>1551</v>
      </c>
      <c r="G21" s="86" t="s">
        <v>131</v>
      </c>
      <c r="H21" s="83">
        <v>36602.95968800001</v>
      </c>
      <c r="I21" s="85">
        <v>17510</v>
      </c>
      <c r="J21" s="73"/>
      <c r="K21" s="83">
        <v>6409.1782412809998</v>
      </c>
      <c r="L21" s="84">
        <v>1.194969717737023E-3</v>
      </c>
      <c r="M21" s="84">
        <f t="shared" si="0"/>
        <v>1.9483002640687756E-2</v>
      </c>
      <c r="N21" s="84">
        <f>K21/'סכום נכסי הקרן'!$C$42</f>
        <v>8.9950079258380134E-4</v>
      </c>
    </row>
    <row r="22" spans="2:14">
      <c r="B22" s="76" t="s">
        <v>1568</v>
      </c>
      <c r="C22" s="73" t="s">
        <v>1569</v>
      </c>
      <c r="D22" s="86" t="s">
        <v>118</v>
      </c>
      <c r="E22" s="73" t="s">
        <v>1570</v>
      </c>
      <c r="F22" s="86" t="s">
        <v>1551</v>
      </c>
      <c r="G22" s="86" t="s">
        <v>131</v>
      </c>
      <c r="H22" s="83">
        <v>226271.00000000003</v>
      </c>
      <c r="I22" s="85">
        <v>1763</v>
      </c>
      <c r="J22" s="73"/>
      <c r="K22" s="83">
        <v>3989.1577300000004</v>
      </c>
      <c r="L22" s="84">
        <v>3.8307391323213597E-3</v>
      </c>
      <c r="M22" s="84">
        <f t="shared" si="0"/>
        <v>1.2126479817196651E-2</v>
      </c>
      <c r="N22" s="84">
        <f>K22/'סכום נכסי הקרן'!$C$42</f>
        <v>5.5986124972545867E-4</v>
      </c>
    </row>
    <row r="23" spans="2:14">
      <c r="B23" s="76" t="s">
        <v>1571</v>
      </c>
      <c r="C23" s="73" t="s">
        <v>1572</v>
      </c>
      <c r="D23" s="86" t="s">
        <v>118</v>
      </c>
      <c r="E23" s="73" t="s">
        <v>1570</v>
      </c>
      <c r="F23" s="86" t="s">
        <v>1551</v>
      </c>
      <c r="G23" s="86" t="s">
        <v>131</v>
      </c>
      <c r="H23" s="83">
        <v>355487.94448499999</v>
      </c>
      <c r="I23" s="85">
        <v>1757</v>
      </c>
      <c r="J23" s="73"/>
      <c r="K23" s="83">
        <v>6245.9231846010007</v>
      </c>
      <c r="L23" s="84">
        <v>1.9576942545044889E-3</v>
      </c>
      <c r="M23" s="84">
        <f t="shared" si="0"/>
        <v>1.8986730173194896E-2</v>
      </c>
      <c r="N23" s="84">
        <f>K23/'סכום נכסי הקרן'!$C$42</f>
        <v>8.7658864264059393E-4</v>
      </c>
    </row>
    <row r="24" spans="2:14">
      <c r="B24" s="76" t="s">
        <v>1573</v>
      </c>
      <c r="C24" s="73" t="s">
        <v>1574</v>
      </c>
      <c r="D24" s="86" t="s">
        <v>118</v>
      </c>
      <c r="E24" s="73" t="s">
        <v>1570</v>
      </c>
      <c r="F24" s="86" t="s">
        <v>1551</v>
      </c>
      <c r="G24" s="86" t="s">
        <v>131</v>
      </c>
      <c r="H24" s="83">
        <v>84944.577010000008</v>
      </c>
      <c r="I24" s="85">
        <v>1732</v>
      </c>
      <c r="J24" s="73"/>
      <c r="K24" s="83">
        <v>1471.2400738690003</v>
      </c>
      <c r="L24" s="84">
        <v>1.0050486718347885E-3</v>
      </c>
      <c r="M24" s="84">
        <f t="shared" si="0"/>
        <v>4.472363408408858E-3</v>
      </c>
      <c r="N24" s="84">
        <f>K24/'סכום נכסי הקרן'!$C$42</f>
        <v>2.0648226070581435E-4</v>
      </c>
    </row>
    <row r="25" spans="2:14">
      <c r="B25" s="76" t="s">
        <v>1575</v>
      </c>
      <c r="C25" s="73" t="s">
        <v>1576</v>
      </c>
      <c r="D25" s="86" t="s">
        <v>118</v>
      </c>
      <c r="E25" s="73" t="s">
        <v>1570</v>
      </c>
      <c r="F25" s="86" t="s">
        <v>1551</v>
      </c>
      <c r="G25" s="86" t="s">
        <v>131</v>
      </c>
      <c r="H25" s="83">
        <v>352508.33513500006</v>
      </c>
      <c r="I25" s="85">
        <v>3100</v>
      </c>
      <c r="J25" s="73"/>
      <c r="K25" s="83">
        <v>10927.758389185003</v>
      </c>
      <c r="L25" s="84">
        <v>2.3902182616032915E-3</v>
      </c>
      <c r="M25" s="84">
        <f t="shared" si="0"/>
        <v>3.3218852329926128E-2</v>
      </c>
      <c r="N25" s="84">
        <f>K25/'סכום נכסי הקרן'!$C$42</f>
        <v>1.5336642175006151E-3</v>
      </c>
    </row>
    <row r="26" spans="2:14">
      <c r="B26" s="72"/>
      <c r="C26" s="73"/>
      <c r="D26" s="73"/>
      <c r="E26" s="73"/>
      <c r="F26" s="73"/>
      <c r="G26" s="73"/>
      <c r="H26" s="83"/>
      <c r="I26" s="85"/>
      <c r="J26" s="73"/>
      <c r="K26" s="73"/>
      <c r="L26" s="73"/>
      <c r="M26" s="84"/>
      <c r="N26" s="73"/>
    </row>
    <row r="27" spans="2:14">
      <c r="B27" s="89" t="s">
        <v>224</v>
      </c>
      <c r="C27" s="71"/>
      <c r="D27" s="71"/>
      <c r="E27" s="71"/>
      <c r="F27" s="71"/>
      <c r="G27" s="71"/>
      <c r="H27" s="80"/>
      <c r="I27" s="82"/>
      <c r="J27" s="71"/>
      <c r="K27" s="80">
        <v>2084.0144612160002</v>
      </c>
      <c r="L27" s="71"/>
      <c r="M27" s="81">
        <f t="shared" si="0"/>
        <v>6.3351115732096603E-3</v>
      </c>
      <c r="N27" s="81">
        <f>K27/'סכום נכסי הקרן'!$C$42</f>
        <v>2.924825288124965E-4</v>
      </c>
    </row>
    <row r="28" spans="2:14">
      <c r="B28" s="76" t="s">
        <v>1577</v>
      </c>
      <c r="C28" s="73" t="s">
        <v>1578</v>
      </c>
      <c r="D28" s="86" t="s">
        <v>118</v>
      </c>
      <c r="E28" s="73" t="s">
        <v>1550</v>
      </c>
      <c r="F28" s="86" t="s">
        <v>1579</v>
      </c>
      <c r="G28" s="86" t="s">
        <v>131</v>
      </c>
      <c r="H28" s="83">
        <v>178211.75200000004</v>
      </c>
      <c r="I28" s="85">
        <v>359.86</v>
      </c>
      <c r="J28" s="73"/>
      <c r="K28" s="83">
        <v>641.31281074700019</v>
      </c>
      <c r="L28" s="84">
        <v>2.659460193834107E-3</v>
      </c>
      <c r="M28" s="84">
        <f t="shared" si="0"/>
        <v>1.9495009679732953E-3</v>
      </c>
      <c r="N28" s="84">
        <f>K28/'סכום נכסי הקרן'!$C$42</f>
        <v>9.0005513943356178E-5</v>
      </c>
    </row>
    <row r="29" spans="2:14">
      <c r="B29" s="76" t="s">
        <v>1580</v>
      </c>
      <c r="C29" s="73" t="s">
        <v>1581</v>
      </c>
      <c r="D29" s="86" t="s">
        <v>118</v>
      </c>
      <c r="E29" s="73" t="s">
        <v>1550</v>
      </c>
      <c r="F29" s="86" t="s">
        <v>1579</v>
      </c>
      <c r="G29" s="86" t="s">
        <v>131</v>
      </c>
      <c r="H29" s="83">
        <v>661.37860000000012</v>
      </c>
      <c r="I29" s="85">
        <v>345.2</v>
      </c>
      <c r="J29" s="73"/>
      <c r="K29" s="83">
        <v>2.2830809280000004</v>
      </c>
      <c r="L29" s="84">
        <v>3.9011102958073372E-6</v>
      </c>
      <c r="M29" s="84">
        <f t="shared" si="0"/>
        <v>6.940245703049351E-6</v>
      </c>
      <c r="N29" s="84">
        <f>K29/'סכום נכסי הקרן'!$C$42</f>
        <v>3.2042065721338127E-7</v>
      </c>
    </row>
    <row r="30" spans="2:14">
      <c r="B30" s="76" t="s">
        <v>1582</v>
      </c>
      <c r="C30" s="73" t="s">
        <v>1583</v>
      </c>
      <c r="D30" s="86" t="s">
        <v>118</v>
      </c>
      <c r="E30" s="73" t="s">
        <v>1561</v>
      </c>
      <c r="F30" s="86" t="s">
        <v>1579</v>
      </c>
      <c r="G30" s="86" t="s">
        <v>131</v>
      </c>
      <c r="H30" s="83">
        <v>21184.743807000003</v>
      </c>
      <c r="I30" s="85">
        <v>3608</v>
      </c>
      <c r="J30" s="73"/>
      <c r="K30" s="83">
        <v>764.34555656600014</v>
      </c>
      <c r="L30" s="84">
        <v>3.3909799653646868E-3</v>
      </c>
      <c r="M30" s="84">
        <f t="shared" si="0"/>
        <v>2.3235032536709299E-3</v>
      </c>
      <c r="N30" s="84">
        <f>K30/'סכום נכסי הקרן'!$C$42</f>
        <v>1.0727263434658475E-4</v>
      </c>
    </row>
    <row r="31" spans="2:14">
      <c r="B31" s="76" t="s">
        <v>1584</v>
      </c>
      <c r="C31" s="73" t="s">
        <v>1585</v>
      </c>
      <c r="D31" s="86" t="s">
        <v>118</v>
      </c>
      <c r="E31" s="73" t="s">
        <v>1570</v>
      </c>
      <c r="F31" s="86" t="s">
        <v>1579</v>
      </c>
      <c r="G31" s="86" t="s">
        <v>131</v>
      </c>
      <c r="H31" s="83">
        <v>18712.233960000005</v>
      </c>
      <c r="I31" s="85">
        <v>3613</v>
      </c>
      <c r="J31" s="73"/>
      <c r="K31" s="83">
        <v>676.07301297499998</v>
      </c>
      <c r="L31" s="84">
        <v>1.8526102211085232E-3</v>
      </c>
      <c r="M31" s="84">
        <f t="shared" si="0"/>
        <v>2.0551671058623862E-3</v>
      </c>
      <c r="N31" s="84">
        <f>K31/'סכום נכסי הקרן'!$C$42</f>
        <v>9.4883959865342231E-5</v>
      </c>
    </row>
    <row r="32" spans="2:14">
      <c r="B32" s="72"/>
      <c r="C32" s="73"/>
      <c r="D32" s="73"/>
      <c r="E32" s="73"/>
      <c r="F32" s="73"/>
      <c r="G32" s="73"/>
      <c r="H32" s="83"/>
      <c r="I32" s="85"/>
      <c r="J32" s="73"/>
      <c r="K32" s="73"/>
      <c r="L32" s="73"/>
      <c r="M32" s="84"/>
      <c r="N32" s="73"/>
    </row>
    <row r="33" spans="2:14">
      <c r="B33" s="70" t="s">
        <v>196</v>
      </c>
      <c r="C33" s="71"/>
      <c r="D33" s="71"/>
      <c r="E33" s="71"/>
      <c r="F33" s="71"/>
      <c r="G33" s="71"/>
      <c r="H33" s="80"/>
      <c r="I33" s="82"/>
      <c r="J33" s="71"/>
      <c r="K33" s="80">
        <v>255114.539593444</v>
      </c>
      <c r="L33" s="71"/>
      <c r="M33" s="81">
        <f t="shared" si="0"/>
        <v>0.77551240759119211</v>
      </c>
      <c r="N33" s="81">
        <f>K33/'סכום נכסי הקרן'!$C$42</f>
        <v>3.5804236038548556E-2</v>
      </c>
    </row>
    <row r="34" spans="2:14">
      <c r="B34" s="89" t="s">
        <v>225</v>
      </c>
      <c r="C34" s="71"/>
      <c r="D34" s="71"/>
      <c r="E34" s="71"/>
      <c r="F34" s="71"/>
      <c r="G34" s="71"/>
      <c r="H34" s="80"/>
      <c r="I34" s="82"/>
      <c r="J34" s="71"/>
      <c r="K34" s="80">
        <v>247779.70608244103</v>
      </c>
      <c r="L34" s="71"/>
      <c r="M34" s="81">
        <f t="shared" si="0"/>
        <v>0.75321554280072034</v>
      </c>
      <c r="N34" s="81">
        <f>K34/'סכום נכסי הקרן'!$C$42</f>
        <v>3.4774823482330006E-2</v>
      </c>
    </row>
    <row r="35" spans="2:14">
      <c r="B35" s="76" t="s">
        <v>1586</v>
      </c>
      <c r="C35" s="73" t="s">
        <v>1587</v>
      </c>
      <c r="D35" s="86" t="s">
        <v>26</v>
      </c>
      <c r="E35" s="73"/>
      <c r="F35" s="86" t="s">
        <v>1551</v>
      </c>
      <c r="G35" s="86" t="s">
        <v>130</v>
      </c>
      <c r="H35" s="83">
        <v>69558.904488000029</v>
      </c>
      <c r="I35" s="85">
        <v>6351.4</v>
      </c>
      <c r="J35" s="73"/>
      <c r="K35" s="83">
        <v>16346.467760603002</v>
      </c>
      <c r="L35" s="84">
        <v>1.573703206348613E-3</v>
      </c>
      <c r="M35" s="84">
        <f t="shared" si="0"/>
        <v>4.9690968569800834E-2</v>
      </c>
      <c r="N35" s="84">
        <f>K35/'סכום נכסי הקרן'!$C$42</f>
        <v>2.2941569344885533E-3</v>
      </c>
    </row>
    <row r="36" spans="2:14">
      <c r="B36" s="76" t="s">
        <v>1588</v>
      </c>
      <c r="C36" s="73" t="s">
        <v>1589</v>
      </c>
      <c r="D36" s="86" t="s">
        <v>1394</v>
      </c>
      <c r="E36" s="73"/>
      <c r="F36" s="86" t="s">
        <v>1551</v>
      </c>
      <c r="G36" s="86" t="s">
        <v>130</v>
      </c>
      <c r="H36" s="83">
        <v>48707.277586000004</v>
      </c>
      <c r="I36" s="85">
        <v>6508</v>
      </c>
      <c r="J36" s="73"/>
      <c r="K36" s="83">
        <v>11728.517613528002</v>
      </c>
      <c r="L36" s="84">
        <v>2.4226449930862972E-4</v>
      </c>
      <c r="M36" s="84">
        <f t="shared" si="0"/>
        <v>3.5653048024772573E-2</v>
      </c>
      <c r="N36" s="84">
        <f>K36/'סכום נכסי הקרן'!$C$42</f>
        <v>1.6460473545970419E-3</v>
      </c>
    </row>
    <row r="37" spans="2:14">
      <c r="B37" s="76" t="s">
        <v>1590</v>
      </c>
      <c r="C37" s="73" t="s">
        <v>1591</v>
      </c>
      <c r="D37" s="86" t="s">
        <v>1394</v>
      </c>
      <c r="E37" s="73"/>
      <c r="F37" s="86" t="s">
        <v>1551</v>
      </c>
      <c r="G37" s="86" t="s">
        <v>130</v>
      </c>
      <c r="H37" s="83">
        <v>3217.6145850000003</v>
      </c>
      <c r="I37" s="85">
        <v>16981</v>
      </c>
      <c r="J37" s="73"/>
      <c r="K37" s="83">
        <v>2021.6175909850001</v>
      </c>
      <c r="L37" s="84">
        <v>3.1715243440397558E-5</v>
      </c>
      <c r="M37" s="84">
        <f t="shared" si="0"/>
        <v>6.1454338420379572E-3</v>
      </c>
      <c r="N37" s="84">
        <f>K37/'סכום נכסי הקרן'!$C$42</f>
        <v>2.8372539457241096E-4</v>
      </c>
    </row>
    <row r="38" spans="2:14">
      <c r="B38" s="76" t="s">
        <v>1592</v>
      </c>
      <c r="C38" s="73" t="s">
        <v>1593</v>
      </c>
      <c r="D38" s="86" t="s">
        <v>1394</v>
      </c>
      <c r="E38" s="73"/>
      <c r="F38" s="86" t="s">
        <v>1551</v>
      </c>
      <c r="G38" s="86" t="s">
        <v>130</v>
      </c>
      <c r="H38" s="83">
        <v>17293.648989000005</v>
      </c>
      <c r="I38" s="85">
        <v>7417</v>
      </c>
      <c r="J38" s="73"/>
      <c r="K38" s="83">
        <v>4745.8787983450002</v>
      </c>
      <c r="L38" s="84">
        <v>7.3630160480434685E-5</v>
      </c>
      <c r="M38" s="84">
        <f t="shared" si="0"/>
        <v>1.4426805696397505E-2</v>
      </c>
      <c r="N38" s="84">
        <f>K38/'סכום נכסי הקרן'!$C$42</f>
        <v>6.6606381971439114E-4</v>
      </c>
    </row>
    <row r="39" spans="2:14">
      <c r="B39" s="76" t="s">
        <v>1594</v>
      </c>
      <c r="C39" s="73" t="s">
        <v>1595</v>
      </c>
      <c r="D39" s="86" t="s">
        <v>1394</v>
      </c>
      <c r="E39" s="73"/>
      <c r="F39" s="86" t="s">
        <v>1551</v>
      </c>
      <c r="G39" s="86" t="s">
        <v>130</v>
      </c>
      <c r="H39" s="83">
        <v>5377.9898870000006</v>
      </c>
      <c r="I39" s="85">
        <v>8117</v>
      </c>
      <c r="J39" s="73"/>
      <c r="K39" s="83">
        <v>1615.1663249360001</v>
      </c>
      <c r="L39" s="84">
        <v>1.301312757244464E-5</v>
      </c>
      <c r="M39" s="84">
        <f t="shared" si="0"/>
        <v>4.909879018685003E-3</v>
      </c>
      <c r="N39" s="84">
        <f>K39/'סכום נכסי הקרן'!$C$42</f>
        <v>2.2668169533450491E-4</v>
      </c>
    </row>
    <row r="40" spans="2:14">
      <c r="B40" s="76" t="s">
        <v>1596</v>
      </c>
      <c r="C40" s="73" t="s">
        <v>1597</v>
      </c>
      <c r="D40" s="86" t="s">
        <v>1394</v>
      </c>
      <c r="E40" s="73"/>
      <c r="F40" s="86" t="s">
        <v>1551</v>
      </c>
      <c r="G40" s="86" t="s">
        <v>130</v>
      </c>
      <c r="H40" s="83">
        <v>45953.483644</v>
      </c>
      <c r="I40" s="85">
        <v>3371</v>
      </c>
      <c r="J40" s="73"/>
      <c r="K40" s="83">
        <v>5731.6401545110011</v>
      </c>
      <c r="L40" s="84">
        <v>4.7654984517519648E-5</v>
      </c>
      <c r="M40" s="84">
        <f t="shared" si="0"/>
        <v>1.7423381916039593E-2</v>
      </c>
      <c r="N40" s="84">
        <f>K40/'סכום נכסי הקרן'!$C$42</f>
        <v>8.0441121586865649E-4</v>
      </c>
    </row>
    <row r="41" spans="2:14">
      <c r="B41" s="76" t="s">
        <v>1598</v>
      </c>
      <c r="C41" s="73" t="s">
        <v>1599</v>
      </c>
      <c r="D41" s="86" t="s">
        <v>1378</v>
      </c>
      <c r="E41" s="73"/>
      <c r="F41" s="86" t="s">
        <v>1551</v>
      </c>
      <c r="G41" s="86" t="s">
        <v>130</v>
      </c>
      <c r="H41" s="83">
        <v>18023.562396000005</v>
      </c>
      <c r="I41" s="85">
        <v>2426</v>
      </c>
      <c r="J41" s="73"/>
      <c r="K41" s="83">
        <v>1617.8310077900003</v>
      </c>
      <c r="L41" s="84">
        <v>6.080824020242917E-4</v>
      </c>
      <c r="M41" s="84">
        <f t="shared" si="0"/>
        <v>4.9179792807040384E-3</v>
      </c>
      <c r="N41" s="84">
        <f>K41/'סכום נכסי הקרן'!$C$42</f>
        <v>2.2705567219221179E-4</v>
      </c>
    </row>
    <row r="42" spans="2:14">
      <c r="B42" s="76" t="s">
        <v>1600</v>
      </c>
      <c r="C42" s="73" t="s">
        <v>1601</v>
      </c>
      <c r="D42" s="86" t="s">
        <v>26</v>
      </c>
      <c r="E42" s="73"/>
      <c r="F42" s="86" t="s">
        <v>1551</v>
      </c>
      <c r="G42" s="86" t="s">
        <v>138</v>
      </c>
      <c r="H42" s="83">
        <v>64507.750039000006</v>
      </c>
      <c r="I42" s="85">
        <v>5040</v>
      </c>
      <c r="J42" s="73"/>
      <c r="K42" s="83">
        <v>9070.1715414020018</v>
      </c>
      <c r="L42" s="84">
        <v>9.3833437234470561E-4</v>
      </c>
      <c r="M42" s="84">
        <f t="shared" si="0"/>
        <v>2.757204893357847E-2</v>
      </c>
      <c r="N42" s="84">
        <f>K42/'סכום נכסי הקרן'!$C$42</f>
        <v>1.2729598371618196E-3</v>
      </c>
    </row>
    <row r="43" spans="2:14">
      <c r="B43" s="76" t="s">
        <v>1602</v>
      </c>
      <c r="C43" s="73" t="s">
        <v>1603</v>
      </c>
      <c r="D43" s="86" t="s">
        <v>119</v>
      </c>
      <c r="E43" s="73"/>
      <c r="F43" s="86" t="s">
        <v>1551</v>
      </c>
      <c r="G43" s="86" t="s">
        <v>130</v>
      </c>
      <c r="H43" s="83">
        <v>95533.341246000011</v>
      </c>
      <c r="I43" s="85">
        <v>1003</v>
      </c>
      <c r="J43" s="73"/>
      <c r="K43" s="83">
        <v>3545.3378270980006</v>
      </c>
      <c r="L43" s="84">
        <v>4.1845939670997036E-4</v>
      </c>
      <c r="M43" s="84">
        <f t="shared" si="0"/>
        <v>1.0777329580660059E-2</v>
      </c>
      <c r="N43" s="84">
        <f>K43/'סכום נכסי הקרן'!$C$42</f>
        <v>4.9757302190656387E-4</v>
      </c>
    </row>
    <row r="44" spans="2:14">
      <c r="B44" s="76" t="s">
        <v>1604</v>
      </c>
      <c r="C44" s="73" t="s">
        <v>1605</v>
      </c>
      <c r="D44" s="86" t="s">
        <v>119</v>
      </c>
      <c r="E44" s="73"/>
      <c r="F44" s="86" t="s">
        <v>1551</v>
      </c>
      <c r="G44" s="86" t="s">
        <v>130</v>
      </c>
      <c r="H44" s="83">
        <v>108509.20218000001</v>
      </c>
      <c r="I44" s="85">
        <v>446</v>
      </c>
      <c r="J44" s="73"/>
      <c r="K44" s="83">
        <v>1790.6188543740004</v>
      </c>
      <c r="L44" s="84">
        <v>1.8165220641303868E-4</v>
      </c>
      <c r="M44" s="84">
        <f t="shared" si="0"/>
        <v>5.4432300920470508E-3</v>
      </c>
      <c r="N44" s="84">
        <f>K44/'סכום נכסי הקרן'!$C$42</f>
        <v>2.5130570848393022E-4</v>
      </c>
    </row>
    <row r="45" spans="2:14">
      <c r="B45" s="76" t="s">
        <v>1606</v>
      </c>
      <c r="C45" s="73" t="s">
        <v>1607</v>
      </c>
      <c r="D45" s="86" t="s">
        <v>1394</v>
      </c>
      <c r="E45" s="73"/>
      <c r="F45" s="86" t="s">
        <v>1551</v>
      </c>
      <c r="G45" s="86" t="s">
        <v>130</v>
      </c>
      <c r="H45" s="83">
        <v>25553.814939</v>
      </c>
      <c r="I45" s="85">
        <v>10732</v>
      </c>
      <c r="J45" s="73"/>
      <c r="K45" s="83">
        <v>10147.011051238002</v>
      </c>
      <c r="L45" s="84">
        <v>1.8453605634911465E-4</v>
      </c>
      <c r="M45" s="84">
        <f t="shared" si="0"/>
        <v>3.0845489962039931E-2</v>
      </c>
      <c r="N45" s="84">
        <f>K45/'סכום נכסי הקרן'!$C$42</f>
        <v>1.4240896631891632E-3</v>
      </c>
    </row>
    <row r="46" spans="2:14">
      <c r="B46" s="76" t="s">
        <v>1608</v>
      </c>
      <c r="C46" s="73" t="s">
        <v>1609</v>
      </c>
      <c r="D46" s="86" t="s">
        <v>26</v>
      </c>
      <c r="E46" s="73"/>
      <c r="F46" s="86" t="s">
        <v>1551</v>
      </c>
      <c r="G46" s="86" t="s">
        <v>130</v>
      </c>
      <c r="H46" s="83">
        <v>13538.106674000002</v>
      </c>
      <c r="I46" s="85">
        <v>4648</v>
      </c>
      <c r="J46" s="73"/>
      <c r="K46" s="83">
        <v>2328.2294335400002</v>
      </c>
      <c r="L46" s="84">
        <v>1.4445086190220165E-3</v>
      </c>
      <c r="M46" s="84">
        <f t="shared" si="0"/>
        <v>7.0774908255197026E-3</v>
      </c>
      <c r="N46" s="84">
        <f>K46/'סכום נכסי הקרן'!$C$42</f>
        <v>3.2675705713679595E-4</v>
      </c>
    </row>
    <row r="47" spans="2:14">
      <c r="B47" s="76" t="s">
        <v>1610</v>
      </c>
      <c r="C47" s="73" t="s">
        <v>1611</v>
      </c>
      <c r="D47" s="86" t="s">
        <v>1394</v>
      </c>
      <c r="E47" s="73"/>
      <c r="F47" s="86" t="s">
        <v>1551</v>
      </c>
      <c r="G47" s="86" t="s">
        <v>130</v>
      </c>
      <c r="H47" s="83">
        <v>38254.091616000005</v>
      </c>
      <c r="I47" s="85">
        <v>6014.5</v>
      </c>
      <c r="J47" s="73"/>
      <c r="K47" s="83">
        <v>8512.9316589040009</v>
      </c>
      <c r="L47" s="84">
        <v>1.1375175431345122E-3</v>
      </c>
      <c r="M47" s="84">
        <f t="shared" si="0"/>
        <v>2.5878117871983408E-2</v>
      </c>
      <c r="N47" s="84">
        <f>K47/'סכום נכסי הקרן'!$C$42</f>
        <v>1.1947535996230001E-3</v>
      </c>
    </row>
    <row r="48" spans="2:14">
      <c r="B48" s="76" t="s">
        <v>1612</v>
      </c>
      <c r="C48" s="73" t="s">
        <v>1613</v>
      </c>
      <c r="D48" s="86" t="s">
        <v>119</v>
      </c>
      <c r="E48" s="73"/>
      <c r="F48" s="86" t="s">
        <v>1551</v>
      </c>
      <c r="G48" s="86" t="s">
        <v>130</v>
      </c>
      <c r="H48" s="83">
        <v>523499.17198800005</v>
      </c>
      <c r="I48" s="85">
        <v>792</v>
      </c>
      <c r="J48" s="73"/>
      <c r="K48" s="83">
        <v>15340.619735941002</v>
      </c>
      <c r="L48" s="84">
        <v>6.0912252942478377E-4</v>
      </c>
      <c r="M48" s="84">
        <f t="shared" si="0"/>
        <v>4.6633331696106478E-2</v>
      </c>
      <c r="N48" s="84">
        <f>K48/'סכום נכסי הקרן'!$C$42</f>
        <v>2.152990460200972E-3</v>
      </c>
    </row>
    <row r="49" spans="2:14">
      <c r="B49" s="76" t="s">
        <v>1614</v>
      </c>
      <c r="C49" s="73" t="s">
        <v>1615</v>
      </c>
      <c r="D49" s="86" t="s">
        <v>1616</v>
      </c>
      <c r="E49" s="73"/>
      <c r="F49" s="86" t="s">
        <v>1551</v>
      </c>
      <c r="G49" s="86" t="s">
        <v>135</v>
      </c>
      <c r="H49" s="83">
        <v>127036.04496900001</v>
      </c>
      <c r="I49" s="85">
        <v>1929</v>
      </c>
      <c r="J49" s="73"/>
      <c r="K49" s="83">
        <v>1157.1135448789998</v>
      </c>
      <c r="L49" s="84">
        <v>4.9526974391788249E-4</v>
      </c>
      <c r="M49" s="84">
        <f t="shared" si="0"/>
        <v>3.5174628324811971E-3</v>
      </c>
      <c r="N49" s="84">
        <f>K49/'סכום נכסי הקרן'!$C$42</f>
        <v>1.6239594399547908E-4</v>
      </c>
    </row>
    <row r="50" spans="2:14">
      <c r="B50" s="76" t="s">
        <v>1617</v>
      </c>
      <c r="C50" s="73" t="s">
        <v>1618</v>
      </c>
      <c r="D50" s="86" t="s">
        <v>26</v>
      </c>
      <c r="E50" s="73"/>
      <c r="F50" s="86" t="s">
        <v>1551</v>
      </c>
      <c r="G50" s="86" t="s">
        <v>132</v>
      </c>
      <c r="H50" s="83">
        <v>185440.78586500007</v>
      </c>
      <c r="I50" s="85">
        <v>2899</v>
      </c>
      <c r="J50" s="73"/>
      <c r="K50" s="83">
        <v>21603.168204204001</v>
      </c>
      <c r="L50" s="84">
        <v>7.6445106650076949E-4</v>
      </c>
      <c r="M50" s="84">
        <f t="shared" si="0"/>
        <v>6.5670600399093323E-2</v>
      </c>
      <c r="N50" s="84">
        <f>K50/'סכום נכסי הקרן'!$C$42</f>
        <v>3.0319123903969933E-3</v>
      </c>
    </row>
    <row r="51" spans="2:14">
      <c r="B51" s="76" t="s">
        <v>1619</v>
      </c>
      <c r="C51" s="73" t="s">
        <v>1620</v>
      </c>
      <c r="D51" s="86" t="s">
        <v>26</v>
      </c>
      <c r="E51" s="73"/>
      <c r="F51" s="86" t="s">
        <v>1551</v>
      </c>
      <c r="G51" s="86" t="s">
        <v>130</v>
      </c>
      <c r="H51" s="83">
        <v>17490.007731000005</v>
      </c>
      <c r="I51" s="85">
        <v>3805</v>
      </c>
      <c r="J51" s="73"/>
      <c r="K51" s="83">
        <v>2462.3307384680006</v>
      </c>
      <c r="L51" s="84">
        <v>2.7903649858008941E-4</v>
      </c>
      <c r="M51" s="84">
        <f t="shared" si="0"/>
        <v>7.4851399779810495E-3</v>
      </c>
      <c r="N51" s="84">
        <f>K51/'סכום נכסי הקרן'!$C$42</f>
        <v>3.4557760253719181E-4</v>
      </c>
    </row>
    <row r="52" spans="2:14">
      <c r="B52" s="76" t="s">
        <v>1621</v>
      </c>
      <c r="C52" s="73" t="s">
        <v>1622</v>
      </c>
      <c r="D52" s="86" t="s">
        <v>119</v>
      </c>
      <c r="E52" s="73"/>
      <c r="F52" s="86" t="s">
        <v>1551</v>
      </c>
      <c r="G52" s="86" t="s">
        <v>130</v>
      </c>
      <c r="H52" s="83">
        <v>166700.42925600003</v>
      </c>
      <c r="I52" s="85">
        <v>483.55</v>
      </c>
      <c r="J52" s="73"/>
      <c r="K52" s="83">
        <v>2982.4957250070006</v>
      </c>
      <c r="L52" s="84">
        <v>1.5427467628985263E-3</v>
      </c>
      <c r="M52" s="84">
        <f t="shared" si="0"/>
        <v>9.0663685574981483E-3</v>
      </c>
      <c r="N52" s="84">
        <f>K52/'סכום נכסי הקרן'!$C$42</f>
        <v>4.1858053677492897E-4</v>
      </c>
    </row>
    <row r="53" spans="2:14">
      <c r="B53" s="76" t="s">
        <v>1623</v>
      </c>
      <c r="C53" s="73" t="s">
        <v>1624</v>
      </c>
      <c r="D53" s="86" t="s">
        <v>119</v>
      </c>
      <c r="E53" s="73"/>
      <c r="F53" s="86" t="s">
        <v>1551</v>
      </c>
      <c r="G53" s="86" t="s">
        <v>130</v>
      </c>
      <c r="H53" s="83">
        <v>19474.438735000011</v>
      </c>
      <c r="I53" s="85">
        <v>3885.75</v>
      </c>
      <c r="J53" s="73"/>
      <c r="K53" s="83">
        <v>2799.8936114930002</v>
      </c>
      <c r="L53" s="84">
        <v>1.9411712116700349E-4</v>
      </c>
      <c r="M53" s="84">
        <f t="shared" si="0"/>
        <v>8.5112837516373926E-3</v>
      </c>
      <c r="N53" s="84">
        <f>K53/'סכום נכסי הקרן'!$C$42</f>
        <v>3.92953110036288E-4</v>
      </c>
    </row>
    <row r="54" spans="2:14">
      <c r="B54" s="76" t="s">
        <v>1625</v>
      </c>
      <c r="C54" s="73" t="s">
        <v>1626</v>
      </c>
      <c r="D54" s="86" t="s">
        <v>26</v>
      </c>
      <c r="E54" s="73"/>
      <c r="F54" s="86" t="s">
        <v>1551</v>
      </c>
      <c r="G54" s="86" t="s">
        <v>132</v>
      </c>
      <c r="H54" s="83">
        <v>148152.86549900004</v>
      </c>
      <c r="I54" s="85">
        <v>658.2</v>
      </c>
      <c r="J54" s="73"/>
      <c r="K54" s="83">
        <v>3918.608772856001</v>
      </c>
      <c r="L54" s="84">
        <v>7.0198689436428829E-4</v>
      </c>
      <c r="M54" s="84">
        <f t="shared" si="0"/>
        <v>1.1912020885553711E-2</v>
      </c>
      <c r="N54" s="84">
        <f>K54/'סכום נכסי הקרן'!$C$42</f>
        <v>5.4996000490467112E-4</v>
      </c>
    </row>
    <row r="55" spans="2:14">
      <c r="B55" s="76" t="s">
        <v>1627</v>
      </c>
      <c r="C55" s="73" t="s">
        <v>1628</v>
      </c>
      <c r="D55" s="86" t="s">
        <v>119</v>
      </c>
      <c r="E55" s="73"/>
      <c r="F55" s="86" t="s">
        <v>1551</v>
      </c>
      <c r="G55" s="86" t="s">
        <v>130</v>
      </c>
      <c r="H55" s="83">
        <v>239445.71361700003</v>
      </c>
      <c r="I55" s="85">
        <v>1024</v>
      </c>
      <c r="J55" s="73"/>
      <c r="K55" s="83">
        <v>9072.1191975940019</v>
      </c>
      <c r="L55" s="84">
        <v>1.0328057572638473E-3</v>
      </c>
      <c r="M55" s="84">
        <f t="shared" si="0"/>
        <v>2.7577969535144436E-2</v>
      </c>
      <c r="N55" s="84">
        <f>K55/'סכום נכסי הקרן'!$C$42</f>
        <v>1.2732331823899334E-3</v>
      </c>
    </row>
    <row r="56" spans="2:14">
      <c r="B56" s="76" t="s">
        <v>1629</v>
      </c>
      <c r="C56" s="73" t="s">
        <v>1630</v>
      </c>
      <c r="D56" s="86" t="s">
        <v>1394</v>
      </c>
      <c r="E56" s="73"/>
      <c r="F56" s="86" t="s">
        <v>1551</v>
      </c>
      <c r="G56" s="86" t="s">
        <v>130</v>
      </c>
      <c r="H56" s="83">
        <v>7870.3808700000009</v>
      </c>
      <c r="I56" s="85">
        <v>34591</v>
      </c>
      <c r="J56" s="73"/>
      <c r="K56" s="83">
        <v>10073.040752749002</v>
      </c>
      <c r="L56" s="84">
        <v>4.2890358964577661E-4</v>
      </c>
      <c r="M56" s="84">
        <f t="shared" si="0"/>
        <v>3.0620630632725104E-2</v>
      </c>
      <c r="N56" s="84">
        <f>K56/'סכום נכסי הקרן'!$C$42</f>
        <v>1.4137082477231431E-3</v>
      </c>
    </row>
    <row r="57" spans="2:14">
      <c r="B57" s="76" t="s">
        <v>1631</v>
      </c>
      <c r="C57" s="73" t="s">
        <v>1632</v>
      </c>
      <c r="D57" s="86" t="s">
        <v>26</v>
      </c>
      <c r="E57" s="73"/>
      <c r="F57" s="86" t="s">
        <v>1551</v>
      </c>
      <c r="G57" s="86" t="s">
        <v>130</v>
      </c>
      <c r="H57" s="83">
        <v>51626.594040000011</v>
      </c>
      <c r="I57" s="85">
        <v>715.79</v>
      </c>
      <c r="J57" s="73"/>
      <c r="K57" s="83">
        <v>1367.2905908660002</v>
      </c>
      <c r="L57" s="84">
        <v>1.406869484846763E-4</v>
      </c>
      <c r="M57" s="84">
        <f t="shared" si="0"/>
        <v>4.1563715642749062E-3</v>
      </c>
      <c r="N57" s="84">
        <f>K57/'סכום נכסי הקרן'!$C$42</f>
        <v>1.9189339473425627E-4</v>
      </c>
    </row>
    <row r="58" spans="2:14">
      <c r="B58" s="76" t="s">
        <v>1633</v>
      </c>
      <c r="C58" s="73" t="s">
        <v>1634</v>
      </c>
      <c r="D58" s="86" t="s">
        <v>26</v>
      </c>
      <c r="E58" s="73"/>
      <c r="F58" s="86" t="s">
        <v>1551</v>
      </c>
      <c r="G58" s="86" t="s">
        <v>132</v>
      </c>
      <c r="H58" s="83">
        <v>3995.0186479999998</v>
      </c>
      <c r="I58" s="85">
        <v>7477</v>
      </c>
      <c r="J58" s="73"/>
      <c r="K58" s="83">
        <v>1200.3562671660004</v>
      </c>
      <c r="L58" s="84">
        <v>1.1767359787923416E-3</v>
      </c>
      <c r="M58" s="84">
        <f t="shared" si="0"/>
        <v>3.6489146412453373E-3</v>
      </c>
      <c r="N58" s="84">
        <f>K58/'סכום נכסי הקרן'!$C$42</f>
        <v>1.6846487537892956E-4</v>
      </c>
    </row>
    <row r="59" spans="2:14">
      <c r="B59" s="76" t="s">
        <v>1635</v>
      </c>
      <c r="C59" s="73" t="s">
        <v>1636</v>
      </c>
      <c r="D59" s="86" t="s">
        <v>26</v>
      </c>
      <c r="E59" s="73"/>
      <c r="F59" s="86" t="s">
        <v>1551</v>
      </c>
      <c r="G59" s="86" t="s">
        <v>132</v>
      </c>
      <c r="H59" s="83">
        <v>40322.295400000017</v>
      </c>
      <c r="I59" s="85">
        <v>20830</v>
      </c>
      <c r="J59" s="73"/>
      <c r="K59" s="83">
        <v>33751.920509534008</v>
      </c>
      <c r="L59" s="84">
        <v>1.4306344772364674E-3</v>
      </c>
      <c r="M59" s="84">
        <f t="shared" si="0"/>
        <v>0.10260110292768239</v>
      </c>
      <c r="N59" s="84">
        <f>K59/'סכום נכסי הקרן'!$C$42</f>
        <v>4.7369378891674073E-3</v>
      </c>
    </row>
    <row r="60" spans="2:14">
      <c r="B60" s="76" t="s">
        <v>1637</v>
      </c>
      <c r="C60" s="73" t="s">
        <v>1638</v>
      </c>
      <c r="D60" s="86" t="s">
        <v>26</v>
      </c>
      <c r="E60" s="73"/>
      <c r="F60" s="86" t="s">
        <v>1551</v>
      </c>
      <c r="G60" s="86" t="s">
        <v>132</v>
      </c>
      <c r="H60" s="83">
        <v>4663.3004650000012</v>
      </c>
      <c r="I60" s="85">
        <v>5352.9</v>
      </c>
      <c r="J60" s="73"/>
      <c r="K60" s="83">
        <v>1003.1052455290002</v>
      </c>
      <c r="L60" s="84">
        <v>8.9873812134784708E-4</v>
      </c>
      <c r="M60" s="84">
        <f t="shared" si="0"/>
        <v>3.0492992099441282E-3</v>
      </c>
      <c r="N60" s="84">
        <f>K60/'סכום נכסי הקרן'!$C$42</f>
        <v>1.4078153695066579E-4</v>
      </c>
    </row>
    <row r="61" spans="2:14">
      <c r="B61" s="76" t="s">
        <v>1639</v>
      </c>
      <c r="C61" s="73" t="s">
        <v>1640</v>
      </c>
      <c r="D61" s="86" t="s">
        <v>26</v>
      </c>
      <c r="E61" s="73"/>
      <c r="F61" s="86" t="s">
        <v>1551</v>
      </c>
      <c r="G61" s="86" t="s">
        <v>132</v>
      </c>
      <c r="H61" s="83">
        <v>20383.790805000004</v>
      </c>
      <c r="I61" s="85">
        <v>8269.7999999999993</v>
      </c>
      <c r="J61" s="73"/>
      <c r="K61" s="83">
        <v>6773.9803545600007</v>
      </c>
      <c r="L61" s="84">
        <v>3.6099248458850534E-3</v>
      </c>
      <c r="M61" s="84">
        <f t="shared" si="0"/>
        <v>2.0591949883029183E-2</v>
      </c>
      <c r="N61" s="84">
        <f>K61/'סכום נכסי הקרן'!$C$42</f>
        <v>9.5069921111383762E-4</v>
      </c>
    </row>
    <row r="62" spans="2:14">
      <c r="B62" s="76" t="s">
        <v>1641</v>
      </c>
      <c r="C62" s="73" t="s">
        <v>1642</v>
      </c>
      <c r="D62" s="86" t="s">
        <v>26</v>
      </c>
      <c r="E62" s="73"/>
      <c r="F62" s="86" t="s">
        <v>1551</v>
      </c>
      <c r="G62" s="86" t="s">
        <v>132</v>
      </c>
      <c r="H62" s="83">
        <v>31843.660169999999</v>
      </c>
      <c r="I62" s="85">
        <v>2323.1999999999998</v>
      </c>
      <c r="J62" s="73"/>
      <c r="K62" s="83">
        <v>2972.8538027749996</v>
      </c>
      <c r="L62" s="84">
        <v>1.0919449535772706E-3</v>
      </c>
      <c r="M62" s="84">
        <f t="shared" si="0"/>
        <v>9.0370584666822247E-3</v>
      </c>
      <c r="N62" s="84">
        <f>K62/'סכום נכסי הקרן'!$C$42</f>
        <v>4.1722733417028698E-4</v>
      </c>
    </row>
    <row r="63" spans="2:14">
      <c r="B63" s="76" t="s">
        <v>1643</v>
      </c>
      <c r="C63" s="73" t="s">
        <v>1644</v>
      </c>
      <c r="D63" s="86" t="s">
        <v>120</v>
      </c>
      <c r="E63" s="73"/>
      <c r="F63" s="86" t="s">
        <v>1551</v>
      </c>
      <c r="G63" s="86" t="s">
        <v>139</v>
      </c>
      <c r="H63" s="83">
        <v>172009.144906</v>
      </c>
      <c r="I63" s="85">
        <v>241950</v>
      </c>
      <c r="J63" s="73"/>
      <c r="K63" s="83">
        <v>10646.617658016003</v>
      </c>
      <c r="L63" s="84">
        <v>2.1415659648771367E-5</v>
      </c>
      <c r="M63" s="84">
        <f t="shared" si="0"/>
        <v>3.2364223951440632E-2</v>
      </c>
      <c r="N63" s="84">
        <f>K63/'סכום נכסי הקרן'!$C$42</f>
        <v>1.4942073166322191E-3</v>
      </c>
    </row>
    <row r="64" spans="2:14">
      <c r="B64" s="76" t="s">
        <v>1645</v>
      </c>
      <c r="C64" s="73" t="s">
        <v>1646</v>
      </c>
      <c r="D64" s="86" t="s">
        <v>120</v>
      </c>
      <c r="E64" s="73"/>
      <c r="F64" s="86" t="s">
        <v>1551</v>
      </c>
      <c r="G64" s="86" t="s">
        <v>139</v>
      </c>
      <c r="H64" s="83">
        <v>470002.19400000008</v>
      </c>
      <c r="I64" s="85">
        <v>23390</v>
      </c>
      <c r="J64" s="73"/>
      <c r="K64" s="83">
        <v>2812.3191340839999</v>
      </c>
      <c r="L64" s="84">
        <v>1.3092253352638842E-3</v>
      </c>
      <c r="M64" s="84">
        <f t="shared" si="0"/>
        <v>8.5490555970033268E-3</v>
      </c>
      <c r="N64" s="84">
        <f>K64/'סכום נכסי הקרן'!$C$42</f>
        <v>3.9469697906256712E-4</v>
      </c>
    </row>
    <row r="65" spans="2:14">
      <c r="B65" s="76" t="s">
        <v>1647</v>
      </c>
      <c r="C65" s="73" t="s">
        <v>1648</v>
      </c>
      <c r="D65" s="86" t="s">
        <v>26</v>
      </c>
      <c r="E65" s="73"/>
      <c r="F65" s="86" t="s">
        <v>1551</v>
      </c>
      <c r="G65" s="86" t="s">
        <v>132</v>
      </c>
      <c r="H65" s="83">
        <v>2413.8699640000004</v>
      </c>
      <c r="I65" s="85">
        <v>17672</v>
      </c>
      <c r="J65" s="73"/>
      <c r="K65" s="83">
        <v>1714.2081133250006</v>
      </c>
      <c r="L65" s="84">
        <v>4.3765206490798666E-4</v>
      </c>
      <c r="M65" s="84">
        <f t="shared" si="0"/>
        <v>5.2109521597458542E-3</v>
      </c>
      <c r="N65" s="84">
        <f>K65/'סכום נכסי הקרן'!$C$42</f>
        <v>2.4058178732773634E-4</v>
      </c>
    </row>
    <row r="66" spans="2:14">
      <c r="B66" s="76" t="s">
        <v>1649</v>
      </c>
      <c r="C66" s="73" t="s">
        <v>1650</v>
      </c>
      <c r="D66" s="86" t="s">
        <v>1394</v>
      </c>
      <c r="E66" s="73"/>
      <c r="F66" s="86" t="s">
        <v>1551</v>
      </c>
      <c r="G66" s="86" t="s">
        <v>130</v>
      </c>
      <c r="H66" s="83">
        <v>24726.202380000002</v>
      </c>
      <c r="I66" s="85">
        <v>3600</v>
      </c>
      <c r="J66" s="73"/>
      <c r="K66" s="83">
        <v>3293.5301570160004</v>
      </c>
      <c r="L66" s="84">
        <v>6.58450273830094E-4</v>
      </c>
      <c r="M66" s="84">
        <f t="shared" si="0"/>
        <v>1.0011869592427234E-2</v>
      </c>
      <c r="N66" s="84">
        <f>K66/'סכום נכסי הקרן'!$C$42</f>
        <v>4.6223289088031725E-4</v>
      </c>
    </row>
    <row r="67" spans="2:14">
      <c r="B67" s="76" t="s">
        <v>1651</v>
      </c>
      <c r="C67" s="73" t="s">
        <v>1652</v>
      </c>
      <c r="D67" s="86" t="s">
        <v>26</v>
      </c>
      <c r="E67" s="73"/>
      <c r="F67" s="86" t="s">
        <v>1551</v>
      </c>
      <c r="G67" s="86" t="s">
        <v>132</v>
      </c>
      <c r="H67" s="83">
        <v>3188.6583650000011</v>
      </c>
      <c r="I67" s="85">
        <v>22655</v>
      </c>
      <c r="J67" s="73"/>
      <c r="K67" s="83">
        <v>2902.9264339360002</v>
      </c>
      <c r="L67" s="84">
        <v>2.6784194582108369E-3</v>
      </c>
      <c r="M67" s="84">
        <f t="shared" si="0"/>
        <v>8.8244890762771509E-3</v>
      </c>
      <c r="N67" s="84">
        <f>K67/'סכום נכסי הקרן'!$C$42</f>
        <v>4.0741332661330441E-4</v>
      </c>
    </row>
    <row r="68" spans="2:14">
      <c r="B68" s="76" t="s">
        <v>1653</v>
      </c>
      <c r="C68" s="73" t="s">
        <v>1654</v>
      </c>
      <c r="D68" s="86" t="s">
        <v>26</v>
      </c>
      <c r="E68" s="73"/>
      <c r="F68" s="86" t="s">
        <v>1551</v>
      </c>
      <c r="G68" s="86" t="s">
        <v>132</v>
      </c>
      <c r="H68" s="83">
        <v>9083.3032719999974</v>
      </c>
      <c r="I68" s="85">
        <v>19926</v>
      </c>
      <c r="J68" s="73"/>
      <c r="K68" s="83">
        <v>7273.2399107990004</v>
      </c>
      <c r="L68" s="84">
        <v>2.9698555736472117E-3</v>
      </c>
      <c r="M68" s="84">
        <f t="shared" si="0"/>
        <v>2.2109628887482784E-2</v>
      </c>
      <c r="N68" s="84">
        <f>K68/'סכום נכסי הקרן'!$C$42</f>
        <v>1.0207681574959965E-3</v>
      </c>
    </row>
    <row r="69" spans="2:14">
      <c r="B69" s="76" t="s">
        <v>1655</v>
      </c>
      <c r="C69" s="73" t="s">
        <v>1656</v>
      </c>
      <c r="D69" s="86" t="s">
        <v>119</v>
      </c>
      <c r="E69" s="73"/>
      <c r="F69" s="86" t="s">
        <v>1551</v>
      </c>
      <c r="G69" s="86" t="s">
        <v>130</v>
      </c>
      <c r="H69" s="83">
        <v>47000.219400000002</v>
      </c>
      <c r="I69" s="85">
        <v>3005.25</v>
      </c>
      <c r="J69" s="73"/>
      <c r="K69" s="83">
        <v>5226.1541460180015</v>
      </c>
      <c r="L69" s="84">
        <v>2.4867840952380953E-3</v>
      </c>
      <c r="M69" s="84">
        <f t="shared" si="0"/>
        <v>1.5886775370310035E-2</v>
      </c>
      <c r="N69" s="84">
        <f>K69/'סכום נכסי הקרן'!$C$42</f>
        <v>7.3346841350580678E-4</v>
      </c>
    </row>
    <row r="70" spans="2:14">
      <c r="B70" s="76" t="s">
        <v>1657</v>
      </c>
      <c r="C70" s="73" t="s">
        <v>1658</v>
      </c>
      <c r="D70" s="86" t="s">
        <v>1394</v>
      </c>
      <c r="E70" s="73"/>
      <c r="F70" s="86" t="s">
        <v>1551</v>
      </c>
      <c r="G70" s="86" t="s">
        <v>130</v>
      </c>
      <c r="H70" s="83">
        <v>12597.611850000001</v>
      </c>
      <c r="I70" s="85">
        <v>17386</v>
      </c>
      <c r="J70" s="73"/>
      <c r="K70" s="83">
        <v>8103.8169461070011</v>
      </c>
      <c r="L70" s="84">
        <v>4.390851488842002E-5</v>
      </c>
      <c r="M70" s="84">
        <f t="shared" si="0"/>
        <v>2.4634466544200234E-2</v>
      </c>
      <c r="N70" s="84">
        <f>K70/'סכום נכסי הקרן'!$C$42</f>
        <v>1.1373360970095849E-3</v>
      </c>
    </row>
    <row r="71" spans="2:14">
      <c r="B71" s="76" t="s">
        <v>1659</v>
      </c>
      <c r="C71" s="73" t="s">
        <v>1660</v>
      </c>
      <c r="D71" s="86" t="s">
        <v>1394</v>
      </c>
      <c r="E71" s="73"/>
      <c r="F71" s="86" t="s">
        <v>1551</v>
      </c>
      <c r="G71" s="86" t="s">
        <v>130</v>
      </c>
      <c r="H71" s="83">
        <v>7356.5560800000012</v>
      </c>
      <c r="I71" s="85">
        <v>6544</v>
      </c>
      <c r="J71" s="73"/>
      <c r="K71" s="83">
        <v>1781.2282105380007</v>
      </c>
      <c r="L71" s="84">
        <v>3.1631012146835237E-5</v>
      </c>
      <c r="M71" s="84">
        <f t="shared" si="0"/>
        <v>5.4146838523004134E-3</v>
      </c>
      <c r="N71" s="84">
        <f>K71/'סכום נכסי הקרן'!$C$42</f>
        <v>2.4998777172895777E-4</v>
      </c>
    </row>
    <row r="72" spans="2:14">
      <c r="B72" s="76" t="s">
        <v>1661</v>
      </c>
      <c r="C72" s="73" t="s">
        <v>1662</v>
      </c>
      <c r="D72" s="86" t="s">
        <v>1394</v>
      </c>
      <c r="E72" s="73"/>
      <c r="F72" s="86" t="s">
        <v>1551</v>
      </c>
      <c r="G72" s="86" t="s">
        <v>130</v>
      </c>
      <c r="H72" s="83">
        <v>4383.281331000001</v>
      </c>
      <c r="I72" s="85">
        <v>15225</v>
      </c>
      <c r="J72" s="73"/>
      <c r="K72" s="83">
        <v>2469.2119557860005</v>
      </c>
      <c r="L72" s="84">
        <v>7.1984667954216698E-5</v>
      </c>
      <c r="M72" s="84">
        <f t="shared" si="0"/>
        <v>7.5060579131875048E-3</v>
      </c>
      <c r="N72" s="84">
        <f>K72/'סכום נכסי הקרן'!$C$42</f>
        <v>3.4654335199811571E-4</v>
      </c>
    </row>
    <row r="73" spans="2:14">
      <c r="B73" s="76" t="s">
        <v>1663</v>
      </c>
      <c r="C73" s="73" t="s">
        <v>1664</v>
      </c>
      <c r="D73" s="86" t="s">
        <v>121</v>
      </c>
      <c r="E73" s="73"/>
      <c r="F73" s="86" t="s">
        <v>1551</v>
      </c>
      <c r="G73" s="86" t="s">
        <v>134</v>
      </c>
      <c r="H73" s="83">
        <v>26609.971174000002</v>
      </c>
      <c r="I73" s="85">
        <v>9007</v>
      </c>
      <c r="J73" s="73"/>
      <c r="K73" s="83">
        <v>5876.1367459410012</v>
      </c>
      <c r="L73" s="84">
        <v>1.9449247706157554E-4</v>
      </c>
      <c r="M73" s="84">
        <f t="shared" si="0"/>
        <v>1.786263128100005E-2</v>
      </c>
      <c r="N73" s="84">
        <f>K73/'סכום נכסי הקרן'!$C$42</f>
        <v>8.2469069533137233E-4</v>
      </c>
    </row>
    <row r="74" spans="2:14">
      <c r="B74" s="72"/>
      <c r="C74" s="73"/>
      <c r="D74" s="73"/>
      <c r="E74" s="73"/>
      <c r="F74" s="73"/>
      <c r="G74" s="73"/>
      <c r="H74" s="83"/>
      <c r="I74" s="85"/>
      <c r="J74" s="73"/>
      <c r="K74" s="73"/>
      <c r="L74" s="73"/>
      <c r="M74" s="84"/>
      <c r="N74" s="73"/>
    </row>
    <row r="75" spans="2:14">
      <c r="B75" s="89" t="s">
        <v>226</v>
      </c>
      <c r="C75" s="71"/>
      <c r="D75" s="71"/>
      <c r="E75" s="71"/>
      <c r="F75" s="71"/>
      <c r="G75" s="71"/>
      <c r="H75" s="80"/>
      <c r="I75" s="82"/>
      <c r="J75" s="71"/>
      <c r="K75" s="80">
        <v>7334.8335110030002</v>
      </c>
      <c r="L75" s="71"/>
      <c r="M75" s="81">
        <f t="shared" si="0"/>
        <v>2.229686479047183E-2</v>
      </c>
      <c r="N75" s="81">
        <f>K75/'סכום נכסי הקרן'!$C$42</f>
        <v>1.0294125562185562E-3</v>
      </c>
    </row>
    <row r="76" spans="2:14">
      <c r="B76" s="76" t="s">
        <v>1665</v>
      </c>
      <c r="C76" s="73" t="s">
        <v>1666</v>
      </c>
      <c r="D76" s="86" t="s">
        <v>119</v>
      </c>
      <c r="E76" s="73"/>
      <c r="F76" s="86" t="s">
        <v>1579</v>
      </c>
      <c r="G76" s="86" t="s">
        <v>130</v>
      </c>
      <c r="H76" s="83">
        <v>22043.672138000005</v>
      </c>
      <c r="I76" s="85">
        <v>8993</v>
      </c>
      <c r="J76" s="73"/>
      <c r="K76" s="83">
        <v>7334.8335110030002</v>
      </c>
      <c r="L76" s="84">
        <v>6.1842004396391167E-4</v>
      </c>
      <c r="M76" s="84">
        <f t="shared" ref="M76" si="1">IFERROR(K76/$K$11,0)</f>
        <v>2.229686479047183E-2</v>
      </c>
      <c r="N76" s="84">
        <f>K76/'סכום נכסי הקרן'!$C$42</f>
        <v>1.0294125562185562E-3</v>
      </c>
    </row>
    <row r="77" spans="2:14">
      <c r="B77" s="114"/>
      <c r="C77" s="114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</row>
    <row r="78" spans="2:14">
      <c r="B78" s="114"/>
      <c r="C78" s="114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</row>
    <row r="79" spans="2:14">
      <c r="B79" s="114"/>
      <c r="C79" s="114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</row>
    <row r="80" spans="2:14">
      <c r="B80" s="129" t="s">
        <v>220</v>
      </c>
      <c r="C80" s="114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</row>
    <row r="81" spans="2:14">
      <c r="B81" s="129" t="s">
        <v>110</v>
      </c>
      <c r="C81" s="114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</row>
    <row r="82" spans="2:14">
      <c r="B82" s="129" t="s">
        <v>203</v>
      </c>
      <c r="C82" s="114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</row>
    <row r="83" spans="2:14">
      <c r="B83" s="129" t="s">
        <v>211</v>
      </c>
      <c r="C83" s="114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</row>
    <row r="84" spans="2:14">
      <c r="B84" s="129" t="s">
        <v>218</v>
      </c>
      <c r="C84" s="114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</row>
    <row r="85" spans="2:14">
      <c r="B85" s="114"/>
      <c r="C85" s="114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</row>
    <row r="86" spans="2:14">
      <c r="B86" s="114"/>
      <c r="C86" s="114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</row>
    <row r="87" spans="2:14">
      <c r="B87" s="114"/>
      <c r="C87" s="114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</row>
    <row r="88" spans="2:14">
      <c r="B88" s="114"/>
      <c r="C88" s="114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</row>
    <row r="89" spans="2:14">
      <c r="B89" s="114"/>
      <c r="C89" s="114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</row>
    <row r="90" spans="2:14">
      <c r="B90" s="114"/>
      <c r="C90" s="114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</row>
    <row r="91" spans="2:14">
      <c r="B91" s="114"/>
      <c r="C91" s="114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</row>
    <row r="92" spans="2:14">
      <c r="B92" s="114"/>
      <c r="C92" s="114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</row>
    <row r="93" spans="2:14">
      <c r="B93" s="114"/>
      <c r="C93" s="114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</row>
    <row r="94" spans="2:14">
      <c r="B94" s="114"/>
      <c r="C94" s="114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</row>
    <row r="95" spans="2:14">
      <c r="B95" s="114"/>
      <c r="C95" s="114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</row>
    <row r="96" spans="2:14">
      <c r="B96" s="114"/>
      <c r="C96" s="114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</row>
    <row r="97" spans="2:14">
      <c r="B97" s="114"/>
      <c r="C97" s="114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</row>
    <row r="98" spans="2:14">
      <c r="B98" s="114"/>
      <c r="C98" s="114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</row>
    <row r="99" spans="2:14">
      <c r="B99" s="114"/>
      <c r="C99" s="114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</row>
    <row r="100" spans="2:14">
      <c r="B100" s="114"/>
      <c r="C100" s="114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</row>
    <row r="101" spans="2:14">
      <c r="B101" s="114"/>
      <c r="C101" s="114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</row>
    <row r="102" spans="2:14">
      <c r="B102" s="114"/>
      <c r="C102" s="114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</row>
    <row r="103" spans="2:14">
      <c r="B103" s="114"/>
      <c r="C103" s="114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</row>
    <row r="104" spans="2:14">
      <c r="B104" s="114"/>
      <c r="C104" s="114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</row>
    <row r="105" spans="2:14">
      <c r="B105" s="114"/>
      <c r="C105" s="114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</row>
    <row r="106" spans="2:14">
      <c r="B106" s="114"/>
      <c r="C106" s="114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</row>
    <row r="107" spans="2:14">
      <c r="B107" s="114"/>
      <c r="C107" s="114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</row>
    <row r="108" spans="2:14">
      <c r="B108" s="114"/>
      <c r="C108" s="114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</row>
    <row r="109" spans="2:14">
      <c r="B109" s="114"/>
      <c r="C109" s="114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</row>
    <row r="110" spans="2:14">
      <c r="B110" s="114"/>
      <c r="C110" s="114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</row>
    <row r="111" spans="2:14">
      <c r="B111" s="114"/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</row>
    <row r="112" spans="2:14">
      <c r="B112" s="114"/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</row>
    <row r="113" spans="2:14">
      <c r="B113" s="114"/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</row>
    <row r="114" spans="2:14">
      <c r="B114" s="114"/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</row>
    <row r="115" spans="2:14">
      <c r="B115" s="114"/>
      <c r="C115" s="114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</row>
    <row r="116" spans="2:14">
      <c r="B116" s="114"/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</row>
    <row r="117" spans="2:14">
      <c r="B117" s="114"/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</row>
    <row r="118" spans="2:14">
      <c r="B118" s="114"/>
      <c r="C118" s="114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</row>
    <row r="119" spans="2:14">
      <c r="B119" s="114"/>
      <c r="C119" s="114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</row>
    <row r="120" spans="2:14">
      <c r="B120" s="114"/>
      <c r="C120" s="114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</row>
    <row r="121" spans="2:14">
      <c r="B121" s="114"/>
      <c r="C121" s="114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</row>
    <row r="122" spans="2:14">
      <c r="B122" s="114"/>
      <c r="C122" s="114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</row>
    <row r="123" spans="2:14">
      <c r="B123" s="114"/>
      <c r="C123" s="114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</row>
    <row r="124" spans="2:14">
      <c r="B124" s="114"/>
      <c r="C124" s="114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</row>
    <row r="125" spans="2:14">
      <c r="B125" s="114"/>
      <c r="C125" s="114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</row>
    <row r="126" spans="2:14">
      <c r="B126" s="114"/>
      <c r="C126" s="114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</row>
    <row r="127" spans="2:14">
      <c r="B127" s="114"/>
      <c r="C127" s="114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</row>
    <row r="128" spans="2:14">
      <c r="B128" s="114"/>
      <c r="C128" s="114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</row>
    <row r="129" spans="2:14">
      <c r="B129" s="114"/>
      <c r="C129" s="114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</row>
    <row r="130" spans="2:14">
      <c r="B130" s="114"/>
      <c r="C130" s="114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</row>
    <row r="131" spans="2:14">
      <c r="B131" s="114"/>
      <c r="C131" s="114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</row>
    <row r="132" spans="2:14">
      <c r="B132" s="114"/>
      <c r="C132" s="114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</row>
    <row r="133" spans="2:14">
      <c r="B133" s="114"/>
      <c r="C133" s="114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</row>
    <row r="134" spans="2:14">
      <c r="B134" s="114"/>
      <c r="C134" s="114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</row>
    <row r="135" spans="2:14">
      <c r="B135" s="114"/>
      <c r="C135" s="114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</row>
    <row r="136" spans="2:14">
      <c r="B136" s="114"/>
      <c r="C136" s="114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</row>
    <row r="137" spans="2:14">
      <c r="B137" s="114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</row>
    <row r="138" spans="2:14">
      <c r="B138" s="114"/>
      <c r="C138" s="114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</row>
    <row r="139" spans="2:14">
      <c r="B139" s="114"/>
      <c r="C139" s="114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</row>
    <row r="140" spans="2:14">
      <c r="B140" s="114"/>
      <c r="C140" s="114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</row>
    <row r="141" spans="2:14">
      <c r="B141" s="114"/>
      <c r="C141" s="114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</row>
    <row r="142" spans="2:14">
      <c r="B142" s="114"/>
      <c r="C142" s="114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</row>
    <row r="143" spans="2:14">
      <c r="B143" s="114"/>
      <c r="C143" s="114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</row>
    <row r="144" spans="2:14">
      <c r="B144" s="114"/>
      <c r="C144" s="114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</row>
    <row r="145" spans="2:14">
      <c r="B145" s="114"/>
      <c r="C145" s="114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</row>
    <row r="146" spans="2:14">
      <c r="B146" s="114"/>
      <c r="C146" s="114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</row>
    <row r="147" spans="2:14">
      <c r="B147" s="114"/>
      <c r="C147" s="114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</row>
    <row r="148" spans="2:14">
      <c r="B148" s="114"/>
      <c r="C148" s="114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</row>
    <row r="149" spans="2:14">
      <c r="B149" s="114"/>
      <c r="C149" s="114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</row>
    <row r="150" spans="2:14">
      <c r="B150" s="114"/>
      <c r="C150" s="114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</row>
    <row r="151" spans="2:14">
      <c r="B151" s="114"/>
      <c r="C151" s="114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</row>
    <row r="152" spans="2:14">
      <c r="B152" s="114"/>
      <c r="C152" s="114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</row>
    <row r="153" spans="2:14">
      <c r="B153" s="114"/>
      <c r="C153" s="114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</row>
    <row r="154" spans="2:14">
      <c r="B154" s="114"/>
      <c r="C154" s="114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</row>
    <row r="155" spans="2:14">
      <c r="B155" s="114"/>
      <c r="C155" s="114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</row>
    <row r="156" spans="2:14">
      <c r="B156" s="114"/>
      <c r="C156" s="114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</row>
    <row r="157" spans="2:14">
      <c r="B157" s="114"/>
      <c r="C157" s="114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</row>
    <row r="158" spans="2:14">
      <c r="B158" s="114"/>
      <c r="C158" s="114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</row>
    <row r="159" spans="2:14">
      <c r="B159" s="114"/>
      <c r="C159" s="114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</row>
    <row r="160" spans="2:14">
      <c r="B160" s="114"/>
      <c r="C160" s="114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</row>
    <row r="161" spans="2:14">
      <c r="B161" s="114"/>
      <c r="C161" s="114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</row>
    <row r="162" spans="2:14">
      <c r="B162" s="114"/>
      <c r="C162" s="114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</row>
    <row r="163" spans="2:14">
      <c r="B163" s="114"/>
      <c r="C163" s="114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</row>
    <row r="164" spans="2:14">
      <c r="B164" s="114"/>
      <c r="C164" s="114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</row>
    <row r="165" spans="2:14">
      <c r="B165" s="114"/>
      <c r="C165" s="114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</row>
    <row r="166" spans="2:14">
      <c r="B166" s="114"/>
      <c r="C166" s="114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</row>
    <row r="167" spans="2:14">
      <c r="B167" s="114"/>
      <c r="C167" s="114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</row>
    <row r="168" spans="2:14">
      <c r="B168" s="114"/>
      <c r="C168" s="114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</row>
    <row r="169" spans="2:14">
      <c r="B169" s="114"/>
      <c r="C169" s="114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</row>
    <row r="170" spans="2:14">
      <c r="B170" s="114"/>
      <c r="C170" s="114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</row>
    <row r="171" spans="2:14">
      <c r="B171" s="114"/>
      <c r="C171" s="114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</row>
    <row r="172" spans="2:14">
      <c r="B172" s="114"/>
      <c r="C172" s="114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</row>
    <row r="173" spans="2:14">
      <c r="B173" s="114"/>
      <c r="C173" s="114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</row>
    <row r="174" spans="2:14">
      <c r="B174" s="114"/>
      <c r="C174" s="114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</row>
    <row r="175" spans="2:14">
      <c r="B175" s="114"/>
      <c r="C175" s="114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</row>
    <row r="176" spans="2:14">
      <c r="B176" s="114"/>
      <c r="C176" s="114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</row>
    <row r="177" spans="2:14">
      <c r="B177" s="114"/>
      <c r="C177" s="114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</row>
    <row r="178" spans="2:14">
      <c r="B178" s="114"/>
      <c r="C178" s="114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</row>
    <row r="179" spans="2:14">
      <c r="B179" s="114"/>
      <c r="C179" s="114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</row>
    <row r="180" spans="2:14">
      <c r="B180" s="114"/>
      <c r="C180" s="114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</row>
    <row r="181" spans="2:14">
      <c r="B181" s="114"/>
      <c r="C181" s="114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</row>
    <row r="182" spans="2:14">
      <c r="B182" s="114"/>
      <c r="C182" s="114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</row>
    <row r="183" spans="2:14">
      <c r="B183" s="114"/>
      <c r="C183" s="114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</row>
    <row r="184" spans="2:14">
      <c r="B184" s="114"/>
      <c r="C184" s="114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</row>
    <row r="185" spans="2:14">
      <c r="B185" s="114"/>
      <c r="C185" s="114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</row>
    <row r="186" spans="2:14">
      <c r="B186" s="114"/>
      <c r="C186" s="114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</row>
    <row r="187" spans="2:14">
      <c r="B187" s="114"/>
      <c r="C187" s="114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</row>
    <row r="188" spans="2:14">
      <c r="B188" s="114"/>
      <c r="C188" s="114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</row>
    <row r="189" spans="2:14">
      <c r="B189" s="114"/>
      <c r="C189" s="114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</row>
    <row r="190" spans="2:14">
      <c r="B190" s="114"/>
      <c r="C190" s="114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</row>
    <row r="191" spans="2:14">
      <c r="B191" s="114"/>
      <c r="C191" s="114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</row>
    <row r="192" spans="2:14">
      <c r="B192" s="114"/>
      <c r="C192" s="114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</row>
    <row r="193" spans="2:14">
      <c r="B193" s="114"/>
      <c r="C193" s="114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</row>
    <row r="194" spans="2:14">
      <c r="B194" s="114"/>
      <c r="C194" s="114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</row>
    <row r="195" spans="2:14">
      <c r="B195" s="114"/>
      <c r="C195" s="114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</row>
    <row r="196" spans="2:14">
      <c r="B196" s="114"/>
      <c r="C196" s="114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</row>
    <row r="197" spans="2:14">
      <c r="B197" s="114"/>
      <c r="C197" s="114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</row>
    <row r="198" spans="2:14">
      <c r="B198" s="114"/>
      <c r="C198" s="114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</row>
    <row r="199" spans="2:14">
      <c r="B199" s="114"/>
      <c r="C199" s="114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</row>
    <row r="200" spans="2:14">
      <c r="B200" s="114"/>
      <c r="C200" s="114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</row>
    <row r="201" spans="2:14">
      <c r="B201" s="114"/>
      <c r="C201" s="114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</row>
    <row r="202" spans="2:14">
      <c r="B202" s="114"/>
      <c r="C202" s="114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</row>
    <row r="203" spans="2:14">
      <c r="B203" s="114"/>
      <c r="C203" s="114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</row>
    <row r="204" spans="2:14">
      <c r="B204" s="114"/>
      <c r="C204" s="114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</row>
    <row r="205" spans="2:14">
      <c r="B205" s="114"/>
      <c r="C205" s="114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</row>
    <row r="206" spans="2:14">
      <c r="B206" s="114"/>
      <c r="C206" s="114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</row>
    <row r="207" spans="2:14">
      <c r="B207" s="114"/>
      <c r="C207" s="114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</row>
    <row r="208" spans="2:14">
      <c r="B208" s="114"/>
      <c r="C208" s="114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</row>
    <row r="209" spans="2:14">
      <c r="B209" s="114"/>
      <c r="C209" s="114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</row>
    <row r="210" spans="2:14">
      <c r="B210" s="114"/>
      <c r="C210" s="114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</row>
    <row r="211" spans="2:14">
      <c r="B211" s="114"/>
      <c r="C211" s="114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</row>
    <row r="212" spans="2:14">
      <c r="B212" s="114"/>
      <c r="C212" s="114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</row>
    <row r="213" spans="2:14">
      <c r="B213" s="114"/>
      <c r="C213" s="114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</row>
    <row r="214" spans="2:14">
      <c r="B214" s="114"/>
      <c r="C214" s="114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</row>
    <row r="215" spans="2:14">
      <c r="B215" s="114"/>
      <c r="C215" s="114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</row>
    <row r="216" spans="2:14">
      <c r="B216" s="114"/>
      <c r="C216" s="114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</row>
    <row r="217" spans="2:14">
      <c r="B217" s="114"/>
      <c r="C217" s="114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</row>
    <row r="218" spans="2:14">
      <c r="B218" s="114"/>
      <c r="C218" s="114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</row>
    <row r="219" spans="2:14">
      <c r="B219" s="114"/>
      <c r="C219" s="114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</row>
    <row r="220" spans="2:14">
      <c r="B220" s="114"/>
      <c r="C220" s="114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</row>
    <row r="221" spans="2:14">
      <c r="B221" s="114"/>
      <c r="C221" s="114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</row>
    <row r="222" spans="2:14">
      <c r="B222" s="114"/>
      <c r="C222" s="114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</row>
    <row r="223" spans="2:14">
      <c r="B223" s="114"/>
      <c r="C223" s="114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</row>
    <row r="224" spans="2:14">
      <c r="B224" s="114"/>
      <c r="C224" s="114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</row>
    <row r="225" spans="2:14">
      <c r="B225" s="114"/>
      <c r="C225" s="114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</row>
    <row r="226" spans="2:14">
      <c r="B226" s="114"/>
      <c r="C226" s="114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</row>
    <row r="227" spans="2:14">
      <c r="B227" s="114"/>
      <c r="C227" s="114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</row>
    <row r="228" spans="2:14">
      <c r="B228" s="114"/>
      <c r="C228" s="114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</row>
    <row r="229" spans="2:14">
      <c r="B229" s="114"/>
      <c r="C229" s="114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</row>
    <row r="230" spans="2:14">
      <c r="B230" s="114"/>
      <c r="C230" s="114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</row>
    <row r="231" spans="2:14">
      <c r="B231" s="114"/>
      <c r="C231" s="114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</row>
    <row r="232" spans="2:14">
      <c r="B232" s="114"/>
      <c r="C232" s="114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</row>
    <row r="233" spans="2:14">
      <c r="B233" s="114"/>
      <c r="C233" s="114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</row>
    <row r="234" spans="2:14">
      <c r="B234" s="114"/>
      <c r="C234" s="114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</row>
    <row r="235" spans="2:14">
      <c r="B235" s="114"/>
      <c r="C235" s="114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</row>
    <row r="236" spans="2:14">
      <c r="B236" s="114"/>
      <c r="C236" s="114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</row>
    <row r="237" spans="2:14">
      <c r="B237" s="114"/>
      <c r="C237" s="114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</row>
    <row r="238" spans="2:14">
      <c r="B238" s="114"/>
      <c r="C238" s="114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</row>
    <row r="239" spans="2:14">
      <c r="B239" s="114"/>
      <c r="C239" s="114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</row>
    <row r="240" spans="2:14">
      <c r="B240" s="114"/>
      <c r="C240" s="114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</row>
    <row r="241" spans="2:14">
      <c r="B241" s="114"/>
      <c r="C241" s="114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</row>
    <row r="242" spans="2:14">
      <c r="B242" s="114"/>
      <c r="C242" s="114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</row>
    <row r="243" spans="2:14">
      <c r="B243" s="114"/>
      <c r="C243" s="114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</row>
    <row r="244" spans="2:14">
      <c r="B244" s="114"/>
      <c r="C244" s="114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</row>
    <row r="245" spans="2:14">
      <c r="B245" s="114"/>
      <c r="C245" s="114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</row>
    <row r="246" spans="2:14">
      <c r="B246" s="114"/>
      <c r="C246" s="114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</row>
    <row r="247" spans="2:14">
      <c r="B247" s="114"/>
      <c r="C247" s="114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</row>
    <row r="248" spans="2:14">
      <c r="B248" s="114"/>
      <c r="C248" s="114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</row>
    <row r="249" spans="2:14">
      <c r="B249" s="114"/>
      <c r="C249" s="114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</row>
    <row r="250" spans="2:14">
      <c r="B250" s="130"/>
      <c r="C250" s="114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</row>
    <row r="251" spans="2:14">
      <c r="B251" s="130"/>
      <c r="C251" s="114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</row>
    <row r="252" spans="2:14">
      <c r="B252" s="131"/>
      <c r="C252" s="114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</row>
    <row r="253" spans="2:14">
      <c r="B253" s="114"/>
      <c r="C253" s="114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</row>
    <row r="254" spans="2:14">
      <c r="B254" s="114"/>
      <c r="C254" s="114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</row>
    <row r="255" spans="2:14">
      <c r="B255" s="114"/>
      <c r="C255" s="114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</row>
    <row r="256" spans="2:14">
      <c r="B256" s="114"/>
      <c r="C256" s="114"/>
      <c r="D256" s="114"/>
      <c r="E256" s="114"/>
      <c r="F256" s="114"/>
      <c r="G256" s="114"/>
      <c r="H256" s="115"/>
      <c r="I256" s="115"/>
      <c r="J256" s="115"/>
      <c r="K256" s="115"/>
      <c r="L256" s="115"/>
      <c r="M256" s="115"/>
      <c r="N256" s="115"/>
    </row>
    <row r="257" spans="2:14">
      <c r="B257" s="114"/>
      <c r="C257" s="114"/>
      <c r="D257" s="114"/>
      <c r="E257" s="114"/>
      <c r="F257" s="114"/>
      <c r="G257" s="114"/>
      <c r="H257" s="115"/>
      <c r="I257" s="115"/>
      <c r="J257" s="115"/>
      <c r="K257" s="115"/>
      <c r="L257" s="115"/>
      <c r="M257" s="115"/>
      <c r="N257" s="115"/>
    </row>
    <row r="258" spans="2:14">
      <c r="B258" s="114"/>
      <c r="C258" s="114"/>
      <c r="D258" s="114"/>
      <c r="E258" s="114"/>
      <c r="F258" s="114"/>
      <c r="G258" s="114"/>
      <c r="H258" s="115"/>
      <c r="I258" s="115"/>
      <c r="J258" s="115"/>
      <c r="K258" s="115"/>
      <c r="L258" s="115"/>
      <c r="M258" s="115"/>
      <c r="N258" s="115"/>
    </row>
    <row r="259" spans="2:14">
      <c r="B259" s="114"/>
      <c r="C259" s="114"/>
      <c r="D259" s="114"/>
      <c r="E259" s="114"/>
      <c r="F259" s="114"/>
      <c r="G259" s="114"/>
      <c r="H259" s="115"/>
      <c r="I259" s="115"/>
      <c r="J259" s="115"/>
      <c r="K259" s="115"/>
      <c r="L259" s="115"/>
      <c r="M259" s="115"/>
      <c r="N259" s="115"/>
    </row>
    <row r="260" spans="2:14">
      <c r="B260" s="114"/>
      <c r="C260" s="114"/>
      <c r="D260" s="114"/>
      <c r="E260" s="114"/>
      <c r="F260" s="114"/>
      <c r="G260" s="114"/>
      <c r="H260" s="115"/>
      <c r="I260" s="115"/>
      <c r="J260" s="115"/>
      <c r="K260" s="115"/>
      <c r="L260" s="115"/>
      <c r="M260" s="115"/>
      <c r="N260" s="115"/>
    </row>
    <row r="261" spans="2:14">
      <c r="B261" s="114"/>
      <c r="C261" s="114"/>
      <c r="D261" s="114"/>
      <c r="E261" s="114"/>
      <c r="F261" s="114"/>
      <c r="G261" s="114"/>
      <c r="H261" s="115"/>
      <c r="I261" s="115"/>
      <c r="J261" s="115"/>
      <c r="K261" s="115"/>
      <c r="L261" s="115"/>
      <c r="M261" s="115"/>
      <c r="N261" s="115"/>
    </row>
    <row r="262" spans="2:14">
      <c r="B262" s="114"/>
      <c r="C262" s="114"/>
      <c r="D262" s="114"/>
      <c r="E262" s="114"/>
      <c r="F262" s="114"/>
      <c r="G262" s="114"/>
      <c r="H262" s="115"/>
      <c r="I262" s="115"/>
      <c r="J262" s="115"/>
      <c r="K262" s="115"/>
      <c r="L262" s="115"/>
      <c r="M262" s="115"/>
      <c r="N262" s="115"/>
    </row>
    <row r="263" spans="2:14">
      <c r="B263" s="114"/>
      <c r="C263" s="114"/>
      <c r="D263" s="114"/>
      <c r="E263" s="114"/>
      <c r="F263" s="114"/>
      <c r="G263" s="114"/>
      <c r="H263" s="115"/>
      <c r="I263" s="115"/>
      <c r="J263" s="115"/>
      <c r="K263" s="115"/>
      <c r="L263" s="115"/>
      <c r="M263" s="115"/>
      <c r="N263" s="115"/>
    </row>
    <row r="264" spans="2:14">
      <c r="B264" s="114"/>
      <c r="C264" s="114"/>
      <c r="D264" s="114"/>
      <c r="E264" s="114"/>
      <c r="F264" s="114"/>
      <c r="G264" s="114"/>
      <c r="H264" s="115"/>
      <c r="I264" s="115"/>
      <c r="J264" s="115"/>
      <c r="K264" s="115"/>
      <c r="L264" s="115"/>
      <c r="M264" s="115"/>
      <c r="N264" s="115"/>
    </row>
    <row r="265" spans="2:14">
      <c r="B265" s="114"/>
      <c r="C265" s="114"/>
      <c r="D265" s="114"/>
      <c r="E265" s="114"/>
      <c r="F265" s="114"/>
      <c r="G265" s="114"/>
      <c r="H265" s="115"/>
      <c r="I265" s="115"/>
      <c r="J265" s="115"/>
      <c r="K265" s="115"/>
      <c r="L265" s="115"/>
      <c r="M265" s="115"/>
      <c r="N265" s="115"/>
    </row>
    <row r="266" spans="2:14">
      <c r="B266" s="114"/>
      <c r="C266" s="114"/>
      <c r="D266" s="114"/>
      <c r="E266" s="114"/>
      <c r="F266" s="114"/>
      <c r="G266" s="114"/>
      <c r="H266" s="115"/>
      <c r="I266" s="115"/>
      <c r="J266" s="115"/>
      <c r="K266" s="115"/>
      <c r="L266" s="115"/>
      <c r="M266" s="115"/>
      <c r="N266" s="115"/>
    </row>
    <row r="267" spans="2:14">
      <c r="B267" s="114"/>
      <c r="C267" s="114"/>
      <c r="D267" s="114"/>
      <c r="E267" s="114"/>
      <c r="F267" s="114"/>
      <c r="G267" s="114"/>
      <c r="H267" s="115"/>
      <c r="I267" s="115"/>
      <c r="J267" s="115"/>
      <c r="K267" s="115"/>
      <c r="L267" s="115"/>
      <c r="M267" s="115"/>
      <c r="N267" s="115"/>
    </row>
    <row r="268" spans="2:14">
      <c r="B268" s="114"/>
      <c r="C268" s="114"/>
      <c r="D268" s="114"/>
      <c r="E268" s="114"/>
      <c r="F268" s="114"/>
      <c r="G268" s="114"/>
      <c r="H268" s="115"/>
      <c r="I268" s="115"/>
      <c r="J268" s="115"/>
      <c r="K268" s="115"/>
      <c r="L268" s="115"/>
      <c r="M268" s="115"/>
      <c r="N268" s="115"/>
    </row>
    <row r="269" spans="2:14">
      <c r="B269" s="114"/>
      <c r="C269" s="114"/>
      <c r="D269" s="114"/>
      <c r="E269" s="114"/>
      <c r="F269" s="114"/>
      <c r="G269" s="114"/>
      <c r="H269" s="115"/>
      <c r="I269" s="115"/>
      <c r="J269" s="115"/>
      <c r="K269" s="115"/>
      <c r="L269" s="115"/>
      <c r="M269" s="115"/>
      <c r="N269" s="115"/>
    </row>
    <row r="270" spans="2:14">
      <c r="B270" s="114"/>
      <c r="C270" s="114"/>
      <c r="D270" s="114"/>
      <c r="E270" s="114"/>
      <c r="F270" s="114"/>
      <c r="G270" s="114"/>
      <c r="H270" s="115"/>
      <c r="I270" s="115"/>
      <c r="J270" s="115"/>
      <c r="K270" s="115"/>
      <c r="L270" s="115"/>
      <c r="M270" s="115"/>
      <c r="N270" s="115"/>
    </row>
    <row r="271" spans="2:14">
      <c r="B271" s="114"/>
      <c r="C271" s="114"/>
      <c r="D271" s="114"/>
      <c r="E271" s="114"/>
      <c r="F271" s="114"/>
      <c r="G271" s="114"/>
      <c r="H271" s="115"/>
      <c r="I271" s="115"/>
      <c r="J271" s="115"/>
      <c r="K271" s="115"/>
      <c r="L271" s="115"/>
      <c r="M271" s="115"/>
      <c r="N271" s="115"/>
    </row>
    <row r="272" spans="2:14">
      <c r="B272" s="114"/>
      <c r="C272" s="114"/>
      <c r="D272" s="114"/>
      <c r="E272" s="114"/>
      <c r="F272" s="114"/>
      <c r="G272" s="114"/>
      <c r="H272" s="115"/>
      <c r="I272" s="115"/>
      <c r="J272" s="115"/>
      <c r="K272" s="115"/>
      <c r="L272" s="115"/>
      <c r="M272" s="115"/>
      <c r="N272" s="115"/>
    </row>
    <row r="273" spans="2:14">
      <c r="B273" s="114"/>
      <c r="C273" s="114"/>
      <c r="D273" s="114"/>
      <c r="E273" s="114"/>
      <c r="F273" s="114"/>
      <c r="G273" s="114"/>
      <c r="H273" s="115"/>
      <c r="I273" s="115"/>
      <c r="J273" s="115"/>
      <c r="K273" s="115"/>
      <c r="L273" s="115"/>
      <c r="M273" s="115"/>
      <c r="N273" s="115"/>
    </row>
    <row r="274" spans="2:14">
      <c r="B274" s="114"/>
      <c r="C274" s="114"/>
      <c r="D274" s="114"/>
      <c r="E274" s="114"/>
      <c r="F274" s="114"/>
      <c r="G274" s="114"/>
      <c r="H274" s="115"/>
      <c r="I274" s="115"/>
      <c r="J274" s="115"/>
      <c r="K274" s="115"/>
      <c r="L274" s="115"/>
      <c r="M274" s="115"/>
      <c r="N274" s="115"/>
    </row>
    <row r="275" spans="2:14">
      <c r="B275" s="114"/>
      <c r="C275" s="114"/>
      <c r="D275" s="114"/>
      <c r="E275" s="114"/>
      <c r="F275" s="114"/>
      <c r="G275" s="114"/>
      <c r="H275" s="115"/>
      <c r="I275" s="115"/>
      <c r="J275" s="115"/>
      <c r="K275" s="115"/>
      <c r="L275" s="115"/>
      <c r="M275" s="115"/>
      <c r="N275" s="115"/>
    </row>
    <row r="276" spans="2:14">
      <c r="B276" s="114"/>
      <c r="C276" s="114"/>
      <c r="D276" s="114"/>
      <c r="E276" s="114"/>
      <c r="F276" s="114"/>
      <c r="G276" s="114"/>
      <c r="H276" s="115"/>
      <c r="I276" s="115"/>
      <c r="J276" s="115"/>
      <c r="K276" s="115"/>
      <c r="L276" s="115"/>
      <c r="M276" s="115"/>
      <c r="N276" s="115"/>
    </row>
    <row r="277" spans="2:14">
      <c r="B277" s="114"/>
      <c r="C277" s="114"/>
      <c r="D277" s="114"/>
      <c r="E277" s="114"/>
      <c r="F277" s="114"/>
      <c r="G277" s="114"/>
      <c r="H277" s="115"/>
      <c r="I277" s="115"/>
      <c r="J277" s="115"/>
      <c r="K277" s="115"/>
      <c r="L277" s="115"/>
      <c r="M277" s="115"/>
      <c r="N277" s="115"/>
    </row>
    <row r="278" spans="2:14">
      <c r="B278" s="114"/>
      <c r="C278" s="114"/>
      <c r="D278" s="114"/>
      <c r="E278" s="114"/>
      <c r="F278" s="114"/>
      <c r="G278" s="114"/>
      <c r="H278" s="115"/>
      <c r="I278" s="115"/>
      <c r="J278" s="115"/>
      <c r="K278" s="115"/>
      <c r="L278" s="115"/>
      <c r="M278" s="115"/>
      <c r="N278" s="115"/>
    </row>
    <row r="279" spans="2:14">
      <c r="B279" s="114"/>
      <c r="C279" s="114"/>
      <c r="D279" s="114"/>
      <c r="E279" s="114"/>
      <c r="F279" s="114"/>
      <c r="G279" s="114"/>
      <c r="H279" s="115"/>
      <c r="I279" s="115"/>
      <c r="J279" s="115"/>
      <c r="K279" s="115"/>
      <c r="L279" s="115"/>
      <c r="M279" s="115"/>
      <c r="N279" s="115"/>
    </row>
    <row r="280" spans="2:14">
      <c r="B280" s="114"/>
      <c r="C280" s="114"/>
      <c r="D280" s="114"/>
      <c r="E280" s="114"/>
      <c r="F280" s="114"/>
      <c r="G280" s="114"/>
      <c r="H280" s="115"/>
      <c r="I280" s="115"/>
      <c r="J280" s="115"/>
      <c r="K280" s="115"/>
      <c r="L280" s="115"/>
      <c r="M280" s="115"/>
      <c r="N280" s="115"/>
    </row>
    <row r="281" spans="2:14">
      <c r="B281" s="114"/>
      <c r="C281" s="114"/>
      <c r="D281" s="114"/>
      <c r="E281" s="114"/>
      <c r="F281" s="114"/>
      <c r="G281" s="114"/>
      <c r="H281" s="115"/>
      <c r="I281" s="115"/>
      <c r="J281" s="115"/>
      <c r="K281" s="115"/>
      <c r="L281" s="115"/>
      <c r="M281" s="115"/>
      <c r="N281" s="115"/>
    </row>
    <row r="282" spans="2:14">
      <c r="B282" s="114"/>
      <c r="C282" s="114"/>
      <c r="D282" s="114"/>
      <c r="E282" s="114"/>
      <c r="F282" s="114"/>
      <c r="G282" s="114"/>
      <c r="H282" s="115"/>
      <c r="I282" s="115"/>
      <c r="J282" s="115"/>
      <c r="K282" s="115"/>
      <c r="L282" s="115"/>
      <c r="M282" s="115"/>
      <c r="N282" s="115"/>
    </row>
    <row r="283" spans="2:14">
      <c r="B283" s="114"/>
      <c r="C283" s="114"/>
      <c r="D283" s="114"/>
      <c r="E283" s="114"/>
      <c r="F283" s="114"/>
      <c r="G283" s="114"/>
      <c r="H283" s="115"/>
      <c r="I283" s="115"/>
      <c r="J283" s="115"/>
      <c r="K283" s="115"/>
      <c r="L283" s="115"/>
      <c r="M283" s="115"/>
      <c r="N283" s="115"/>
    </row>
    <row r="284" spans="2:14">
      <c r="B284" s="114"/>
      <c r="C284" s="114"/>
      <c r="D284" s="114"/>
      <c r="E284" s="114"/>
      <c r="F284" s="114"/>
      <c r="G284" s="114"/>
      <c r="H284" s="115"/>
      <c r="I284" s="115"/>
      <c r="J284" s="115"/>
      <c r="K284" s="115"/>
      <c r="L284" s="115"/>
      <c r="M284" s="115"/>
      <c r="N284" s="115"/>
    </row>
    <row r="285" spans="2:14">
      <c r="B285" s="114"/>
      <c r="C285" s="114"/>
      <c r="D285" s="114"/>
      <c r="E285" s="114"/>
      <c r="F285" s="114"/>
      <c r="G285" s="114"/>
      <c r="H285" s="115"/>
      <c r="I285" s="115"/>
      <c r="J285" s="115"/>
      <c r="K285" s="115"/>
      <c r="L285" s="115"/>
      <c r="M285" s="115"/>
      <c r="N285" s="115"/>
    </row>
    <row r="286" spans="2:14">
      <c r="B286" s="114"/>
      <c r="C286" s="114"/>
      <c r="D286" s="114"/>
      <c r="E286" s="114"/>
      <c r="F286" s="114"/>
      <c r="G286" s="114"/>
      <c r="H286" s="115"/>
      <c r="I286" s="115"/>
      <c r="J286" s="115"/>
      <c r="K286" s="115"/>
      <c r="L286" s="115"/>
      <c r="M286" s="115"/>
      <c r="N286" s="115"/>
    </row>
    <row r="287" spans="2:14">
      <c r="B287" s="114"/>
      <c r="C287" s="114"/>
      <c r="D287" s="114"/>
      <c r="E287" s="114"/>
      <c r="F287" s="114"/>
      <c r="G287" s="114"/>
      <c r="H287" s="115"/>
      <c r="I287" s="115"/>
      <c r="J287" s="115"/>
      <c r="K287" s="115"/>
      <c r="L287" s="115"/>
      <c r="M287" s="115"/>
      <c r="N287" s="115"/>
    </row>
    <row r="288" spans="2:14">
      <c r="B288" s="114"/>
      <c r="C288" s="114"/>
      <c r="D288" s="114"/>
      <c r="E288" s="114"/>
      <c r="F288" s="114"/>
      <c r="G288" s="114"/>
      <c r="H288" s="115"/>
      <c r="I288" s="115"/>
      <c r="J288" s="115"/>
      <c r="K288" s="115"/>
      <c r="L288" s="115"/>
      <c r="M288" s="115"/>
      <c r="N288" s="115"/>
    </row>
    <row r="289" spans="2:14">
      <c r="B289" s="114"/>
      <c r="C289" s="114"/>
      <c r="D289" s="114"/>
      <c r="E289" s="114"/>
      <c r="F289" s="114"/>
      <c r="G289" s="114"/>
      <c r="H289" s="115"/>
      <c r="I289" s="115"/>
      <c r="J289" s="115"/>
      <c r="K289" s="115"/>
      <c r="L289" s="115"/>
      <c r="M289" s="115"/>
      <c r="N289" s="115"/>
    </row>
    <row r="290" spans="2:14">
      <c r="B290" s="114"/>
      <c r="C290" s="114"/>
      <c r="D290" s="114"/>
      <c r="E290" s="114"/>
      <c r="F290" s="114"/>
      <c r="G290" s="114"/>
      <c r="H290" s="115"/>
      <c r="I290" s="115"/>
      <c r="J290" s="115"/>
      <c r="K290" s="115"/>
      <c r="L290" s="115"/>
      <c r="M290" s="115"/>
      <c r="N290" s="115"/>
    </row>
    <row r="291" spans="2:14">
      <c r="B291" s="114"/>
      <c r="C291" s="114"/>
      <c r="D291" s="114"/>
      <c r="E291" s="114"/>
      <c r="F291" s="114"/>
      <c r="G291" s="114"/>
      <c r="H291" s="115"/>
      <c r="I291" s="115"/>
      <c r="J291" s="115"/>
      <c r="K291" s="115"/>
      <c r="L291" s="115"/>
      <c r="M291" s="115"/>
      <c r="N291" s="115"/>
    </row>
    <row r="292" spans="2:14">
      <c r="B292" s="114"/>
      <c r="C292" s="114"/>
      <c r="D292" s="114"/>
      <c r="E292" s="114"/>
      <c r="F292" s="114"/>
      <c r="G292" s="114"/>
      <c r="H292" s="115"/>
      <c r="I292" s="115"/>
      <c r="J292" s="115"/>
      <c r="K292" s="115"/>
      <c r="L292" s="115"/>
      <c r="M292" s="115"/>
      <c r="N292" s="115"/>
    </row>
    <row r="293" spans="2:14">
      <c r="B293" s="114"/>
      <c r="C293" s="114"/>
      <c r="D293" s="114"/>
      <c r="E293" s="114"/>
      <c r="F293" s="114"/>
      <c r="G293" s="114"/>
      <c r="H293" s="115"/>
      <c r="I293" s="115"/>
      <c r="J293" s="115"/>
      <c r="K293" s="115"/>
      <c r="L293" s="115"/>
      <c r="M293" s="115"/>
      <c r="N293" s="115"/>
    </row>
    <row r="294" spans="2:14">
      <c r="B294" s="114"/>
      <c r="C294" s="114"/>
      <c r="D294" s="114"/>
      <c r="E294" s="114"/>
      <c r="F294" s="114"/>
      <c r="G294" s="114"/>
      <c r="H294" s="115"/>
      <c r="I294" s="115"/>
      <c r="J294" s="115"/>
      <c r="K294" s="115"/>
      <c r="L294" s="115"/>
      <c r="M294" s="115"/>
      <c r="N294" s="115"/>
    </row>
    <row r="295" spans="2:14">
      <c r="B295" s="114"/>
      <c r="C295" s="114"/>
      <c r="D295" s="114"/>
      <c r="E295" s="114"/>
      <c r="F295" s="114"/>
      <c r="G295" s="114"/>
      <c r="H295" s="115"/>
      <c r="I295" s="115"/>
      <c r="J295" s="115"/>
      <c r="K295" s="115"/>
      <c r="L295" s="115"/>
      <c r="M295" s="115"/>
      <c r="N295" s="115"/>
    </row>
    <row r="296" spans="2:14">
      <c r="B296" s="114"/>
      <c r="C296" s="114"/>
      <c r="D296" s="114"/>
      <c r="E296" s="114"/>
      <c r="F296" s="114"/>
      <c r="G296" s="114"/>
      <c r="H296" s="115"/>
      <c r="I296" s="115"/>
      <c r="J296" s="115"/>
      <c r="K296" s="115"/>
      <c r="L296" s="115"/>
      <c r="M296" s="115"/>
      <c r="N296" s="115"/>
    </row>
    <row r="297" spans="2:14">
      <c r="B297" s="114"/>
      <c r="C297" s="114"/>
      <c r="D297" s="114"/>
      <c r="E297" s="114"/>
      <c r="F297" s="114"/>
      <c r="G297" s="114"/>
      <c r="H297" s="115"/>
      <c r="I297" s="115"/>
      <c r="J297" s="115"/>
      <c r="K297" s="115"/>
      <c r="L297" s="115"/>
      <c r="M297" s="115"/>
      <c r="N297" s="115"/>
    </row>
    <row r="298" spans="2:14">
      <c r="B298" s="114"/>
      <c r="C298" s="114"/>
      <c r="D298" s="114"/>
      <c r="E298" s="114"/>
      <c r="F298" s="114"/>
      <c r="G298" s="114"/>
      <c r="H298" s="115"/>
      <c r="I298" s="115"/>
      <c r="J298" s="115"/>
      <c r="K298" s="115"/>
      <c r="L298" s="115"/>
      <c r="M298" s="115"/>
      <c r="N298" s="115"/>
    </row>
    <row r="299" spans="2:14">
      <c r="B299" s="114"/>
      <c r="C299" s="114"/>
      <c r="D299" s="114"/>
      <c r="E299" s="114"/>
      <c r="F299" s="114"/>
      <c r="G299" s="114"/>
      <c r="H299" s="115"/>
      <c r="I299" s="115"/>
      <c r="J299" s="115"/>
      <c r="K299" s="115"/>
      <c r="L299" s="115"/>
      <c r="M299" s="115"/>
      <c r="N299" s="115"/>
    </row>
    <row r="300" spans="2:14">
      <c r="B300" s="114"/>
      <c r="C300" s="114"/>
      <c r="D300" s="114"/>
      <c r="E300" s="114"/>
      <c r="F300" s="114"/>
      <c r="G300" s="114"/>
      <c r="H300" s="115"/>
      <c r="I300" s="115"/>
      <c r="J300" s="115"/>
      <c r="K300" s="115"/>
      <c r="L300" s="115"/>
      <c r="M300" s="115"/>
      <c r="N300" s="115"/>
    </row>
    <row r="301" spans="2:14">
      <c r="B301" s="114"/>
      <c r="C301" s="114"/>
      <c r="D301" s="114"/>
      <c r="E301" s="114"/>
      <c r="F301" s="114"/>
      <c r="G301" s="114"/>
      <c r="H301" s="115"/>
      <c r="I301" s="115"/>
      <c r="J301" s="115"/>
      <c r="K301" s="115"/>
      <c r="L301" s="115"/>
      <c r="M301" s="115"/>
      <c r="N301" s="115"/>
    </row>
    <row r="302" spans="2:14">
      <c r="B302" s="114"/>
      <c r="C302" s="114"/>
      <c r="D302" s="114"/>
      <c r="E302" s="114"/>
      <c r="F302" s="114"/>
      <c r="G302" s="114"/>
      <c r="H302" s="115"/>
      <c r="I302" s="115"/>
      <c r="J302" s="115"/>
      <c r="K302" s="115"/>
      <c r="L302" s="115"/>
      <c r="M302" s="115"/>
      <c r="N302" s="115"/>
    </row>
    <row r="303" spans="2:14">
      <c r="B303" s="114"/>
      <c r="C303" s="114"/>
      <c r="D303" s="114"/>
      <c r="E303" s="114"/>
      <c r="F303" s="114"/>
      <c r="G303" s="114"/>
      <c r="H303" s="115"/>
      <c r="I303" s="115"/>
      <c r="J303" s="115"/>
      <c r="K303" s="115"/>
      <c r="L303" s="115"/>
      <c r="M303" s="115"/>
      <c r="N303" s="115"/>
    </row>
    <row r="304" spans="2:14">
      <c r="B304" s="114"/>
      <c r="C304" s="114"/>
      <c r="D304" s="114"/>
      <c r="E304" s="114"/>
      <c r="F304" s="114"/>
      <c r="G304" s="114"/>
      <c r="H304" s="115"/>
      <c r="I304" s="115"/>
      <c r="J304" s="115"/>
      <c r="K304" s="115"/>
      <c r="L304" s="115"/>
      <c r="M304" s="115"/>
      <c r="N304" s="115"/>
    </row>
    <row r="305" spans="2:14">
      <c r="B305" s="114"/>
      <c r="C305" s="114"/>
      <c r="D305" s="114"/>
      <c r="E305" s="114"/>
      <c r="F305" s="114"/>
      <c r="G305" s="114"/>
      <c r="H305" s="115"/>
      <c r="I305" s="115"/>
      <c r="J305" s="115"/>
      <c r="K305" s="115"/>
      <c r="L305" s="115"/>
      <c r="M305" s="115"/>
      <c r="N305" s="115"/>
    </row>
    <row r="306" spans="2:14">
      <c r="B306" s="114"/>
      <c r="C306" s="114"/>
      <c r="D306" s="114"/>
      <c r="E306" s="114"/>
      <c r="F306" s="114"/>
      <c r="G306" s="114"/>
      <c r="H306" s="115"/>
      <c r="I306" s="115"/>
      <c r="J306" s="115"/>
      <c r="K306" s="115"/>
      <c r="L306" s="115"/>
      <c r="M306" s="115"/>
      <c r="N306" s="115"/>
    </row>
    <row r="307" spans="2:14">
      <c r="B307" s="114"/>
      <c r="C307" s="114"/>
      <c r="D307" s="114"/>
      <c r="E307" s="114"/>
      <c r="F307" s="114"/>
      <c r="G307" s="114"/>
      <c r="H307" s="115"/>
      <c r="I307" s="115"/>
      <c r="J307" s="115"/>
      <c r="K307" s="115"/>
      <c r="L307" s="115"/>
      <c r="M307" s="115"/>
      <c r="N307" s="115"/>
    </row>
    <row r="308" spans="2:14">
      <c r="B308" s="114"/>
      <c r="C308" s="114"/>
      <c r="D308" s="114"/>
      <c r="E308" s="114"/>
      <c r="F308" s="114"/>
      <c r="G308" s="114"/>
      <c r="H308" s="115"/>
      <c r="I308" s="115"/>
      <c r="J308" s="115"/>
      <c r="K308" s="115"/>
      <c r="L308" s="115"/>
      <c r="M308" s="115"/>
      <c r="N308" s="115"/>
    </row>
    <row r="309" spans="2:14">
      <c r="B309" s="114"/>
      <c r="C309" s="114"/>
      <c r="D309" s="114"/>
      <c r="E309" s="114"/>
      <c r="F309" s="114"/>
      <c r="G309" s="114"/>
      <c r="H309" s="115"/>
      <c r="I309" s="115"/>
      <c r="J309" s="115"/>
      <c r="K309" s="115"/>
      <c r="L309" s="115"/>
      <c r="M309" s="115"/>
      <c r="N309" s="115"/>
    </row>
    <row r="310" spans="2:14">
      <c r="B310" s="114"/>
      <c r="C310" s="114"/>
      <c r="D310" s="114"/>
      <c r="E310" s="114"/>
      <c r="F310" s="114"/>
      <c r="G310" s="114"/>
      <c r="H310" s="115"/>
      <c r="I310" s="115"/>
      <c r="J310" s="115"/>
      <c r="K310" s="115"/>
      <c r="L310" s="115"/>
      <c r="M310" s="115"/>
      <c r="N310" s="115"/>
    </row>
    <row r="311" spans="2:14">
      <c r="B311" s="114"/>
      <c r="C311" s="114"/>
      <c r="D311" s="114"/>
      <c r="E311" s="114"/>
      <c r="F311" s="114"/>
      <c r="G311" s="114"/>
      <c r="H311" s="115"/>
      <c r="I311" s="115"/>
      <c r="J311" s="115"/>
      <c r="K311" s="115"/>
      <c r="L311" s="115"/>
      <c r="M311" s="115"/>
      <c r="N311" s="115"/>
    </row>
    <row r="312" spans="2:14">
      <c r="B312" s="114"/>
      <c r="C312" s="114"/>
      <c r="D312" s="114"/>
      <c r="E312" s="114"/>
      <c r="F312" s="114"/>
      <c r="G312" s="114"/>
      <c r="H312" s="115"/>
      <c r="I312" s="115"/>
      <c r="J312" s="115"/>
      <c r="K312" s="115"/>
      <c r="L312" s="115"/>
      <c r="M312" s="115"/>
      <c r="N312" s="115"/>
    </row>
    <row r="313" spans="2:14">
      <c r="B313" s="114"/>
      <c r="C313" s="114"/>
      <c r="D313" s="114"/>
      <c r="E313" s="114"/>
      <c r="F313" s="114"/>
      <c r="G313" s="114"/>
      <c r="H313" s="115"/>
      <c r="I313" s="115"/>
      <c r="J313" s="115"/>
      <c r="K313" s="115"/>
      <c r="L313" s="115"/>
      <c r="M313" s="115"/>
      <c r="N313" s="115"/>
    </row>
    <row r="314" spans="2:14">
      <c r="B314" s="114"/>
      <c r="C314" s="114"/>
      <c r="D314" s="114"/>
      <c r="E314" s="114"/>
      <c r="F314" s="114"/>
      <c r="G314" s="114"/>
      <c r="H314" s="115"/>
      <c r="I314" s="115"/>
      <c r="J314" s="115"/>
      <c r="K314" s="115"/>
      <c r="L314" s="115"/>
      <c r="M314" s="115"/>
      <c r="N314" s="115"/>
    </row>
    <row r="315" spans="2:14">
      <c r="B315" s="114"/>
      <c r="C315" s="114"/>
      <c r="D315" s="114"/>
      <c r="E315" s="114"/>
      <c r="F315" s="114"/>
      <c r="G315" s="114"/>
      <c r="H315" s="115"/>
      <c r="I315" s="115"/>
      <c r="J315" s="115"/>
      <c r="K315" s="115"/>
      <c r="L315" s="115"/>
      <c r="M315" s="115"/>
      <c r="N315" s="115"/>
    </row>
    <row r="316" spans="2:14">
      <c r="B316" s="114"/>
      <c r="C316" s="114"/>
      <c r="D316" s="114"/>
      <c r="E316" s="114"/>
      <c r="F316" s="114"/>
      <c r="G316" s="114"/>
      <c r="H316" s="115"/>
      <c r="I316" s="115"/>
      <c r="J316" s="115"/>
      <c r="K316" s="115"/>
      <c r="L316" s="115"/>
      <c r="M316" s="115"/>
      <c r="N316" s="115"/>
    </row>
    <row r="317" spans="2:14">
      <c r="B317" s="114"/>
      <c r="C317" s="114"/>
      <c r="D317" s="114"/>
      <c r="E317" s="114"/>
      <c r="F317" s="114"/>
      <c r="G317" s="114"/>
      <c r="H317" s="115"/>
      <c r="I317" s="115"/>
      <c r="J317" s="115"/>
      <c r="K317" s="115"/>
      <c r="L317" s="115"/>
      <c r="M317" s="115"/>
      <c r="N317" s="115"/>
    </row>
    <row r="318" spans="2:14">
      <c r="B318" s="114"/>
      <c r="C318" s="114"/>
      <c r="D318" s="114"/>
      <c r="E318" s="114"/>
      <c r="F318" s="114"/>
      <c r="G318" s="114"/>
      <c r="H318" s="115"/>
      <c r="I318" s="115"/>
      <c r="J318" s="115"/>
      <c r="K318" s="115"/>
      <c r="L318" s="115"/>
      <c r="M318" s="115"/>
      <c r="N318" s="115"/>
    </row>
    <row r="319" spans="2:14">
      <c r="B319" s="114"/>
      <c r="C319" s="114"/>
      <c r="D319" s="114"/>
      <c r="E319" s="114"/>
      <c r="F319" s="114"/>
      <c r="G319" s="114"/>
      <c r="H319" s="115"/>
      <c r="I319" s="115"/>
      <c r="J319" s="115"/>
      <c r="K319" s="115"/>
      <c r="L319" s="115"/>
      <c r="M319" s="115"/>
      <c r="N319" s="115"/>
    </row>
    <row r="320" spans="2:14">
      <c r="B320" s="114"/>
      <c r="C320" s="114"/>
      <c r="D320" s="114"/>
      <c r="E320" s="114"/>
      <c r="F320" s="114"/>
      <c r="G320" s="114"/>
      <c r="H320" s="115"/>
      <c r="I320" s="115"/>
      <c r="J320" s="115"/>
      <c r="K320" s="115"/>
      <c r="L320" s="115"/>
      <c r="M320" s="115"/>
      <c r="N320" s="115"/>
    </row>
    <row r="321" spans="2:14">
      <c r="B321" s="114"/>
      <c r="C321" s="114"/>
      <c r="D321" s="114"/>
      <c r="E321" s="114"/>
      <c r="F321" s="114"/>
      <c r="G321" s="114"/>
      <c r="H321" s="115"/>
      <c r="I321" s="115"/>
      <c r="J321" s="115"/>
      <c r="K321" s="115"/>
      <c r="L321" s="115"/>
      <c r="M321" s="115"/>
      <c r="N321" s="115"/>
    </row>
    <row r="322" spans="2:14">
      <c r="B322" s="114"/>
      <c r="C322" s="114"/>
      <c r="D322" s="114"/>
      <c r="E322" s="114"/>
      <c r="F322" s="114"/>
      <c r="G322" s="114"/>
      <c r="H322" s="115"/>
      <c r="I322" s="115"/>
      <c r="J322" s="115"/>
      <c r="K322" s="115"/>
      <c r="L322" s="115"/>
      <c r="M322" s="115"/>
      <c r="N322" s="115"/>
    </row>
    <row r="323" spans="2:14">
      <c r="B323" s="114"/>
      <c r="C323" s="114"/>
      <c r="D323" s="114"/>
      <c r="E323" s="114"/>
      <c r="F323" s="114"/>
      <c r="G323" s="114"/>
      <c r="H323" s="115"/>
      <c r="I323" s="115"/>
      <c r="J323" s="115"/>
      <c r="K323" s="115"/>
      <c r="L323" s="115"/>
      <c r="M323" s="115"/>
      <c r="N323" s="115"/>
    </row>
    <row r="324" spans="2:14">
      <c r="B324" s="114"/>
      <c r="C324" s="114"/>
      <c r="D324" s="114"/>
      <c r="E324" s="114"/>
      <c r="F324" s="114"/>
      <c r="G324" s="114"/>
      <c r="H324" s="115"/>
      <c r="I324" s="115"/>
      <c r="J324" s="115"/>
      <c r="K324" s="115"/>
      <c r="L324" s="115"/>
      <c r="M324" s="115"/>
      <c r="N324" s="115"/>
    </row>
    <row r="325" spans="2:14">
      <c r="B325" s="114"/>
      <c r="C325" s="114"/>
      <c r="D325" s="114"/>
      <c r="E325" s="114"/>
      <c r="F325" s="114"/>
      <c r="G325" s="114"/>
      <c r="H325" s="115"/>
      <c r="I325" s="115"/>
      <c r="J325" s="115"/>
      <c r="K325" s="115"/>
      <c r="L325" s="115"/>
      <c r="M325" s="115"/>
      <c r="N325" s="115"/>
    </row>
    <row r="326" spans="2:14">
      <c r="B326" s="114"/>
      <c r="C326" s="114"/>
      <c r="D326" s="114"/>
      <c r="E326" s="114"/>
      <c r="F326" s="114"/>
      <c r="G326" s="114"/>
      <c r="H326" s="115"/>
      <c r="I326" s="115"/>
      <c r="J326" s="115"/>
      <c r="K326" s="115"/>
      <c r="L326" s="115"/>
      <c r="M326" s="115"/>
      <c r="N326" s="115"/>
    </row>
    <row r="327" spans="2:14">
      <c r="B327" s="114"/>
      <c r="C327" s="114"/>
      <c r="D327" s="114"/>
      <c r="E327" s="114"/>
      <c r="F327" s="114"/>
      <c r="G327" s="114"/>
      <c r="H327" s="115"/>
      <c r="I327" s="115"/>
      <c r="J327" s="115"/>
      <c r="K327" s="115"/>
      <c r="L327" s="115"/>
      <c r="M327" s="115"/>
      <c r="N327" s="115"/>
    </row>
    <row r="328" spans="2:14">
      <c r="B328" s="114"/>
      <c r="C328" s="114"/>
      <c r="D328" s="114"/>
      <c r="E328" s="114"/>
      <c r="F328" s="114"/>
      <c r="G328" s="114"/>
      <c r="H328" s="115"/>
      <c r="I328" s="115"/>
      <c r="J328" s="115"/>
      <c r="K328" s="115"/>
      <c r="L328" s="115"/>
      <c r="M328" s="115"/>
      <c r="N328" s="115"/>
    </row>
    <row r="329" spans="2:14">
      <c r="B329" s="114"/>
      <c r="C329" s="114"/>
      <c r="D329" s="114"/>
      <c r="E329" s="114"/>
      <c r="F329" s="114"/>
      <c r="G329" s="114"/>
      <c r="H329" s="115"/>
      <c r="I329" s="115"/>
      <c r="J329" s="115"/>
      <c r="K329" s="115"/>
      <c r="L329" s="115"/>
      <c r="M329" s="115"/>
      <c r="N329" s="115"/>
    </row>
    <row r="330" spans="2:14">
      <c r="B330" s="114"/>
      <c r="C330" s="114"/>
      <c r="D330" s="114"/>
      <c r="E330" s="114"/>
      <c r="F330" s="114"/>
      <c r="G330" s="114"/>
      <c r="H330" s="115"/>
      <c r="I330" s="115"/>
      <c r="J330" s="115"/>
      <c r="K330" s="115"/>
      <c r="L330" s="115"/>
      <c r="M330" s="115"/>
      <c r="N330" s="115"/>
    </row>
    <row r="331" spans="2:14">
      <c r="B331" s="114"/>
      <c r="C331" s="114"/>
      <c r="D331" s="114"/>
      <c r="E331" s="114"/>
      <c r="F331" s="114"/>
      <c r="G331" s="114"/>
      <c r="H331" s="115"/>
      <c r="I331" s="115"/>
      <c r="J331" s="115"/>
      <c r="K331" s="115"/>
      <c r="L331" s="115"/>
      <c r="M331" s="115"/>
      <c r="N331" s="115"/>
    </row>
    <row r="332" spans="2:14">
      <c r="B332" s="114"/>
      <c r="C332" s="114"/>
      <c r="D332" s="114"/>
      <c r="E332" s="114"/>
      <c r="F332" s="114"/>
      <c r="G332" s="114"/>
      <c r="H332" s="115"/>
      <c r="I332" s="115"/>
      <c r="J332" s="115"/>
      <c r="K332" s="115"/>
      <c r="L332" s="115"/>
      <c r="M332" s="115"/>
      <c r="N332" s="115"/>
    </row>
    <row r="333" spans="2:14">
      <c r="B333" s="114"/>
      <c r="C333" s="114"/>
      <c r="D333" s="114"/>
      <c r="E333" s="114"/>
      <c r="F333" s="114"/>
      <c r="G333" s="114"/>
      <c r="H333" s="115"/>
      <c r="I333" s="115"/>
      <c r="J333" s="115"/>
      <c r="K333" s="115"/>
      <c r="L333" s="115"/>
      <c r="M333" s="115"/>
      <c r="N333" s="115"/>
    </row>
    <row r="334" spans="2:14">
      <c r="B334" s="114"/>
      <c r="C334" s="114"/>
      <c r="D334" s="114"/>
      <c r="E334" s="114"/>
      <c r="F334" s="114"/>
      <c r="G334" s="114"/>
      <c r="H334" s="115"/>
      <c r="I334" s="115"/>
      <c r="J334" s="115"/>
      <c r="K334" s="115"/>
      <c r="L334" s="115"/>
      <c r="M334" s="115"/>
      <c r="N334" s="115"/>
    </row>
    <row r="335" spans="2:14">
      <c r="B335" s="114"/>
      <c r="C335" s="114"/>
      <c r="D335" s="114"/>
      <c r="E335" s="114"/>
      <c r="F335" s="114"/>
      <c r="G335" s="114"/>
      <c r="H335" s="115"/>
      <c r="I335" s="115"/>
      <c r="J335" s="115"/>
      <c r="K335" s="115"/>
      <c r="L335" s="115"/>
      <c r="M335" s="115"/>
      <c r="N335" s="115"/>
    </row>
    <row r="336" spans="2:14">
      <c r="B336" s="114"/>
      <c r="C336" s="114"/>
      <c r="D336" s="114"/>
      <c r="E336" s="114"/>
      <c r="F336" s="114"/>
      <c r="G336" s="114"/>
      <c r="H336" s="115"/>
      <c r="I336" s="115"/>
      <c r="J336" s="115"/>
      <c r="K336" s="115"/>
      <c r="L336" s="115"/>
      <c r="M336" s="115"/>
      <c r="N336" s="115"/>
    </row>
    <row r="337" spans="2:14">
      <c r="B337" s="114"/>
      <c r="C337" s="114"/>
      <c r="D337" s="114"/>
      <c r="E337" s="114"/>
      <c r="F337" s="114"/>
      <c r="G337" s="114"/>
      <c r="H337" s="115"/>
      <c r="I337" s="115"/>
      <c r="J337" s="115"/>
      <c r="K337" s="115"/>
      <c r="L337" s="115"/>
      <c r="M337" s="115"/>
      <c r="N337" s="115"/>
    </row>
    <row r="338" spans="2:14">
      <c r="B338" s="114"/>
      <c r="C338" s="114"/>
      <c r="D338" s="114"/>
      <c r="E338" s="114"/>
      <c r="F338" s="114"/>
      <c r="G338" s="114"/>
      <c r="H338" s="115"/>
      <c r="I338" s="115"/>
      <c r="J338" s="115"/>
      <c r="K338" s="115"/>
      <c r="L338" s="115"/>
      <c r="M338" s="115"/>
      <c r="N338" s="115"/>
    </row>
    <row r="339" spans="2:14">
      <c r="B339" s="114"/>
      <c r="C339" s="114"/>
      <c r="D339" s="114"/>
      <c r="E339" s="114"/>
      <c r="F339" s="114"/>
      <c r="G339" s="114"/>
      <c r="H339" s="115"/>
      <c r="I339" s="115"/>
      <c r="J339" s="115"/>
      <c r="K339" s="115"/>
      <c r="L339" s="115"/>
      <c r="M339" s="115"/>
      <c r="N339" s="115"/>
    </row>
    <row r="340" spans="2:14">
      <c r="B340" s="114"/>
      <c r="C340" s="114"/>
      <c r="D340" s="114"/>
      <c r="E340" s="114"/>
      <c r="F340" s="114"/>
      <c r="G340" s="114"/>
      <c r="H340" s="115"/>
      <c r="I340" s="115"/>
      <c r="J340" s="115"/>
      <c r="K340" s="115"/>
      <c r="L340" s="115"/>
      <c r="M340" s="115"/>
      <c r="N340" s="115"/>
    </row>
    <row r="341" spans="2:14">
      <c r="B341" s="114"/>
      <c r="C341" s="114"/>
      <c r="D341" s="114"/>
      <c r="E341" s="114"/>
      <c r="F341" s="114"/>
      <c r="G341" s="114"/>
      <c r="H341" s="115"/>
      <c r="I341" s="115"/>
      <c r="J341" s="115"/>
      <c r="K341" s="115"/>
      <c r="L341" s="115"/>
      <c r="M341" s="115"/>
      <c r="N341" s="115"/>
    </row>
    <row r="342" spans="2:14">
      <c r="B342" s="114"/>
      <c r="C342" s="114"/>
      <c r="D342" s="114"/>
      <c r="E342" s="114"/>
      <c r="F342" s="114"/>
      <c r="G342" s="114"/>
      <c r="H342" s="115"/>
      <c r="I342" s="115"/>
      <c r="J342" s="115"/>
      <c r="K342" s="115"/>
      <c r="L342" s="115"/>
      <c r="M342" s="115"/>
      <c r="N342" s="115"/>
    </row>
    <row r="343" spans="2:14">
      <c r="B343" s="114"/>
      <c r="C343" s="114"/>
      <c r="D343" s="114"/>
      <c r="E343" s="114"/>
      <c r="F343" s="114"/>
      <c r="G343" s="114"/>
      <c r="H343" s="115"/>
      <c r="I343" s="115"/>
      <c r="J343" s="115"/>
      <c r="K343" s="115"/>
      <c r="L343" s="115"/>
      <c r="M343" s="115"/>
      <c r="N343" s="115"/>
    </row>
    <row r="344" spans="2:14">
      <c r="B344" s="114"/>
      <c r="C344" s="114"/>
      <c r="D344" s="114"/>
      <c r="E344" s="114"/>
      <c r="F344" s="114"/>
      <c r="G344" s="114"/>
      <c r="H344" s="115"/>
      <c r="I344" s="115"/>
      <c r="J344" s="115"/>
      <c r="K344" s="115"/>
      <c r="L344" s="115"/>
      <c r="M344" s="115"/>
      <c r="N344" s="115"/>
    </row>
    <row r="345" spans="2:14">
      <c r="B345" s="114"/>
      <c r="C345" s="114"/>
      <c r="D345" s="114"/>
      <c r="E345" s="114"/>
      <c r="F345" s="114"/>
      <c r="G345" s="114"/>
      <c r="H345" s="115"/>
      <c r="I345" s="115"/>
      <c r="J345" s="115"/>
      <c r="K345" s="115"/>
      <c r="L345" s="115"/>
      <c r="M345" s="115"/>
      <c r="N345" s="115"/>
    </row>
    <row r="346" spans="2:14">
      <c r="B346" s="114"/>
      <c r="C346" s="114"/>
      <c r="D346" s="114"/>
      <c r="E346" s="114"/>
      <c r="F346" s="114"/>
      <c r="G346" s="114"/>
      <c r="H346" s="115"/>
      <c r="I346" s="115"/>
      <c r="J346" s="115"/>
      <c r="K346" s="115"/>
      <c r="L346" s="115"/>
      <c r="M346" s="115"/>
      <c r="N346" s="115"/>
    </row>
    <row r="347" spans="2:14">
      <c r="B347" s="114"/>
      <c r="C347" s="114"/>
      <c r="D347" s="114"/>
      <c r="E347" s="114"/>
      <c r="F347" s="114"/>
      <c r="G347" s="114"/>
      <c r="H347" s="115"/>
      <c r="I347" s="115"/>
      <c r="J347" s="115"/>
      <c r="K347" s="115"/>
      <c r="L347" s="115"/>
      <c r="M347" s="115"/>
      <c r="N347" s="115"/>
    </row>
    <row r="348" spans="2:14">
      <c r="B348" s="114"/>
      <c r="C348" s="114"/>
      <c r="D348" s="114"/>
      <c r="E348" s="114"/>
      <c r="F348" s="114"/>
      <c r="G348" s="114"/>
      <c r="H348" s="115"/>
      <c r="I348" s="115"/>
      <c r="J348" s="115"/>
      <c r="K348" s="115"/>
      <c r="L348" s="115"/>
      <c r="M348" s="115"/>
      <c r="N348" s="115"/>
    </row>
    <row r="349" spans="2:14">
      <c r="B349" s="114"/>
      <c r="C349" s="114"/>
      <c r="D349" s="114"/>
      <c r="E349" s="114"/>
      <c r="F349" s="114"/>
      <c r="G349" s="114"/>
      <c r="H349" s="115"/>
      <c r="I349" s="115"/>
      <c r="J349" s="115"/>
      <c r="K349" s="115"/>
      <c r="L349" s="115"/>
      <c r="M349" s="115"/>
      <c r="N349" s="115"/>
    </row>
    <row r="350" spans="2:14">
      <c r="B350" s="114"/>
      <c r="C350" s="114"/>
      <c r="D350" s="114"/>
      <c r="E350" s="114"/>
      <c r="F350" s="114"/>
      <c r="G350" s="114"/>
      <c r="H350" s="115"/>
      <c r="I350" s="115"/>
      <c r="J350" s="115"/>
      <c r="K350" s="115"/>
      <c r="L350" s="115"/>
      <c r="M350" s="115"/>
      <c r="N350" s="115"/>
    </row>
    <row r="351" spans="2:14">
      <c r="B351" s="114"/>
      <c r="C351" s="114"/>
      <c r="D351" s="114"/>
      <c r="E351" s="114"/>
      <c r="F351" s="114"/>
      <c r="G351" s="114"/>
      <c r="H351" s="115"/>
      <c r="I351" s="115"/>
      <c r="J351" s="115"/>
      <c r="K351" s="115"/>
      <c r="L351" s="115"/>
      <c r="M351" s="115"/>
      <c r="N351" s="115"/>
    </row>
    <row r="352" spans="2:14">
      <c r="B352" s="114"/>
      <c r="C352" s="114"/>
      <c r="D352" s="114"/>
      <c r="E352" s="114"/>
      <c r="F352" s="114"/>
      <c r="G352" s="114"/>
      <c r="H352" s="115"/>
      <c r="I352" s="115"/>
      <c r="J352" s="115"/>
      <c r="K352" s="115"/>
      <c r="L352" s="115"/>
      <c r="M352" s="115"/>
      <c r="N352" s="115"/>
    </row>
    <row r="353" spans="2:14">
      <c r="B353" s="114"/>
      <c r="C353" s="114"/>
      <c r="D353" s="114"/>
      <c r="E353" s="114"/>
      <c r="F353" s="114"/>
      <c r="G353" s="114"/>
      <c r="H353" s="115"/>
      <c r="I353" s="115"/>
      <c r="J353" s="115"/>
      <c r="K353" s="115"/>
      <c r="L353" s="115"/>
      <c r="M353" s="115"/>
      <c r="N353" s="115"/>
    </row>
    <row r="354" spans="2:14">
      <c r="B354" s="114"/>
      <c r="C354" s="114"/>
      <c r="D354" s="114"/>
      <c r="E354" s="114"/>
      <c r="F354" s="114"/>
      <c r="G354" s="114"/>
      <c r="H354" s="115"/>
      <c r="I354" s="115"/>
      <c r="J354" s="115"/>
      <c r="K354" s="115"/>
      <c r="L354" s="115"/>
      <c r="M354" s="115"/>
      <c r="N354" s="115"/>
    </row>
    <row r="355" spans="2:14">
      <c r="B355" s="114"/>
      <c r="C355" s="114"/>
      <c r="D355" s="114"/>
      <c r="E355" s="114"/>
      <c r="F355" s="114"/>
      <c r="G355" s="114"/>
      <c r="H355" s="115"/>
      <c r="I355" s="115"/>
      <c r="J355" s="115"/>
      <c r="K355" s="115"/>
      <c r="L355" s="115"/>
      <c r="M355" s="115"/>
      <c r="N355" s="115"/>
    </row>
    <row r="356" spans="2:14">
      <c r="B356" s="114"/>
      <c r="C356" s="114"/>
      <c r="D356" s="114"/>
      <c r="E356" s="114"/>
      <c r="F356" s="114"/>
      <c r="G356" s="114"/>
      <c r="H356" s="115"/>
      <c r="I356" s="115"/>
      <c r="J356" s="115"/>
      <c r="K356" s="115"/>
      <c r="L356" s="115"/>
      <c r="M356" s="115"/>
      <c r="N356" s="115"/>
    </row>
    <row r="357" spans="2:14">
      <c r="B357" s="114"/>
      <c r="C357" s="114"/>
      <c r="D357" s="114"/>
      <c r="E357" s="114"/>
      <c r="F357" s="114"/>
      <c r="G357" s="114"/>
      <c r="H357" s="115"/>
      <c r="I357" s="115"/>
      <c r="J357" s="115"/>
      <c r="K357" s="115"/>
      <c r="L357" s="115"/>
      <c r="M357" s="115"/>
      <c r="N357" s="115"/>
    </row>
    <row r="358" spans="2:14">
      <c r="B358" s="114"/>
      <c r="C358" s="114"/>
      <c r="D358" s="114"/>
      <c r="E358" s="114"/>
      <c r="F358" s="114"/>
      <c r="G358" s="114"/>
      <c r="H358" s="115"/>
      <c r="I358" s="115"/>
      <c r="J358" s="115"/>
      <c r="K358" s="115"/>
      <c r="L358" s="115"/>
      <c r="M358" s="115"/>
      <c r="N358" s="115"/>
    </row>
    <row r="359" spans="2:14">
      <c r="B359" s="114"/>
      <c r="C359" s="114"/>
      <c r="D359" s="114"/>
      <c r="E359" s="114"/>
      <c r="F359" s="114"/>
      <c r="G359" s="114"/>
      <c r="H359" s="115"/>
      <c r="I359" s="115"/>
      <c r="J359" s="115"/>
      <c r="K359" s="115"/>
      <c r="L359" s="115"/>
      <c r="M359" s="115"/>
      <c r="N359" s="115"/>
    </row>
    <row r="360" spans="2:14">
      <c r="B360" s="114"/>
      <c r="C360" s="114"/>
      <c r="D360" s="114"/>
      <c r="E360" s="114"/>
      <c r="F360" s="114"/>
      <c r="G360" s="114"/>
      <c r="H360" s="115"/>
      <c r="I360" s="115"/>
      <c r="J360" s="115"/>
      <c r="K360" s="115"/>
      <c r="L360" s="115"/>
      <c r="M360" s="115"/>
      <c r="N360" s="115"/>
    </row>
    <row r="361" spans="2:14">
      <c r="B361" s="114"/>
      <c r="C361" s="114"/>
      <c r="D361" s="114"/>
      <c r="E361" s="114"/>
      <c r="F361" s="114"/>
      <c r="G361" s="114"/>
      <c r="H361" s="115"/>
      <c r="I361" s="115"/>
      <c r="J361" s="115"/>
      <c r="K361" s="115"/>
      <c r="L361" s="115"/>
      <c r="M361" s="115"/>
      <c r="N361" s="115"/>
    </row>
    <row r="362" spans="2:14">
      <c r="B362" s="114"/>
      <c r="C362" s="114"/>
      <c r="D362" s="114"/>
      <c r="E362" s="114"/>
      <c r="F362" s="114"/>
      <c r="G362" s="114"/>
      <c r="H362" s="115"/>
      <c r="I362" s="115"/>
      <c r="J362" s="115"/>
      <c r="K362" s="115"/>
      <c r="L362" s="115"/>
      <c r="M362" s="115"/>
      <c r="N362" s="115"/>
    </row>
    <row r="363" spans="2:14">
      <c r="B363" s="114"/>
      <c r="C363" s="114"/>
      <c r="D363" s="114"/>
      <c r="E363" s="114"/>
      <c r="F363" s="114"/>
      <c r="G363" s="114"/>
      <c r="H363" s="115"/>
      <c r="I363" s="115"/>
      <c r="J363" s="115"/>
      <c r="K363" s="115"/>
      <c r="L363" s="115"/>
      <c r="M363" s="115"/>
      <c r="N363" s="115"/>
    </row>
    <row r="364" spans="2:14">
      <c r="B364" s="114"/>
      <c r="C364" s="114"/>
      <c r="D364" s="114"/>
      <c r="E364" s="114"/>
      <c r="F364" s="114"/>
      <c r="G364" s="114"/>
      <c r="H364" s="115"/>
      <c r="I364" s="115"/>
      <c r="J364" s="115"/>
      <c r="K364" s="115"/>
      <c r="L364" s="115"/>
      <c r="M364" s="115"/>
      <c r="N364" s="115"/>
    </row>
    <row r="365" spans="2:14">
      <c r="B365" s="114"/>
      <c r="C365" s="114"/>
      <c r="D365" s="114"/>
      <c r="E365" s="114"/>
      <c r="F365" s="114"/>
      <c r="G365" s="114"/>
      <c r="H365" s="115"/>
      <c r="I365" s="115"/>
      <c r="J365" s="115"/>
      <c r="K365" s="115"/>
      <c r="L365" s="115"/>
      <c r="M365" s="115"/>
      <c r="N365" s="115"/>
    </row>
    <row r="366" spans="2:14">
      <c r="B366" s="114"/>
      <c r="C366" s="114"/>
      <c r="D366" s="114"/>
      <c r="E366" s="114"/>
      <c r="F366" s="114"/>
      <c r="G366" s="114"/>
      <c r="H366" s="115"/>
      <c r="I366" s="115"/>
      <c r="J366" s="115"/>
      <c r="K366" s="115"/>
      <c r="L366" s="115"/>
      <c r="M366" s="115"/>
      <c r="N366" s="115"/>
    </row>
    <row r="367" spans="2:14">
      <c r="B367" s="114"/>
      <c r="C367" s="114"/>
      <c r="D367" s="114"/>
      <c r="E367" s="114"/>
      <c r="F367" s="114"/>
      <c r="G367" s="114"/>
      <c r="H367" s="115"/>
      <c r="I367" s="115"/>
      <c r="J367" s="115"/>
      <c r="K367" s="115"/>
      <c r="L367" s="115"/>
      <c r="M367" s="115"/>
      <c r="N367" s="115"/>
    </row>
    <row r="368" spans="2:14">
      <c r="B368" s="114"/>
      <c r="C368" s="114"/>
      <c r="D368" s="114"/>
      <c r="E368" s="114"/>
      <c r="F368" s="114"/>
      <c r="G368" s="114"/>
      <c r="H368" s="115"/>
      <c r="I368" s="115"/>
      <c r="J368" s="115"/>
      <c r="K368" s="115"/>
      <c r="L368" s="115"/>
      <c r="M368" s="115"/>
      <c r="N368" s="115"/>
    </row>
    <row r="369" spans="2:14">
      <c r="B369" s="114"/>
      <c r="C369" s="114"/>
      <c r="D369" s="114"/>
      <c r="E369" s="114"/>
      <c r="F369" s="114"/>
      <c r="G369" s="114"/>
      <c r="H369" s="115"/>
      <c r="I369" s="115"/>
      <c r="J369" s="115"/>
      <c r="K369" s="115"/>
      <c r="L369" s="115"/>
      <c r="M369" s="115"/>
      <c r="N369" s="115"/>
    </row>
    <row r="370" spans="2:14">
      <c r="B370" s="114"/>
      <c r="C370" s="114"/>
      <c r="D370" s="114"/>
      <c r="E370" s="114"/>
      <c r="F370" s="114"/>
      <c r="G370" s="114"/>
      <c r="H370" s="115"/>
      <c r="I370" s="115"/>
      <c r="J370" s="115"/>
      <c r="K370" s="115"/>
      <c r="L370" s="115"/>
      <c r="M370" s="115"/>
      <c r="N370" s="115"/>
    </row>
    <row r="371" spans="2:14">
      <c r="B371" s="114"/>
      <c r="C371" s="114"/>
      <c r="D371" s="114"/>
      <c r="E371" s="114"/>
      <c r="F371" s="114"/>
      <c r="G371" s="114"/>
      <c r="H371" s="115"/>
      <c r="I371" s="115"/>
      <c r="J371" s="115"/>
      <c r="K371" s="115"/>
      <c r="L371" s="115"/>
      <c r="M371" s="115"/>
      <c r="N371" s="115"/>
    </row>
    <row r="372" spans="2:14">
      <c r="B372" s="114"/>
      <c r="C372" s="114"/>
      <c r="D372" s="114"/>
      <c r="E372" s="114"/>
      <c r="F372" s="114"/>
      <c r="G372" s="114"/>
      <c r="H372" s="115"/>
      <c r="I372" s="115"/>
      <c r="J372" s="115"/>
      <c r="K372" s="115"/>
      <c r="L372" s="115"/>
      <c r="M372" s="115"/>
      <c r="N372" s="115"/>
    </row>
    <row r="373" spans="2:14">
      <c r="B373" s="114"/>
      <c r="C373" s="114"/>
      <c r="D373" s="114"/>
      <c r="E373" s="114"/>
      <c r="F373" s="114"/>
      <c r="G373" s="114"/>
      <c r="H373" s="115"/>
      <c r="I373" s="115"/>
      <c r="J373" s="115"/>
      <c r="K373" s="115"/>
      <c r="L373" s="115"/>
      <c r="M373" s="115"/>
      <c r="N373" s="115"/>
    </row>
    <row r="374" spans="2:14">
      <c r="B374" s="114"/>
      <c r="C374" s="114"/>
      <c r="D374" s="114"/>
      <c r="E374" s="114"/>
      <c r="F374" s="114"/>
      <c r="G374" s="114"/>
      <c r="H374" s="115"/>
      <c r="I374" s="115"/>
      <c r="J374" s="115"/>
      <c r="K374" s="115"/>
      <c r="L374" s="115"/>
      <c r="M374" s="115"/>
      <c r="N374" s="115"/>
    </row>
    <row r="375" spans="2:14">
      <c r="B375" s="114"/>
      <c r="C375" s="114"/>
      <c r="D375" s="114"/>
      <c r="E375" s="114"/>
      <c r="F375" s="114"/>
      <c r="G375" s="114"/>
      <c r="H375" s="115"/>
      <c r="I375" s="115"/>
      <c r="J375" s="115"/>
      <c r="K375" s="115"/>
      <c r="L375" s="115"/>
      <c r="M375" s="115"/>
      <c r="N375" s="115"/>
    </row>
    <row r="376" spans="2:14">
      <c r="B376" s="114"/>
      <c r="C376" s="114"/>
      <c r="D376" s="114"/>
      <c r="E376" s="114"/>
      <c r="F376" s="114"/>
      <c r="G376" s="114"/>
      <c r="H376" s="115"/>
      <c r="I376" s="115"/>
      <c r="J376" s="115"/>
      <c r="K376" s="115"/>
      <c r="L376" s="115"/>
      <c r="M376" s="115"/>
      <c r="N376" s="115"/>
    </row>
    <row r="377" spans="2:14">
      <c r="B377" s="114"/>
      <c r="C377" s="114"/>
      <c r="D377" s="114"/>
      <c r="E377" s="114"/>
      <c r="F377" s="114"/>
      <c r="G377" s="114"/>
      <c r="H377" s="115"/>
      <c r="I377" s="115"/>
      <c r="J377" s="115"/>
      <c r="K377" s="115"/>
      <c r="L377" s="115"/>
      <c r="M377" s="115"/>
      <c r="N377" s="115"/>
    </row>
    <row r="378" spans="2:14">
      <c r="B378" s="114"/>
      <c r="C378" s="114"/>
      <c r="D378" s="114"/>
      <c r="E378" s="114"/>
      <c r="F378" s="114"/>
      <c r="G378" s="114"/>
      <c r="H378" s="115"/>
      <c r="I378" s="115"/>
      <c r="J378" s="115"/>
      <c r="K378" s="115"/>
      <c r="L378" s="115"/>
      <c r="M378" s="115"/>
      <c r="N378" s="115"/>
    </row>
    <row r="379" spans="2:14">
      <c r="B379" s="114"/>
      <c r="C379" s="114"/>
      <c r="D379" s="114"/>
      <c r="E379" s="114"/>
      <c r="F379" s="114"/>
      <c r="G379" s="114"/>
      <c r="H379" s="115"/>
      <c r="I379" s="115"/>
      <c r="J379" s="115"/>
      <c r="K379" s="115"/>
      <c r="L379" s="115"/>
      <c r="M379" s="115"/>
      <c r="N379" s="115"/>
    </row>
    <row r="380" spans="2:14">
      <c r="B380" s="114"/>
      <c r="C380" s="114"/>
      <c r="D380" s="114"/>
      <c r="E380" s="114"/>
      <c r="F380" s="114"/>
      <c r="G380" s="114"/>
      <c r="H380" s="115"/>
      <c r="I380" s="115"/>
      <c r="J380" s="115"/>
      <c r="K380" s="115"/>
      <c r="L380" s="115"/>
      <c r="M380" s="115"/>
      <c r="N380" s="115"/>
    </row>
    <row r="381" spans="2:14">
      <c r="B381" s="114"/>
      <c r="C381" s="114"/>
      <c r="D381" s="114"/>
      <c r="E381" s="114"/>
      <c r="F381" s="114"/>
      <c r="G381" s="114"/>
      <c r="H381" s="115"/>
      <c r="I381" s="115"/>
      <c r="J381" s="115"/>
      <c r="K381" s="115"/>
      <c r="L381" s="115"/>
      <c r="M381" s="115"/>
      <c r="N381" s="115"/>
    </row>
    <row r="382" spans="2:14">
      <c r="B382" s="114"/>
      <c r="C382" s="114"/>
      <c r="D382" s="114"/>
      <c r="E382" s="114"/>
      <c r="F382" s="114"/>
      <c r="G382" s="114"/>
      <c r="H382" s="115"/>
      <c r="I382" s="115"/>
      <c r="J382" s="115"/>
      <c r="K382" s="115"/>
      <c r="L382" s="115"/>
      <c r="M382" s="115"/>
      <c r="N382" s="115"/>
    </row>
    <row r="383" spans="2:14">
      <c r="B383" s="114"/>
      <c r="C383" s="114"/>
      <c r="D383" s="114"/>
      <c r="E383" s="114"/>
      <c r="F383" s="114"/>
      <c r="G383" s="114"/>
      <c r="H383" s="115"/>
      <c r="I383" s="115"/>
      <c r="J383" s="115"/>
      <c r="K383" s="115"/>
      <c r="L383" s="115"/>
      <c r="M383" s="115"/>
      <c r="N383" s="115"/>
    </row>
    <row r="384" spans="2:14">
      <c r="B384" s="114"/>
      <c r="C384" s="114"/>
      <c r="D384" s="114"/>
      <c r="E384" s="114"/>
      <c r="F384" s="114"/>
      <c r="G384" s="114"/>
      <c r="H384" s="115"/>
      <c r="I384" s="115"/>
      <c r="J384" s="115"/>
      <c r="K384" s="115"/>
      <c r="L384" s="115"/>
      <c r="M384" s="115"/>
      <c r="N384" s="115"/>
    </row>
    <row r="385" spans="2:14">
      <c r="B385" s="114"/>
      <c r="C385" s="114"/>
      <c r="D385" s="114"/>
      <c r="E385" s="114"/>
      <c r="F385" s="114"/>
      <c r="G385" s="114"/>
      <c r="H385" s="115"/>
      <c r="I385" s="115"/>
      <c r="J385" s="115"/>
      <c r="K385" s="115"/>
      <c r="L385" s="115"/>
      <c r="M385" s="115"/>
      <c r="N385" s="115"/>
    </row>
    <row r="386" spans="2:14">
      <c r="B386" s="114"/>
      <c r="C386" s="114"/>
      <c r="D386" s="114"/>
      <c r="E386" s="114"/>
      <c r="F386" s="114"/>
      <c r="G386" s="114"/>
      <c r="H386" s="115"/>
      <c r="I386" s="115"/>
      <c r="J386" s="115"/>
      <c r="K386" s="115"/>
      <c r="L386" s="115"/>
      <c r="M386" s="115"/>
      <c r="N386" s="115"/>
    </row>
    <row r="387" spans="2:14">
      <c r="B387" s="114"/>
      <c r="C387" s="114"/>
      <c r="D387" s="114"/>
      <c r="E387" s="114"/>
      <c r="F387" s="114"/>
      <c r="G387" s="114"/>
      <c r="H387" s="115"/>
      <c r="I387" s="115"/>
      <c r="J387" s="115"/>
      <c r="K387" s="115"/>
      <c r="L387" s="115"/>
      <c r="M387" s="115"/>
      <c r="N387" s="115"/>
    </row>
    <row r="388" spans="2:14">
      <c r="B388" s="114"/>
      <c r="C388" s="114"/>
      <c r="D388" s="114"/>
      <c r="E388" s="114"/>
      <c r="F388" s="114"/>
      <c r="G388" s="114"/>
      <c r="H388" s="115"/>
      <c r="I388" s="115"/>
      <c r="J388" s="115"/>
      <c r="K388" s="115"/>
      <c r="L388" s="115"/>
      <c r="M388" s="115"/>
      <c r="N388" s="115"/>
    </row>
    <row r="389" spans="2:14">
      <c r="B389" s="114"/>
      <c r="C389" s="114"/>
      <c r="D389" s="114"/>
      <c r="E389" s="114"/>
      <c r="F389" s="114"/>
      <c r="G389" s="114"/>
      <c r="H389" s="115"/>
      <c r="I389" s="115"/>
      <c r="J389" s="115"/>
      <c r="K389" s="115"/>
      <c r="L389" s="115"/>
      <c r="M389" s="115"/>
      <c r="N389" s="115"/>
    </row>
    <row r="390" spans="2:14">
      <c r="B390" s="114"/>
      <c r="C390" s="114"/>
      <c r="D390" s="114"/>
      <c r="E390" s="114"/>
      <c r="F390" s="114"/>
      <c r="G390" s="114"/>
      <c r="H390" s="115"/>
      <c r="I390" s="115"/>
      <c r="J390" s="115"/>
      <c r="K390" s="115"/>
      <c r="L390" s="115"/>
      <c r="M390" s="115"/>
      <c r="N390" s="115"/>
    </row>
    <row r="391" spans="2:14">
      <c r="B391" s="114"/>
      <c r="C391" s="114"/>
      <c r="D391" s="114"/>
      <c r="E391" s="114"/>
      <c r="F391" s="114"/>
      <c r="G391" s="114"/>
      <c r="H391" s="115"/>
      <c r="I391" s="115"/>
      <c r="J391" s="115"/>
      <c r="K391" s="115"/>
      <c r="L391" s="115"/>
      <c r="M391" s="115"/>
      <c r="N391" s="115"/>
    </row>
    <row r="392" spans="2:14">
      <c r="B392" s="114"/>
      <c r="C392" s="114"/>
      <c r="D392" s="114"/>
      <c r="E392" s="114"/>
      <c r="F392" s="114"/>
      <c r="G392" s="114"/>
      <c r="H392" s="115"/>
      <c r="I392" s="115"/>
      <c r="J392" s="115"/>
      <c r="K392" s="115"/>
      <c r="L392" s="115"/>
      <c r="M392" s="115"/>
      <c r="N392" s="115"/>
    </row>
    <row r="393" spans="2:14">
      <c r="B393" s="114"/>
      <c r="C393" s="114"/>
      <c r="D393" s="114"/>
      <c r="E393" s="114"/>
      <c r="F393" s="114"/>
      <c r="G393" s="114"/>
      <c r="H393" s="115"/>
      <c r="I393" s="115"/>
      <c r="J393" s="115"/>
      <c r="K393" s="115"/>
      <c r="L393" s="115"/>
      <c r="M393" s="115"/>
      <c r="N393" s="115"/>
    </row>
    <row r="394" spans="2:14">
      <c r="B394" s="114"/>
      <c r="C394" s="114"/>
      <c r="D394" s="114"/>
      <c r="E394" s="114"/>
      <c r="F394" s="114"/>
      <c r="G394" s="114"/>
      <c r="H394" s="115"/>
      <c r="I394" s="115"/>
      <c r="J394" s="115"/>
      <c r="K394" s="115"/>
      <c r="L394" s="115"/>
      <c r="M394" s="115"/>
      <c r="N394" s="115"/>
    </row>
    <row r="395" spans="2:14">
      <c r="B395" s="114"/>
      <c r="C395" s="114"/>
      <c r="D395" s="114"/>
      <c r="E395" s="114"/>
      <c r="F395" s="114"/>
      <c r="G395" s="114"/>
      <c r="H395" s="115"/>
      <c r="I395" s="115"/>
      <c r="J395" s="115"/>
      <c r="K395" s="115"/>
      <c r="L395" s="115"/>
      <c r="M395" s="115"/>
      <c r="N395" s="115"/>
    </row>
    <row r="396" spans="2:14">
      <c r="B396" s="114"/>
      <c r="C396" s="114"/>
      <c r="D396" s="114"/>
      <c r="E396" s="114"/>
      <c r="F396" s="114"/>
      <c r="G396" s="114"/>
      <c r="H396" s="115"/>
      <c r="I396" s="115"/>
      <c r="J396" s="115"/>
      <c r="K396" s="115"/>
      <c r="L396" s="115"/>
      <c r="M396" s="115"/>
      <c r="N396" s="115"/>
    </row>
    <row r="397" spans="2:14">
      <c r="B397" s="114"/>
      <c r="C397" s="114"/>
      <c r="D397" s="114"/>
      <c r="E397" s="114"/>
      <c r="F397" s="114"/>
      <c r="G397" s="114"/>
      <c r="H397" s="115"/>
      <c r="I397" s="115"/>
      <c r="J397" s="115"/>
      <c r="K397" s="115"/>
      <c r="L397" s="115"/>
      <c r="M397" s="115"/>
      <c r="N397" s="115"/>
    </row>
    <row r="398" spans="2:14">
      <c r="B398" s="114"/>
      <c r="C398" s="114"/>
      <c r="D398" s="114"/>
      <c r="E398" s="114"/>
      <c r="F398" s="114"/>
      <c r="G398" s="114"/>
      <c r="H398" s="115"/>
      <c r="I398" s="115"/>
      <c r="J398" s="115"/>
      <c r="K398" s="115"/>
      <c r="L398" s="115"/>
      <c r="M398" s="115"/>
      <c r="N398" s="115"/>
    </row>
    <row r="399" spans="2:14">
      <c r="B399" s="114"/>
      <c r="C399" s="114"/>
      <c r="D399" s="114"/>
      <c r="E399" s="114"/>
      <c r="F399" s="114"/>
      <c r="G399" s="114"/>
      <c r="H399" s="115"/>
      <c r="I399" s="115"/>
      <c r="J399" s="115"/>
      <c r="K399" s="115"/>
      <c r="L399" s="115"/>
      <c r="M399" s="115"/>
      <c r="N399" s="115"/>
    </row>
    <row r="400" spans="2:14">
      <c r="B400" s="114"/>
      <c r="C400" s="114"/>
      <c r="D400" s="114"/>
      <c r="E400" s="114"/>
      <c r="F400" s="114"/>
      <c r="G400" s="114"/>
      <c r="H400" s="115"/>
      <c r="I400" s="115"/>
      <c r="J400" s="115"/>
      <c r="K400" s="115"/>
      <c r="L400" s="115"/>
      <c r="M400" s="115"/>
      <c r="N400" s="115"/>
    </row>
    <row r="401" spans="2:14">
      <c r="B401" s="114"/>
      <c r="C401" s="114"/>
      <c r="D401" s="114"/>
      <c r="E401" s="114"/>
      <c r="F401" s="114"/>
      <c r="G401" s="114"/>
      <c r="H401" s="115"/>
      <c r="I401" s="115"/>
      <c r="J401" s="115"/>
      <c r="K401" s="115"/>
      <c r="L401" s="115"/>
      <c r="M401" s="115"/>
      <c r="N401" s="115"/>
    </row>
    <row r="402" spans="2:14">
      <c r="B402" s="114"/>
      <c r="C402" s="114"/>
      <c r="D402" s="114"/>
      <c r="E402" s="114"/>
      <c r="F402" s="114"/>
      <c r="G402" s="114"/>
      <c r="H402" s="115"/>
      <c r="I402" s="115"/>
      <c r="J402" s="115"/>
      <c r="K402" s="115"/>
      <c r="L402" s="115"/>
      <c r="M402" s="115"/>
      <c r="N402" s="115"/>
    </row>
    <row r="403" spans="2:14">
      <c r="B403" s="114"/>
      <c r="C403" s="114"/>
      <c r="D403" s="114"/>
      <c r="E403" s="114"/>
      <c r="F403" s="114"/>
      <c r="G403" s="114"/>
      <c r="H403" s="115"/>
      <c r="I403" s="115"/>
      <c r="J403" s="115"/>
      <c r="K403" s="115"/>
      <c r="L403" s="115"/>
      <c r="M403" s="115"/>
      <c r="N403" s="115"/>
    </row>
    <row r="404" spans="2:14">
      <c r="B404" s="114"/>
      <c r="C404" s="114"/>
      <c r="D404" s="114"/>
      <c r="E404" s="114"/>
      <c r="F404" s="114"/>
      <c r="G404" s="114"/>
      <c r="H404" s="115"/>
      <c r="I404" s="115"/>
      <c r="J404" s="115"/>
      <c r="K404" s="115"/>
      <c r="L404" s="115"/>
      <c r="M404" s="115"/>
      <c r="N404" s="115"/>
    </row>
    <row r="405" spans="2:14">
      <c r="B405" s="114"/>
      <c r="C405" s="114"/>
      <c r="D405" s="114"/>
      <c r="E405" s="114"/>
      <c r="F405" s="114"/>
      <c r="G405" s="114"/>
      <c r="H405" s="115"/>
      <c r="I405" s="115"/>
      <c r="J405" s="115"/>
      <c r="K405" s="115"/>
      <c r="L405" s="115"/>
      <c r="M405" s="115"/>
      <c r="N405" s="115"/>
    </row>
    <row r="406" spans="2:14">
      <c r="B406" s="114"/>
      <c r="C406" s="114"/>
      <c r="D406" s="114"/>
      <c r="E406" s="114"/>
      <c r="F406" s="114"/>
      <c r="G406" s="114"/>
      <c r="H406" s="115"/>
      <c r="I406" s="115"/>
      <c r="J406" s="115"/>
      <c r="K406" s="115"/>
      <c r="L406" s="115"/>
      <c r="M406" s="115"/>
      <c r="N406" s="115"/>
    </row>
    <row r="407" spans="2:14">
      <c r="B407" s="114"/>
      <c r="C407" s="114"/>
      <c r="D407" s="114"/>
      <c r="E407" s="114"/>
      <c r="F407" s="114"/>
      <c r="G407" s="114"/>
      <c r="H407" s="115"/>
      <c r="I407" s="115"/>
      <c r="J407" s="115"/>
      <c r="K407" s="115"/>
      <c r="L407" s="115"/>
      <c r="M407" s="115"/>
      <c r="N407" s="115"/>
    </row>
    <row r="408" spans="2:14">
      <c r="B408" s="114"/>
      <c r="C408" s="114"/>
      <c r="D408" s="114"/>
      <c r="E408" s="114"/>
      <c r="F408" s="114"/>
      <c r="G408" s="114"/>
      <c r="H408" s="115"/>
      <c r="I408" s="115"/>
      <c r="J408" s="115"/>
      <c r="K408" s="115"/>
      <c r="L408" s="115"/>
      <c r="M408" s="115"/>
      <c r="N408" s="115"/>
    </row>
    <row r="409" spans="2:14">
      <c r="B409" s="114"/>
      <c r="C409" s="114"/>
      <c r="D409" s="114"/>
      <c r="E409" s="114"/>
      <c r="F409" s="114"/>
      <c r="G409" s="114"/>
      <c r="H409" s="115"/>
      <c r="I409" s="115"/>
      <c r="J409" s="115"/>
      <c r="K409" s="115"/>
      <c r="L409" s="115"/>
      <c r="M409" s="115"/>
      <c r="N409" s="115"/>
    </row>
    <row r="410" spans="2:14">
      <c r="B410" s="114"/>
      <c r="C410" s="114"/>
      <c r="D410" s="114"/>
      <c r="E410" s="114"/>
      <c r="F410" s="114"/>
      <c r="G410" s="114"/>
      <c r="H410" s="115"/>
      <c r="I410" s="115"/>
      <c r="J410" s="115"/>
      <c r="K410" s="115"/>
      <c r="L410" s="115"/>
      <c r="M410" s="115"/>
      <c r="N410" s="115"/>
    </row>
    <row r="411" spans="2:14">
      <c r="B411" s="114"/>
      <c r="C411" s="114"/>
      <c r="D411" s="114"/>
      <c r="E411" s="114"/>
      <c r="F411" s="114"/>
      <c r="G411" s="114"/>
      <c r="H411" s="115"/>
      <c r="I411" s="115"/>
      <c r="J411" s="115"/>
      <c r="K411" s="115"/>
      <c r="L411" s="115"/>
      <c r="M411" s="115"/>
      <c r="N411" s="115"/>
    </row>
    <row r="412" spans="2:14">
      <c r="B412" s="114"/>
      <c r="C412" s="114"/>
      <c r="D412" s="114"/>
      <c r="E412" s="114"/>
      <c r="F412" s="114"/>
      <c r="G412" s="114"/>
      <c r="H412" s="115"/>
      <c r="I412" s="115"/>
      <c r="J412" s="115"/>
      <c r="K412" s="115"/>
      <c r="L412" s="115"/>
      <c r="M412" s="115"/>
      <c r="N412" s="115"/>
    </row>
    <row r="413" spans="2:14">
      <c r="B413" s="114"/>
      <c r="C413" s="114"/>
      <c r="D413" s="114"/>
      <c r="E413" s="114"/>
      <c r="F413" s="114"/>
      <c r="G413" s="114"/>
      <c r="H413" s="115"/>
      <c r="I413" s="115"/>
      <c r="J413" s="115"/>
      <c r="K413" s="115"/>
      <c r="L413" s="115"/>
      <c r="M413" s="115"/>
      <c r="N413" s="115"/>
    </row>
    <row r="414" spans="2:14">
      <c r="B414" s="114"/>
      <c r="C414" s="114"/>
      <c r="D414" s="114"/>
      <c r="E414" s="114"/>
      <c r="F414" s="114"/>
      <c r="G414" s="114"/>
      <c r="H414" s="115"/>
      <c r="I414" s="115"/>
      <c r="J414" s="115"/>
      <c r="K414" s="115"/>
      <c r="L414" s="115"/>
      <c r="M414" s="115"/>
      <c r="N414" s="115"/>
    </row>
    <row r="415" spans="2:14">
      <c r="B415" s="114"/>
      <c r="C415" s="114"/>
      <c r="D415" s="114"/>
      <c r="E415" s="114"/>
      <c r="F415" s="114"/>
      <c r="G415" s="114"/>
      <c r="H415" s="115"/>
      <c r="I415" s="115"/>
      <c r="J415" s="115"/>
      <c r="K415" s="115"/>
      <c r="L415" s="115"/>
      <c r="M415" s="115"/>
      <c r="N415" s="115"/>
    </row>
    <row r="416" spans="2:14">
      <c r="B416" s="114"/>
      <c r="C416" s="114"/>
      <c r="D416" s="114"/>
      <c r="E416" s="114"/>
      <c r="F416" s="114"/>
      <c r="G416" s="114"/>
      <c r="H416" s="115"/>
      <c r="I416" s="115"/>
      <c r="J416" s="115"/>
      <c r="K416" s="115"/>
      <c r="L416" s="115"/>
      <c r="M416" s="115"/>
      <c r="N416" s="115"/>
    </row>
    <row r="417" spans="2:14">
      <c r="B417" s="114"/>
      <c r="C417" s="114"/>
      <c r="D417" s="114"/>
      <c r="E417" s="114"/>
      <c r="F417" s="114"/>
      <c r="G417" s="114"/>
      <c r="H417" s="115"/>
      <c r="I417" s="115"/>
      <c r="J417" s="115"/>
      <c r="K417" s="115"/>
      <c r="L417" s="115"/>
      <c r="M417" s="115"/>
      <c r="N417" s="115"/>
    </row>
    <row r="418" spans="2:14">
      <c r="B418" s="114"/>
      <c r="C418" s="114"/>
      <c r="D418" s="114"/>
      <c r="E418" s="114"/>
      <c r="F418" s="114"/>
      <c r="G418" s="114"/>
      <c r="H418" s="115"/>
      <c r="I418" s="115"/>
      <c r="J418" s="115"/>
      <c r="K418" s="115"/>
      <c r="L418" s="115"/>
      <c r="M418" s="115"/>
      <c r="N418" s="115"/>
    </row>
    <row r="419" spans="2:14">
      <c r="B419" s="114"/>
      <c r="C419" s="114"/>
      <c r="D419" s="114"/>
      <c r="E419" s="114"/>
      <c r="F419" s="114"/>
      <c r="G419" s="114"/>
      <c r="H419" s="115"/>
      <c r="I419" s="115"/>
      <c r="J419" s="115"/>
      <c r="K419" s="115"/>
      <c r="L419" s="115"/>
      <c r="M419" s="115"/>
      <c r="N419" s="115"/>
    </row>
    <row r="420" spans="2:14">
      <c r="B420" s="114"/>
      <c r="C420" s="114"/>
      <c r="D420" s="114"/>
      <c r="E420" s="114"/>
      <c r="F420" s="114"/>
      <c r="G420" s="114"/>
      <c r="H420" s="115"/>
      <c r="I420" s="115"/>
      <c r="J420" s="115"/>
      <c r="K420" s="115"/>
      <c r="L420" s="115"/>
      <c r="M420" s="115"/>
      <c r="N420" s="115"/>
    </row>
    <row r="421" spans="2:14">
      <c r="B421" s="114"/>
      <c r="C421" s="114"/>
      <c r="D421" s="114"/>
      <c r="E421" s="114"/>
      <c r="F421" s="114"/>
      <c r="G421" s="114"/>
      <c r="H421" s="115"/>
      <c r="I421" s="115"/>
      <c r="J421" s="115"/>
      <c r="K421" s="115"/>
      <c r="L421" s="115"/>
      <c r="M421" s="115"/>
      <c r="N421" s="115"/>
    </row>
    <row r="422" spans="2:14">
      <c r="B422" s="114"/>
      <c r="C422" s="114"/>
      <c r="D422" s="114"/>
      <c r="E422" s="114"/>
      <c r="F422" s="114"/>
      <c r="G422" s="114"/>
      <c r="H422" s="115"/>
      <c r="I422" s="115"/>
      <c r="J422" s="115"/>
      <c r="K422" s="115"/>
      <c r="L422" s="115"/>
      <c r="M422" s="115"/>
      <c r="N422" s="115"/>
    </row>
    <row r="423" spans="2:14">
      <c r="B423" s="114"/>
      <c r="C423" s="114"/>
      <c r="D423" s="114"/>
      <c r="E423" s="114"/>
      <c r="F423" s="114"/>
      <c r="G423" s="114"/>
      <c r="H423" s="115"/>
      <c r="I423" s="115"/>
      <c r="J423" s="115"/>
      <c r="K423" s="115"/>
      <c r="L423" s="115"/>
      <c r="M423" s="115"/>
      <c r="N423" s="115"/>
    </row>
    <row r="424" spans="2:14">
      <c r="B424" s="114"/>
      <c r="C424" s="114"/>
      <c r="D424" s="114"/>
      <c r="E424" s="114"/>
      <c r="F424" s="114"/>
      <c r="G424" s="114"/>
      <c r="H424" s="115"/>
      <c r="I424" s="115"/>
      <c r="J424" s="115"/>
      <c r="K424" s="115"/>
      <c r="L424" s="115"/>
      <c r="M424" s="115"/>
      <c r="N424" s="115"/>
    </row>
    <row r="425" spans="2:14">
      <c r="B425" s="114"/>
      <c r="C425" s="114"/>
      <c r="D425" s="114"/>
      <c r="E425" s="114"/>
      <c r="F425" s="114"/>
      <c r="G425" s="114"/>
      <c r="H425" s="115"/>
      <c r="I425" s="115"/>
      <c r="J425" s="115"/>
      <c r="K425" s="115"/>
      <c r="L425" s="115"/>
      <c r="M425" s="115"/>
      <c r="N425" s="115"/>
    </row>
    <row r="426" spans="2:14">
      <c r="B426" s="114"/>
      <c r="C426" s="114"/>
      <c r="D426" s="114"/>
      <c r="E426" s="114"/>
      <c r="F426" s="114"/>
      <c r="G426" s="114"/>
      <c r="H426" s="115"/>
      <c r="I426" s="115"/>
      <c r="J426" s="115"/>
      <c r="K426" s="115"/>
      <c r="L426" s="115"/>
      <c r="M426" s="115"/>
      <c r="N426" s="115"/>
    </row>
    <row r="427" spans="2:14">
      <c r="B427" s="114"/>
      <c r="C427" s="114"/>
      <c r="D427" s="114"/>
      <c r="E427" s="114"/>
      <c r="F427" s="114"/>
      <c r="G427" s="114"/>
      <c r="H427" s="115"/>
      <c r="I427" s="115"/>
      <c r="J427" s="115"/>
      <c r="K427" s="115"/>
      <c r="L427" s="115"/>
      <c r="M427" s="115"/>
      <c r="N427" s="115"/>
    </row>
    <row r="428" spans="2:14">
      <c r="B428" s="114"/>
      <c r="C428" s="114"/>
      <c r="D428" s="114"/>
      <c r="E428" s="114"/>
      <c r="F428" s="114"/>
      <c r="G428" s="114"/>
      <c r="H428" s="115"/>
      <c r="I428" s="115"/>
      <c r="J428" s="115"/>
      <c r="K428" s="115"/>
      <c r="L428" s="115"/>
      <c r="M428" s="115"/>
      <c r="N428" s="115"/>
    </row>
    <row r="429" spans="2:14">
      <c r="B429" s="114"/>
      <c r="C429" s="114"/>
      <c r="D429" s="114"/>
      <c r="E429" s="114"/>
      <c r="F429" s="114"/>
      <c r="G429" s="114"/>
      <c r="H429" s="115"/>
      <c r="I429" s="115"/>
      <c r="J429" s="115"/>
      <c r="K429" s="115"/>
      <c r="L429" s="115"/>
      <c r="M429" s="115"/>
      <c r="N429" s="115"/>
    </row>
    <row r="430" spans="2:14">
      <c r="B430" s="114"/>
      <c r="C430" s="114"/>
      <c r="D430" s="114"/>
      <c r="E430" s="114"/>
      <c r="F430" s="114"/>
      <c r="G430" s="114"/>
      <c r="H430" s="115"/>
      <c r="I430" s="115"/>
      <c r="J430" s="115"/>
      <c r="K430" s="115"/>
      <c r="L430" s="115"/>
      <c r="M430" s="115"/>
      <c r="N430" s="115"/>
    </row>
    <row r="431" spans="2:14">
      <c r="B431" s="114"/>
      <c r="C431" s="114"/>
      <c r="D431" s="114"/>
      <c r="E431" s="114"/>
      <c r="F431" s="114"/>
      <c r="G431" s="114"/>
      <c r="H431" s="115"/>
      <c r="I431" s="115"/>
      <c r="J431" s="115"/>
      <c r="K431" s="115"/>
      <c r="L431" s="115"/>
      <c r="M431" s="115"/>
      <c r="N431" s="115"/>
    </row>
    <row r="432" spans="2:14">
      <c r="B432" s="114"/>
      <c r="C432" s="114"/>
      <c r="D432" s="114"/>
      <c r="E432" s="114"/>
      <c r="F432" s="114"/>
      <c r="G432" s="114"/>
      <c r="H432" s="115"/>
      <c r="I432" s="115"/>
      <c r="J432" s="115"/>
      <c r="K432" s="115"/>
      <c r="L432" s="115"/>
      <c r="M432" s="115"/>
      <c r="N432" s="115"/>
    </row>
    <row r="433" spans="2:14">
      <c r="B433" s="114"/>
      <c r="C433" s="114"/>
      <c r="D433" s="114"/>
      <c r="E433" s="114"/>
      <c r="F433" s="114"/>
      <c r="G433" s="114"/>
      <c r="H433" s="115"/>
      <c r="I433" s="115"/>
      <c r="J433" s="115"/>
      <c r="K433" s="115"/>
      <c r="L433" s="115"/>
      <c r="M433" s="115"/>
      <c r="N433" s="115"/>
    </row>
    <row r="434" spans="2:14">
      <c r="B434" s="114"/>
      <c r="C434" s="114"/>
      <c r="D434" s="114"/>
      <c r="E434" s="114"/>
      <c r="F434" s="114"/>
      <c r="G434" s="114"/>
      <c r="H434" s="115"/>
      <c r="I434" s="115"/>
      <c r="J434" s="115"/>
      <c r="K434" s="115"/>
      <c r="L434" s="115"/>
      <c r="M434" s="115"/>
      <c r="N434" s="115"/>
    </row>
    <row r="435" spans="2:14">
      <c r="B435" s="114"/>
      <c r="C435" s="114"/>
      <c r="D435" s="114"/>
      <c r="E435" s="114"/>
      <c r="F435" s="114"/>
      <c r="G435" s="114"/>
      <c r="H435" s="115"/>
      <c r="I435" s="115"/>
      <c r="J435" s="115"/>
      <c r="K435" s="115"/>
      <c r="L435" s="115"/>
      <c r="M435" s="115"/>
      <c r="N435" s="115"/>
    </row>
    <row r="436" spans="2:14">
      <c r="B436" s="114"/>
      <c r="C436" s="114"/>
      <c r="D436" s="114"/>
      <c r="E436" s="114"/>
      <c r="F436" s="114"/>
      <c r="G436" s="114"/>
      <c r="H436" s="115"/>
      <c r="I436" s="115"/>
      <c r="J436" s="115"/>
      <c r="K436" s="115"/>
      <c r="L436" s="115"/>
      <c r="M436" s="115"/>
      <c r="N436" s="115"/>
    </row>
    <row r="437" spans="2:14">
      <c r="B437" s="114"/>
      <c r="C437" s="114"/>
      <c r="D437" s="114"/>
      <c r="E437" s="114"/>
      <c r="F437" s="114"/>
      <c r="G437" s="114"/>
      <c r="H437" s="115"/>
      <c r="I437" s="115"/>
      <c r="J437" s="115"/>
      <c r="K437" s="115"/>
      <c r="L437" s="115"/>
      <c r="M437" s="115"/>
      <c r="N437" s="115"/>
    </row>
    <row r="438" spans="2:14">
      <c r="B438" s="114"/>
      <c r="C438" s="114"/>
      <c r="D438" s="114"/>
      <c r="E438" s="114"/>
      <c r="F438" s="114"/>
      <c r="G438" s="114"/>
      <c r="H438" s="115"/>
      <c r="I438" s="115"/>
      <c r="J438" s="115"/>
      <c r="K438" s="115"/>
      <c r="L438" s="115"/>
      <c r="M438" s="115"/>
      <c r="N438" s="115"/>
    </row>
    <row r="439" spans="2:14">
      <c r="B439" s="114"/>
      <c r="C439" s="114"/>
      <c r="D439" s="114"/>
      <c r="E439" s="114"/>
      <c r="F439" s="114"/>
      <c r="G439" s="114"/>
      <c r="H439" s="115"/>
      <c r="I439" s="115"/>
      <c r="J439" s="115"/>
      <c r="K439" s="115"/>
      <c r="L439" s="115"/>
      <c r="M439" s="115"/>
      <c r="N439" s="115"/>
    </row>
    <row r="440" spans="2:14">
      <c r="B440" s="114"/>
      <c r="C440" s="114"/>
      <c r="D440" s="114"/>
      <c r="E440" s="114"/>
      <c r="F440" s="114"/>
      <c r="G440" s="114"/>
      <c r="H440" s="115"/>
      <c r="I440" s="115"/>
      <c r="J440" s="115"/>
      <c r="K440" s="115"/>
      <c r="L440" s="115"/>
      <c r="M440" s="115"/>
      <c r="N440" s="115"/>
    </row>
    <row r="441" spans="2:14">
      <c r="B441" s="114"/>
      <c r="C441" s="114"/>
      <c r="D441" s="114"/>
      <c r="E441" s="114"/>
      <c r="F441" s="114"/>
      <c r="G441" s="114"/>
      <c r="H441" s="115"/>
      <c r="I441" s="115"/>
      <c r="J441" s="115"/>
      <c r="K441" s="115"/>
      <c r="L441" s="115"/>
      <c r="M441" s="115"/>
      <c r="N441" s="115"/>
    </row>
    <row r="442" spans="2:14">
      <c r="B442" s="114"/>
      <c r="C442" s="114"/>
      <c r="D442" s="114"/>
      <c r="E442" s="114"/>
      <c r="F442" s="114"/>
      <c r="G442" s="114"/>
      <c r="H442" s="115"/>
      <c r="I442" s="115"/>
      <c r="J442" s="115"/>
      <c r="K442" s="115"/>
      <c r="L442" s="115"/>
      <c r="M442" s="115"/>
      <c r="N442" s="115"/>
    </row>
    <row r="443" spans="2:14">
      <c r="B443" s="114"/>
      <c r="C443" s="114"/>
      <c r="D443" s="114"/>
      <c r="E443" s="114"/>
      <c r="F443" s="114"/>
      <c r="G443" s="114"/>
      <c r="H443" s="115"/>
      <c r="I443" s="115"/>
      <c r="J443" s="115"/>
      <c r="K443" s="115"/>
      <c r="L443" s="115"/>
      <c r="M443" s="115"/>
      <c r="N443" s="115"/>
    </row>
    <row r="444" spans="2:14">
      <c r="B444" s="114"/>
      <c r="C444" s="114"/>
      <c r="D444" s="114"/>
      <c r="E444" s="114"/>
      <c r="F444" s="114"/>
      <c r="G444" s="114"/>
      <c r="H444" s="115"/>
      <c r="I444" s="115"/>
      <c r="J444" s="115"/>
      <c r="K444" s="115"/>
      <c r="L444" s="115"/>
      <c r="M444" s="115"/>
      <c r="N444" s="115"/>
    </row>
    <row r="445" spans="2:14">
      <c r="B445" s="114"/>
      <c r="C445" s="114"/>
      <c r="D445" s="114"/>
      <c r="E445" s="114"/>
      <c r="F445" s="114"/>
      <c r="G445" s="114"/>
      <c r="H445" s="115"/>
      <c r="I445" s="115"/>
      <c r="J445" s="115"/>
      <c r="K445" s="115"/>
      <c r="L445" s="115"/>
      <c r="M445" s="115"/>
      <c r="N445" s="115"/>
    </row>
    <row r="446" spans="2:14">
      <c r="B446" s="114"/>
      <c r="C446" s="114"/>
      <c r="D446" s="114"/>
      <c r="E446" s="114"/>
      <c r="F446" s="114"/>
      <c r="G446" s="114"/>
      <c r="H446" s="115"/>
      <c r="I446" s="115"/>
      <c r="J446" s="115"/>
      <c r="K446" s="115"/>
      <c r="L446" s="115"/>
      <c r="M446" s="115"/>
      <c r="N446" s="115"/>
    </row>
    <row r="447" spans="2:14">
      <c r="B447" s="114"/>
      <c r="C447" s="114"/>
      <c r="D447" s="114"/>
      <c r="E447" s="114"/>
      <c r="F447" s="114"/>
      <c r="G447" s="114"/>
      <c r="H447" s="115"/>
      <c r="I447" s="115"/>
      <c r="J447" s="115"/>
      <c r="K447" s="115"/>
      <c r="L447" s="115"/>
      <c r="M447" s="115"/>
      <c r="N447" s="115"/>
    </row>
    <row r="448" spans="2:14">
      <c r="B448" s="114"/>
      <c r="C448" s="114"/>
      <c r="D448" s="114"/>
      <c r="E448" s="114"/>
      <c r="F448" s="114"/>
      <c r="G448" s="114"/>
      <c r="H448" s="115"/>
      <c r="I448" s="115"/>
      <c r="J448" s="115"/>
      <c r="K448" s="115"/>
      <c r="L448" s="115"/>
      <c r="M448" s="115"/>
      <c r="N448" s="115"/>
    </row>
    <row r="449" spans="2:14">
      <c r="B449" s="114"/>
      <c r="C449" s="114"/>
      <c r="D449" s="114"/>
      <c r="E449" s="114"/>
      <c r="F449" s="114"/>
      <c r="G449" s="114"/>
      <c r="H449" s="115"/>
      <c r="I449" s="115"/>
      <c r="J449" s="115"/>
      <c r="K449" s="115"/>
      <c r="L449" s="115"/>
      <c r="M449" s="115"/>
      <c r="N449" s="115"/>
    </row>
    <row r="450" spans="2:14">
      <c r="B450" s="114"/>
      <c r="C450" s="114"/>
      <c r="D450" s="114"/>
      <c r="E450" s="114"/>
      <c r="F450" s="114"/>
      <c r="G450" s="114"/>
      <c r="H450" s="115"/>
      <c r="I450" s="115"/>
      <c r="J450" s="115"/>
      <c r="K450" s="115"/>
      <c r="L450" s="115"/>
      <c r="M450" s="115"/>
      <c r="N450" s="115"/>
    </row>
    <row r="451" spans="2:14">
      <c r="B451" s="114"/>
      <c r="C451" s="114"/>
      <c r="D451" s="114"/>
      <c r="E451" s="114"/>
      <c r="F451" s="114"/>
      <c r="G451" s="114"/>
      <c r="H451" s="115"/>
      <c r="I451" s="115"/>
      <c r="J451" s="115"/>
      <c r="K451" s="115"/>
      <c r="L451" s="115"/>
      <c r="M451" s="115"/>
      <c r="N451" s="115"/>
    </row>
    <row r="452" spans="2:14">
      <c r="B452" s="114"/>
      <c r="C452" s="114"/>
      <c r="D452" s="114"/>
      <c r="E452" s="114"/>
      <c r="F452" s="114"/>
      <c r="G452" s="114"/>
      <c r="H452" s="115"/>
      <c r="I452" s="115"/>
      <c r="J452" s="115"/>
      <c r="K452" s="115"/>
      <c r="L452" s="115"/>
      <c r="M452" s="115"/>
      <c r="N452" s="115"/>
    </row>
    <row r="453" spans="2:14">
      <c r="B453" s="114"/>
      <c r="C453" s="114"/>
      <c r="D453" s="114"/>
      <c r="E453" s="114"/>
      <c r="F453" s="114"/>
      <c r="G453" s="114"/>
      <c r="H453" s="115"/>
      <c r="I453" s="115"/>
      <c r="J453" s="115"/>
      <c r="K453" s="115"/>
      <c r="L453" s="115"/>
      <c r="M453" s="115"/>
      <c r="N453" s="115"/>
    </row>
    <row r="454" spans="2:14">
      <c r="B454" s="114"/>
      <c r="C454" s="114"/>
      <c r="D454" s="114"/>
      <c r="E454" s="114"/>
      <c r="F454" s="114"/>
      <c r="G454" s="114"/>
      <c r="H454" s="115"/>
      <c r="I454" s="115"/>
      <c r="J454" s="115"/>
      <c r="K454" s="115"/>
      <c r="L454" s="115"/>
      <c r="M454" s="115"/>
      <c r="N454" s="115"/>
    </row>
    <row r="455" spans="2:14">
      <c r="B455" s="114"/>
      <c r="C455" s="114"/>
      <c r="D455" s="114"/>
      <c r="E455" s="114"/>
      <c r="F455" s="114"/>
      <c r="G455" s="114"/>
      <c r="H455" s="115"/>
      <c r="I455" s="115"/>
      <c r="J455" s="115"/>
      <c r="K455" s="115"/>
      <c r="L455" s="115"/>
      <c r="M455" s="115"/>
      <c r="N455" s="115"/>
    </row>
    <row r="456" spans="2:14">
      <c r="B456" s="114"/>
      <c r="C456" s="114"/>
      <c r="D456" s="114"/>
      <c r="E456" s="114"/>
      <c r="F456" s="114"/>
      <c r="G456" s="114"/>
      <c r="H456" s="115"/>
      <c r="I456" s="115"/>
      <c r="J456" s="115"/>
      <c r="K456" s="115"/>
      <c r="L456" s="115"/>
      <c r="M456" s="115"/>
      <c r="N456" s="115"/>
    </row>
    <row r="457" spans="2:14">
      <c r="B457" s="114"/>
      <c r="C457" s="114"/>
      <c r="D457" s="114"/>
      <c r="E457" s="114"/>
      <c r="F457" s="114"/>
      <c r="G457" s="114"/>
      <c r="H457" s="115"/>
      <c r="I457" s="115"/>
      <c r="J457" s="115"/>
      <c r="K457" s="115"/>
      <c r="L457" s="115"/>
      <c r="M457" s="115"/>
      <c r="N457" s="115"/>
    </row>
    <row r="458" spans="2:14">
      <c r="B458" s="114"/>
      <c r="C458" s="114"/>
      <c r="D458" s="114"/>
      <c r="E458" s="114"/>
      <c r="F458" s="114"/>
      <c r="G458" s="114"/>
      <c r="H458" s="115"/>
      <c r="I458" s="115"/>
      <c r="J458" s="115"/>
      <c r="K458" s="115"/>
      <c r="L458" s="115"/>
      <c r="M458" s="115"/>
      <c r="N458" s="115"/>
    </row>
    <row r="459" spans="2:14">
      <c r="B459" s="114"/>
      <c r="C459" s="114"/>
      <c r="D459" s="114"/>
      <c r="E459" s="114"/>
      <c r="F459" s="114"/>
      <c r="G459" s="114"/>
      <c r="H459" s="115"/>
      <c r="I459" s="115"/>
      <c r="J459" s="115"/>
      <c r="K459" s="115"/>
      <c r="L459" s="115"/>
      <c r="M459" s="115"/>
      <c r="N459" s="115"/>
    </row>
    <row r="460" spans="2:14">
      <c r="B460" s="114"/>
      <c r="C460" s="114"/>
      <c r="D460" s="114"/>
      <c r="E460" s="114"/>
      <c r="F460" s="114"/>
      <c r="G460" s="114"/>
      <c r="H460" s="115"/>
      <c r="I460" s="115"/>
      <c r="J460" s="115"/>
      <c r="K460" s="115"/>
      <c r="L460" s="115"/>
      <c r="M460" s="115"/>
      <c r="N460" s="115"/>
    </row>
    <row r="461" spans="2:14">
      <c r="B461" s="114"/>
      <c r="C461" s="114"/>
      <c r="D461" s="114"/>
      <c r="E461" s="114"/>
      <c r="F461" s="114"/>
      <c r="G461" s="114"/>
      <c r="H461" s="115"/>
      <c r="I461" s="115"/>
      <c r="J461" s="115"/>
      <c r="K461" s="115"/>
      <c r="L461" s="115"/>
      <c r="M461" s="115"/>
      <c r="N461" s="115"/>
    </row>
    <row r="462" spans="2:14">
      <c r="B462" s="114"/>
      <c r="C462" s="114"/>
      <c r="D462" s="114"/>
      <c r="E462" s="114"/>
      <c r="F462" s="114"/>
      <c r="G462" s="114"/>
      <c r="H462" s="115"/>
      <c r="I462" s="115"/>
      <c r="J462" s="115"/>
      <c r="K462" s="115"/>
      <c r="L462" s="115"/>
      <c r="M462" s="115"/>
      <c r="N462" s="115"/>
    </row>
    <row r="463" spans="2:14">
      <c r="B463" s="114"/>
      <c r="C463" s="114"/>
      <c r="D463" s="114"/>
      <c r="E463" s="114"/>
      <c r="F463" s="114"/>
      <c r="G463" s="114"/>
      <c r="H463" s="115"/>
      <c r="I463" s="115"/>
      <c r="J463" s="115"/>
      <c r="K463" s="115"/>
      <c r="L463" s="115"/>
      <c r="M463" s="115"/>
      <c r="N463" s="115"/>
    </row>
    <row r="464" spans="2:14">
      <c r="B464" s="114"/>
      <c r="C464" s="114"/>
      <c r="D464" s="114"/>
      <c r="E464" s="114"/>
      <c r="F464" s="114"/>
      <c r="G464" s="114"/>
      <c r="H464" s="115"/>
      <c r="I464" s="115"/>
      <c r="J464" s="115"/>
      <c r="K464" s="115"/>
      <c r="L464" s="115"/>
      <c r="M464" s="115"/>
      <c r="N464" s="115"/>
    </row>
    <row r="465" spans="2:14">
      <c r="B465" s="114"/>
      <c r="C465" s="114"/>
      <c r="D465" s="114"/>
      <c r="E465" s="114"/>
      <c r="F465" s="114"/>
      <c r="G465" s="114"/>
      <c r="H465" s="115"/>
      <c r="I465" s="115"/>
      <c r="J465" s="115"/>
      <c r="K465" s="115"/>
      <c r="L465" s="115"/>
      <c r="M465" s="115"/>
      <c r="N465" s="115"/>
    </row>
    <row r="466" spans="2:14">
      <c r="B466" s="114"/>
      <c r="C466" s="114"/>
      <c r="D466" s="114"/>
      <c r="E466" s="114"/>
      <c r="F466" s="114"/>
      <c r="G466" s="114"/>
      <c r="H466" s="115"/>
      <c r="I466" s="115"/>
      <c r="J466" s="115"/>
      <c r="K466" s="115"/>
      <c r="L466" s="115"/>
      <c r="M466" s="115"/>
      <c r="N466" s="115"/>
    </row>
    <row r="467" spans="2:14">
      <c r="B467" s="114"/>
      <c r="C467" s="114"/>
      <c r="D467" s="114"/>
      <c r="E467" s="114"/>
      <c r="F467" s="114"/>
      <c r="G467" s="114"/>
      <c r="H467" s="115"/>
      <c r="I467" s="115"/>
      <c r="J467" s="115"/>
      <c r="K467" s="115"/>
      <c r="L467" s="115"/>
      <c r="M467" s="115"/>
      <c r="N467" s="115"/>
    </row>
    <row r="468" spans="2:14">
      <c r="B468" s="114"/>
      <c r="C468" s="114"/>
      <c r="D468" s="114"/>
      <c r="E468" s="114"/>
      <c r="F468" s="114"/>
      <c r="G468" s="114"/>
      <c r="H468" s="115"/>
      <c r="I468" s="115"/>
      <c r="J468" s="115"/>
      <c r="K468" s="115"/>
      <c r="L468" s="115"/>
      <c r="M468" s="115"/>
      <c r="N468" s="115"/>
    </row>
    <row r="469" spans="2:14">
      <c r="B469" s="114"/>
      <c r="C469" s="114"/>
      <c r="D469" s="114"/>
      <c r="E469" s="114"/>
      <c r="F469" s="114"/>
      <c r="G469" s="114"/>
      <c r="H469" s="115"/>
      <c r="I469" s="115"/>
      <c r="J469" s="115"/>
      <c r="K469" s="115"/>
      <c r="L469" s="115"/>
      <c r="M469" s="115"/>
      <c r="N469" s="115"/>
    </row>
    <row r="470" spans="2:14">
      <c r="B470" s="114"/>
      <c r="C470" s="114"/>
      <c r="D470" s="114"/>
      <c r="E470" s="114"/>
      <c r="F470" s="114"/>
      <c r="G470" s="114"/>
      <c r="H470" s="115"/>
      <c r="I470" s="115"/>
      <c r="J470" s="115"/>
      <c r="K470" s="115"/>
      <c r="L470" s="115"/>
      <c r="M470" s="115"/>
      <c r="N470" s="115"/>
    </row>
    <row r="471" spans="2:14">
      <c r="B471" s="114"/>
      <c r="C471" s="114"/>
      <c r="D471" s="114"/>
      <c r="E471" s="114"/>
      <c r="F471" s="114"/>
      <c r="G471" s="114"/>
      <c r="H471" s="115"/>
      <c r="I471" s="115"/>
      <c r="J471" s="115"/>
      <c r="K471" s="115"/>
      <c r="L471" s="115"/>
      <c r="M471" s="115"/>
      <c r="N471" s="115"/>
    </row>
    <row r="472" spans="2:14">
      <c r="B472" s="114"/>
      <c r="C472" s="114"/>
      <c r="D472" s="114"/>
      <c r="E472" s="114"/>
      <c r="F472" s="114"/>
      <c r="G472" s="114"/>
      <c r="H472" s="115"/>
      <c r="I472" s="115"/>
      <c r="J472" s="115"/>
      <c r="K472" s="115"/>
      <c r="L472" s="115"/>
      <c r="M472" s="115"/>
      <c r="N472" s="115"/>
    </row>
    <row r="473" spans="2:14">
      <c r="B473" s="114"/>
      <c r="C473" s="114"/>
      <c r="D473" s="114"/>
      <c r="E473" s="114"/>
      <c r="F473" s="114"/>
      <c r="G473" s="114"/>
      <c r="H473" s="115"/>
      <c r="I473" s="115"/>
      <c r="J473" s="115"/>
      <c r="K473" s="115"/>
      <c r="L473" s="115"/>
      <c r="M473" s="115"/>
      <c r="N473" s="115"/>
    </row>
    <row r="474" spans="2:14">
      <c r="B474" s="114"/>
      <c r="C474" s="114"/>
      <c r="D474" s="114"/>
      <c r="E474" s="114"/>
      <c r="F474" s="114"/>
      <c r="G474" s="114"/>
      <c r="H474" s="115"/>
      <c r="I474" s="115"/>
      <c r="J474" s="115"/>
      <c r="K474" s="115"/>
      <c r="L474" s="115"/>
      <c r="M474" s="115"/>
      <c r="N474" s="115"/>
    </row>
    <row r="475" spans="2:14">
      <c r="B475" s="114"/>
      <c r="C475" s="114"/>
      <c r="D475" s="114"/>
      <c r="E475" s="114"/>
      <c r="F475" s="114"/>
      <c r="G475" s="114"/>
      <c r="H475" s="115"/>
      <c r="I475" s="115"/>
      <c r="J475" s="115"/>
      <c r="K475" s="115"/>
      <c r="L475" s="115"/>
      <c r="M475" s="115"/>
      <c r="N475" s="115"/>
    </row>
    <row r="476" spans="2:14">
      <c r="B476" s="114"/>
      <c r="C476" s="114"/>
      <c r="D476" s="114"/>
      <c r="E476" s="114"/>
      <c r="F476" s="114"/>
      <c r="G476" s="114"/>
      <c r="H476" s="115"/>
      <c r="I476" s="115"/>
      <c r="J476" s="115"/>
      <c r="K476" s="115"/>
      <c r="L476" s="115"/>
      <c r="M476" s="115"/>
      <c r="N476" s="115"/>
    </row>
    <row r="477" spans="2:14">
      <c r="B477" s="114"/>
      <c r="C477" s="114"/>
      <c r="D477" s="114"/>
      <c r="E477" s="114"/>
      <c r="F477" s="114"/>
      <c r="G477" s="114"/>
      <c r="H477" s="115"/>
      <c r="I477" s="115"/>
      <c r="J477" s="115"/>
      <c r="K477" s="115"/>
      <c r="L477" s="115"/>
      <c r="M477" s="115"/>
      <c r="N477" s="115"/>
    </row>
    <row r="478" spans="2:14">
      <c r="B478" s="114"/>
      <c r="C478" s="114"/>
      <c r="D478" s="114"/>
      <c r="E478" s="114"/>
      <c r="F478" s="114"/>
      <c r="G478" s="114"/>
      <c r="H478" s="115"/>
      <c r="I478" s="115"/>
      <c r="J478" s="115"/>
      <c r="K478" s="115"/>
      <c r="L478" s="115"/>
      <c r="M478" s="115"/>
      <c r="N478" s="115"/>
    </row>
    <row r="479" spans="2:14">
      <c r="B479" s="114"/>
      <c r="C479" s="114"/>
      <c r="D479" s="114"/>
      <c r="E479" s="114"/>
      <c r="F479" s="114"/>
      <c r="G479" s="114"/>
      <c r="H479" s="115"/>
      <c r="I479" s="115"/>
      <c r="J479" s="115"/>
      <c r="K479" s="115"/>
      <c r="L479" s="115"/>
      <c r="M479" s="115"/>
      <c r="N479" s="115"/>
    </row>
    <row r="480" spans="2:14">
      <c r="B480" s="114"/>
      <c r="C480" s="114"/>
      <c r="D480" s="114"/>
      <c r="E480" s="114"/>
      <c r="F480" s="114"/>
      <c r="G480" s="114"/>
      <c r="H480" s="115"/>
      <c r="I480" s="115"/>
      <c r="J480" s="115"/>
      <c r="K480" s="115"/>
      <c r="L480" s="115"/>
      <c r="M480" s="115"/>
      <c r="N480" s="115"/>
    </row>
    <row r="481" spans="2:14">
      <c r="B481" s="114"/>
      <c r="C481" s="114"/>
      <c r="D481" s="114"/>
      <c r="E481" s="114"/>
      <c r="F481" s="114"/>
      <c r="G481" s="114"/>
      <c r="H481" s="115"/>
      <c r="I481" s="115"/>
      <c r="J481" s="115"/>
      <c r="K481" s="115"/>
      <c r="L481" s="115"/>
      <c r="M481" s="115"/>
      <c r="N481" s="115"/>
    </row>
    <row r="482" spans="2:14">
      <c r="B482" s="114"/>
      <c r="C482" s="114"/>
      <c r="D482" s="114"/>
      <c r="E482" s="114"/>
      <c r="F482" s="114"/>
      <c r="G482" s="114"/>
      <c r="H482" s="115"/>
      <c r="I482" s="115"/>
      <c r="J482" s="115"/>
      <c r="K482" s="115"/>
      <c r="L482" s="115"/>
      <c r="M482" s="115"/>
      <c r="N482" s="115"/>
    </row>
    <row r="483" spans="2:14">
      <c r="B483" s="114"/>
      <c r="C483" s="114"/>
      <c r="D483" s="114"/>
      <c r="E483" s="114"/>
      <c r="F483" s="114"/>
      <c r="G483" s="114"/>
      <c r="H483" s="115"/>
      <c r="I483" s="115"/>
      <c r="J483" s="115"/>
      <c r="K483" s="115"/>
      <c r="L483" s="115"/>
      <c r="M483" s="115"/>
      <c r="N483" s="115"/>
    </row>
    <row r="484" spans="2:14">
      <c r="B484" s="114"/>
      <c r="C484" s="114"/>
      <c r="D484" s="114"/>
      <c r="E484" s="114"/>
      <c r="F484" s="114"/>
      <c r="G484" s="114"/>
      <c r="H484" s="115"/>
      <c r="I484" s="115"/>
      <c r="J484" s="115"/>
      <c r="K484" s="115"/>
      <c r="L484" s="115"/>
      <c r="M484" s="115"/>
      <c r="N484" s="115"/>
    </row>
    <row r="485" spans="2:14">
      <c r="B485" s="114"/>
      <c r="C485" s="114"/>
      <c r="D485" s="114"/>
      <c r="E485" s="114"/>
      <c r="F485" s="114"/>
      <c r="G485" s="114"/>
      <c r="H485" s="115"/>
      <c r="I485" s="115"/>
      <c r="J485" s="115"/>
      <c r="K485" s="115"/>
      <c r="L485" s="115"/>
      <c r="M485" s="115"/>
      <c r="N485" s="115"/>
    </row>
    <row r="486" spans="2:14">
      <c r="B486" s="114"/>
      <c r="C486" s="114"/>
      <c r="D486" s="114"/>
      <c r="E486" s="114"/>
      <c r="F486" s="114"/>
      <c r="G486" s="114"/>
      <c r="H486" s="115"/>
      <c r="I486" s="115"/>
      <c r="J486" s="115"/>
      <c r="K486" s="115"/>
      <c r="L486" s="115"/>
      <c r="M486" s="115"/>
      <c r="N486" s="115"/>
    </row>
    <row r="487" spans="2:14">
      <c r="B487" s="114"/>
      <c r="C487" s="114"/>
      <c r="D487" s="114"/>
      <c r="E487" s="114"/>
      <c r="F487" s="114"/>
      <c r="G487" s="114"/>
      <c r="H487" s="115"/>
      <c r="I487" s="115"/>
      <c r="J487" s="115"/>
      <c r="K487" s="115"/>
      <c r="L487" s="115"/>
      <c r="M487" s="115"/>
      <c r="N487" s="115"/>
    </row>
    <row r="488" spans="2:14">
      <c r="B488" s="114"/>
      <c r="C488" s="114"/>
      <c r="D488" s="114"/>
      <c r="E488" s="114"/>
      <c r="F488" s="114"/>
      <c r="G488" s="114"/>
      <c r="H488" s="115"/>
      <c r="I488" s="115"/>
      <c r="J488" s="115"/>
      <c r="K488" s="115"/>
      <c r="L488" s="115"/>
      <c r="M488" s="115"/>
      <c r="N488" s="115"/>
    </row>
    <row r="489" spans="2:14">
      <c r="B489" s="114"/>
      <c r="C489" s="114"/>
      <c r="D489" s="114"/>
      <c r="E489" s="114"/>
      <c r="F489" s="114"/>
      <c r="G489" s="114"/>
      <c r="H489" s="115"/>
      <c r="I489" s="115"/>
      <c r="J489" s="115"/>
      <c r="K489" s="115"/>
      <c r="L489" s="115"/>
      <c r="M489" s="115"/>
      <c r="N489" s="115"/>
    </row>
    <row r="490" spans="2:14">
      <c r="B490" s="114"/>
      <c r="C490" s="114"/>
      <c r="D490" s="114"/>
      <c r="E490" s="114"/>
      <c r="F490" s="114"/>
      <c r="G490" s="114"/>
      <c r="H490" s="115"/>
      <c r="I490" s="115"/>
      <c r="J490" s="115"/>
      <c r="K490" s="115"/>
      <c r="L490" s="115"/>
      <c r="M490" s="115"/>
      <c r="N490" s="115"/>
    </row>
    <row r="491" spans="2:14">
      <c r="B491" s="114"/>
      <c r="C491" s="114"/>
      <c r="D491" s="114"/>
      <c r="E491" s="114"/>
      <c r="F491" s="114"/>
      <c r="G491" s="114"/>
      <c r="H491" s="115"/>
      <c r="I491" s="115"/>
      <c r="J491" s="115"/>
      <c r="K491" s="115"/>
      <c r="L491" s="115"/>
      <c r="M491" s="115"/>
      <c r="N491" s="115"/>
    </row>
    <row r="492" spans="2:14">
      <c r="B492" s="114"/>
      <c r="C492" s="114"/>
      <c r="D492" s="114"/>
      <c r="E492" s="114"/>
      <c r="F492" s="114"/>
      <c r="G492" s="114"/>
      <c r="H492" s="115"/>
      <c r="I492" s="115"/>
      <c r="J492" s="115"/>
      <c r="K492" s="115"/>
      <c r="L492" s="115"/>
      <c r="M492" s="115"/>
      <c r="N492" s="115"/>
    </row>
    <row r="493" spans="2:14">
      <c r="B493" s="114"/>
      <c r="C493" s="114"/>
      <c r="D493" s="114"/>
      <c r="E493" s="114"/>
      <c r="F493" s="114"/>
      <c r="G493" s="114"/>
      <c r="H493" s="115"/>
      <c r="I493" s="115"/>
      <c r="J493" s="115"/>
      <c r="K493" s="115"/>
      <c r="L493" s="115"/>
      <c r="M493" s="115"/>
      <c r="N493" s="115"/>
    </row>
    <row r="494" spans="2:14">
      <c r="B494" s="114"/>
      <c r="C494" s="114"/>
      <c r="D494" s="114"/>
      <c r="E494" s="114"/>
      <c r="F494" s="114"/>
      <c r="G494" s="114"/>
      <c r="H494" s="115"/>
      <c r="I494" s="115"/>
      <c r="J494" s="115"/>
      <c r="K494" s="115"/>
      <c r="L494" s="115"/>
      <c r="M494" s="115"/>
      <c r="N494" s="115"/>
    </row>
    <row r="495" spans="2:14">
      <c r="B495" s="114"/>
      <c r="C495" s="114"/>
      <c r="D495" s="114"/>
      <c r="E495" s="114"/>
      <c r="F495" s="114"/>
      <c r="G495" s="114"/>
      <c r="H495" s="115"/>
      <c r="I495" s="115"/>
      <c r="J495" s="115"/>
      <c r="K495" s="115"/>
      <c r="L495" s="115"/>
      <c r="M495" s="115"/>
      <c r="N495" s="115"/>
    </row>
    <row r="496" spans="2:14">
      <c r="B496" s="114"/>
      <c r="C496" s="114"/>
      <c r="D496" s="114"/>
      <c r="E496" s="114"/>
      <c r="F496" s="114"/>
      <c r="G496" s="114"/>
      <c r="H496" s="115"/>
      <c r="I496" s="115"/>
      <c r="J496" s="115"/>
      <c r="K496" s="115"/>
      <c r="L496" s="115"/>
      <c r="M496" s="115"/>
      <c r="N496" s="115"/>
    </row>
    <row r="497" spans="2:14">
      <c r="B497" s="114"/>
      <c r="C497" s="114"/>
      <c r="D497" s="114"/>
      <c r="E497" s="114"/>
      <c r="F497" s="114"/>
      <c r="G497" s="114"/>
      <c r="H497" s="115"/>
      <c r="I497" s="115"/>
      <c r="J497" s="115"/>
      <c r="K497" s="115"/>
      <c r="L497" s="115"/>
      <c r="M497" s="115"/>
      <c r="N497" s="115"/>
    </row>
    <row r="498" spans="2:14">
      <c r="B498" s="114"/>
      <c r="C498" s="114"/>
      <c r="D498" s="114"/>
      <c r="E498" s="114"/>
      <c r="F498" s="114"/>
      <c r="G498" s="114"/>
      <c r="H498" s="115"/>
      <c r="I498" s="115"/>
      <c r="J498" s="115"/>
      <c r="K498" s="115"/>
      <c r="L498" s="115"/>
      <c r="M498" s="115"/>
      <c r="N498" s="115"/>
    </row>
    <row r="499" spans="2:14">
      <c r="B499" s="114"/>
      <c r="C499" s="114"/>
      <c r="D499" s="114"/>
      <c r="E499" s="114"/>
      <c r="F499" s="114"/>
      <c r="G499" s="114"/>
      <c r="H499" s="115"/>
      <c r="I499" s="115"/>
      <c r="J499" s="115"/>
      <c r="K499" s="115"/>
      <c r="L499" s="115"/>
      <c r="M499" s="115"/>
      <c r="N499" s="115"/>
    </row>
    <row r="500" spans="2:14">
      <c r="B500" s="114"/>
      <c r="C500" s="114"/>
      <c r="D500" s="114"/>
      <c r="E500" s="114"/>
      <c r="F500" s="114"/>
      <c r="G500" s="114"/>
      <c r="H500" s="115"/>
      <c r="I500" s="115"/>
      <c r="J500" s="115"/>
      <c r="K500" s="115"/>
      <c r="L500" s="115"/>
      <c r="M500" s="115"/>
      <c r="N500" s="115"/>
    </row>
    <row r="501" spans="2:14">
      <c r="B501" s="114"/>
      <c r="C501" s="114"/>
      <c r="D501" s="114"/>
      <c r="E501" s="114"/>
      <c r="F501" s="114"/>
      <c r="G501" s="114"/>
      <c r="H501" s="115"/>
      <c r="I501" s="115"/>
      <c r="J501" s="115"/>
      <c r="K501" s="115"/>
      <c r="L501" s="115"/>
      <c r="M501" s="115"/>
      <c r="N501" s="115"/>
    </row>
    <row r="502" spans="2:14">
      <c r="B502" s="114"/>
      <c r="C502" s="114"/>
      <c r="D502" s="114"/>
      <c r="E502" s="114"/>
      <c r="F502" s="114"/>
      <c r="G502" s="114"/>
      <c r="H502" s="115"/>
      <c r="I502" s="115"/>
      <c r="J502" s="115"/>
      <c r="K502" s="115"/>
      <c r="L502" s="115"/>
      <c r="M502" s="115"/>
      <c r="N502" s="115"/>
    </row>
    <row r="503" spans="2:14">
      <c r="B503" s="114"/>
      <c r="C503" s="114"/>
      <c r="D503" s="114"/>
      <c r="E503" s="114"/>
      <c r="F503" s="114"/>
      <c r="G503" s="114"/>
      <c r="H503" s="115"/>
      <c r="I503" s="115"/>
      <c r="J503" s="115"/>
      <c r="K503" s="115"/>
      <c r="L503" s="115"/>
      <c r="M503" s="115"/>
      <c r="N503" s="115"/>
    </row>
    <row r="504" spans="2:14">
      <c r="B504" s="114"/>
      <c r="C504" s="114"/>
      <c r="D504" s="114"/>
      <c r="E504" s="114"/>
      <c r="F504" s="114"/>
      <c r="G504" s="114"/>
      <c r="H504" s="115"/>
      <c r="I504" s="115"/>
      <c r="J504" s="115"/>
      <c r="K504" s="115"/>
      <c r="L504" s="115"/>
      <c r="M504" s="115"/>
      <c r="N504" s="115"/>
    </row>
    <row r="505" spans="2:14">
      <c r="B505" s="114"/>
      <c r="C505" s="114"/>
      <c r="D505" s="114"/>
      <c r="E505" s="114"/>
      <c r="F505" s="114"/>
      <c r="G505" s="114"/>
      <c r="H505" s="115"/>
      <c r="I505" s="115"/>
      <c r="J505" s="115"/>
      <c r="K505" s="115"/>
      <c r="L505" s="115"/>
      <c r="M505" s="115"/>
      <c r="N505" s="115"/>
    </row>
    <row r="506" spans="2:14">
      <c r="B506" s="114"/>
      <c r="C506" s="114"/>
      <c r="D506" s="114"/>
      <c r="E506" s="114"/>
      <c r="F506" s="114"/>
      <c r="G506" s="114"/>
      <c r="H506" s="115"/>
      <c r="I506" s="115"/>
      <c r="J506" s="115"/>
      <c r="K506" s="115"/>
      <c r="L506" s="115"/>
      <c r="M506" s="115"/>
      <c r="N506" s="115"/>
    </row>
    <row r="507" spans="2:14">
      <c r="B507" s="114"/>
      <c r="C507" s="114"/>
      <c r="D507" s="114"/>
      <c r="E507" s="114"/>
      <c r="F507" s="114"/>
      <c r="G507" s="114"/>
      <c r="H507" s="115"/>
      <c r="I507" s="115"/>
      <c r="J507" s="115"/>
      <c r="K507" s="115"/>
      <c r="L507" s="115"/>
      <c r="M507" s="115"/>
      <c r="N507" s="115"/>
    </row>
    <row r="508" spans="2:14">
      <c r="B508" s="114"/>
      <c r="C508" s="114"/>
      <c r="D508" s="114"/>
      <c r="E508" s="114"/>
      <c r="F508" s="114"/>
      <c r="G508" s="114"/>
      <c r="H508" s="115"/>
      <c r="I508" s="115"/>
      <c r="J508" s="115"/>
      <c r="K508" s="115"/>
      <c r="L508" s="115"/>
      <c r="M508" s="115"/>
      <c r="N508" s="115"/>
    </row>
    <row r="509" spans="2:14">
      <c r="B509" s="114"/>
      <c r="C509" s="114"/>
      <c r="D509" s="114"/>
      <c r="E509" s="114"/>
      <c r="F509" s="114"/>
      <c r="G509" s="114"/>
      <c r="H509" s="115"/>
      <c r="I509" s="115"/>
      <c r="J509" s="115"/>
      <c r="K509" s="115"/>
      <c r="L509" s="115"/>
      <c r="M509" s="115"/>
      <c r="N509" s="115"/>
    </row>
    <row r="510" spans="2:14">
      <c r="B510" s="114"/>
      <c r="C510" s="114"/>
      <c r="D510" s="114"/>
      <c r="E510" s="114"/>
      <c r="F510" s="114"/>
      <c r="G510" s="114"/>
      <c r="H510" s="115"/>
      <c r="I510" s="115"/>
      <c r="J510" s="115"/>
      <c r="K510" s="115"/>
      <c r="L510" s="115"/>
      <c r="M510" s="115"/>
      <c r="N510" s="115"/>
    </row>
    <row r="511" spans="2:14">
      <c r="B511" s="114"/>
      <c r="C511" s="114"/>
      <c r="D511" s="114"/>
      <c r="E511" s="114"/>
      <c r="F511" s="114"/>
      <c r="G511" s="114"/>
      <c r="H511" s="115"/>
      <c r="I511" s="115"/>
      <c r="J511" s="115"/>
      <c r="K511" s="115"/>
      <c r="L511" s="115"/>
      <c r="M511" s="115"/>
      <c r="N511" s="115"/>
    </row>
    <row r="512" spans="2:14">
      <c r="B512" s="114"/>
      <c r="C512" s="114"/>
      <c r="D512" s="114"/>
      <c r="E512" s="114"/>
      <c r="F512" s="114"/>
      <c r="G512" s="114"/>
      <c r="H512" s="115"/>
      <c r="I512" s="115"/>
      <c r="J512" s="115"/>
      <c r="K512" s="115"/>
      <c r="L512" s="115"/>
      <c r="M512" s="115"/>
      <c r="N512" s="115"/>
    </row>
    <row r="513" spans="2:14">
      <c r="B513" s="114"/>
      <c r="C513" s="114"/>
      <c r="D513" s="114"/>
      <c r="E513" s="114"/>
      <c r="F513" s="114"/>
      <c r="G513" s="114"/>
      <c r="H513" s="115"/>
      <c r="I513" s="115"/>
      <c r="J513" s="115"/>
      <c r="K513" s="115"/>
      <c r="L513" s="115"/>
      <c r="M513" s="115"/>
      <c r="N513" s="115"/>
    </row>
    <row r="514" spans="2:14">
      <c r="B514" s="114"/>
      <c r="C514" s="114"/>
      <c r="D514" s="114"/>
      <c r="E514" s="114"/>
      <c r="F514" s="114"/>
      <c r="G514" s="114"/>
      <c r="H514" s="115"/>
      <c r="I514" s="115"/>
      <c r="J514" s="115"/>
      <c r="K514" s="115"/>
      <c r="L514" s="115"/>
      <c r="M514" s="115"/>
      <c r="N514" s="115"/>
    </row>
    <row r="515" spans="2:14">
      <c r="B515" s="114"/>
      <c r="C515" s="114"/>
      <c r="D515" s="114"/>
      <c r="E515" s="114"/>
      <c r="F515" s="114"/>
      <c r="G515" s="114"/>
      <c r="H515" s="115"/>
      <c r="I515" s="115"/>
      <c r="J515" s="115"/>
      <c r="K515" s="115"/>
      <c r="L515" s="115"/>
      <c r="M515" s="115"/>
      <c r="N515" s="115"/>
    </row>
    <row r="516" spans="2:14">
      <c r="B516" s="114"/>
      <c r="C516" s="114"/>
      <c r="D516" s="114"/>
      <c r="E516" s="114"/>
      <c r="F516" s="114"/>
      <c r="G516" s="114"/>
      <c r="H516" s="115"/>
      <c r="I516" s="115"/>
      <c r="J516" s="115"/>
      <c r="K516" s="115"/>
      <c r="L516" s="115"/>
      <c r="M516" s="115"/>
      <c r="N516" s="115"/>
    </row>
    <row r="517" spans="2:14">
      <c r="B517" s="114"/>
      <c r="C517" s="114"/>
      <c r="D517" s="114"/>
      <c r="E517" s="114"/>
      <c r="F517" s="114"/>
      <c r="G517" s="114"/>
      <c r="H517" s="115"/>
      <c r="I517" s="115"/>
      <c r="J517" s="115"/>
      <c r="K517" s="115"/>
      <c r="L517" s="115"/>
      <c r="M517" s="115"/>
      <c r="N517" s="115"/>
    </row>
    <row r="518" spans="2:14">
      <c r="B518" s="114"/>
      <c r="C518" s="114"/>
      <c r="D518" s="114"/>
      <c r="E518" s="114"/>
      <c r="F518" s="114"/>
      <c r="G518" s="114"/>
      <c r="H518" s="115"/>
      <c r="I518" s="115"/>
      <c r="J518" s="115"/>
      <c r="K518" s="115"/>
      <c r="L518" s="115"/>
      <c r="M518" s="115"/>
      <c r="N518" s="115"/>
    </row>
    <row r="519" spans="2:14">
      <c r="B519" s="114"/>
      <c r="C519" s="114"/>
      <c r="D519" s="114"/>
      <c r="E519" s="114"/>
      <c r="F519" s="114"/>
      <c r="G519" s="114"/>
      <c r="H519" s="115"/>
      <c r="I519" s="115"/>
      <c r="J519" s="115"/>
      <c r="K519" s="115"/>
      <c r="L519" s="115"/>
      <c r="M519" s="115"/>
      <c r="N519" s="115"/>
    </row>
    <row r="520" spans="2:14">
      <c r="B520" s="114"/>
      <c r="C520" s="114"/>
      <c r="D520" s="114"/>
      <c r="E520" s="114"/>
      <c r="F520" s="114"/>
      <c r="G520" s="114"/>
      <c r="H520" s="115"/>
      <c r="I520" s="115"/>
      <c r="J520" s="115"/>
      <c r="K520" s="115"/>
      <c r="L520" s="115"/>
      <c r="M520" s="115"/>
      <c r="N520" s="115"/>
    </row>
    <row r="521" spans="2:14">
      <c r="B521" s="114"/>
      <c r="C521" s="114"/>
      <c r="D521" s="114"/>
      <c r="E521" s="114"/>
      <c r="F521" s="114"/>
      <c r="G521" s="114"/>
      <c r="H521" s="115"/>
      <c r="I521" s="115"/>
      <c r="J521" s="115"/>
      <c r="K521" s="115"/>
      <c r="L521" s="115"/>
      <c r="M521" s="115"/>
      <c r="N521" s="115"/>
    </row>
    <row r="522" spans="2:14">
      <c r="B522" s="114"/>
      <c r="C522" s="114"/>
      <c r="D522" s="114"/>
      <c r="E522" s="114"/>
      <c r="F522" s="114"/>
      <c r="G522" s="114"/>
      <c r="H522" s="115"/>
      <c r="I522" s="115"/>
      <c r="J522" s="115"/>
      <c r="K522" s="115"/>
      <c r="L522" s="115"/>
      <c r="M522" s="115"/>
      <c r="N522" s="115"/>
    </row>
    <row r="523" spans="2:14">
      <c r="B523" s="114"/>
      <c r="C523" s="114"/>
      <c r="D523" s="114"/>
      <c r="E523" s="114"/>
      <c r="F523" s="114"/>
      <c r="G523" s="114"/>
      <c r="H523" s="115"/>
      <c r="I523" s="115"/>
      <c r="J523" s="115"/>
      <c r="K523" s="115"/>
      <c r="L523" s="115"/>
      <c r="M523" s="115"/>
      <c r="N523" s="115"/>
    </row>
    <row r="524" spans="2:14">
      <c r="B524" s="114"/>
      <c r="C524" s="114"/>
      <c r="D524" s="114"/>
      <c r="E524" s="114"/>
      <c r="F524" s="114"/>
      <c r="G524" s="114"/>
      <c r="H524" s="115"/>
      <c r="I524" s="115"/>
      <c r="J524" s="115"/>
      <c r="K524" s="115"/>
      <c r="L524" s="115"/>
      <c r="M524" s="115"/>
      <c r="N524" s="115"/>
    </row>
    <row r="525" spans="2:14">
      <c r="B525" s="114"/>
      <c r="C525" s="114"/>
      <c r="D525" s="114"/>
      <c r="E525" s="114"/>
      <c r="F525" s="114"/>
      <c r="G525" s="114"/>
      <c r="H525" s="115"/>
      <c r="I525" s="115"/>
      <c r="J525" s="115"/>
      <c r="K525" s="115"/>
      <c r="L525" s="115"/>
      <c r="M525" s="115"/>
      <c r="N525" s="115"/>
    </row>
    <row r="526" spans="2:14">
      <c r="B526" s="114"/>
      <c r="C526" s="114"/>
      <c r="D526" s="114"/>
      <c r="E526" s="114"/>
      <c r="F526" s="114"/>
      <c r="G526" s="114"/>
      <c r="H526" s="115"/>
      <c r="I526" s="115"/>
      <c r="J526" s="115"/>
      <c r="K526" s="115"/>
      <c r="L526" s="115"/>
      <c r="M526" s="115"/>
      <c r="N526" s="115"/>
    </row>
    <row r="527" spans="2:14">
      <c r="B527" s="114"/>
      <c r="C527" s="114"/>
      <c r="D527" s="114"/>
      <c r="E527" s="114"/>
      <c r="F527" s="114"/>
      <c r="G527" s="114"/>
      <c r="H527" s="115"/>
      <c r="I527" s="115"/>
      <c r="J527" s="115"/>
      <c r="K527" s="115"/>
      <c r="L527" s="115"/>
      <c r="M527" s="115"/>
      <c r="N527" s="115"/>
    </row>
    <row r="528" spans="2:14">
      <c r="B528" s="114"/>
      <c r="C528" s="114"/>
      <c r="D528" s="114"/>
      <c r="E528" s="114"/>
      <c r="F528" s="114"/>
      <c r="G528" s="114"/>
      <c r="H528" s="115"/>
      <c r="I528" s="115"/>
      <c r="J528" s="115"/>
      <c r="K528" s="115"/>
      <c r="L528" s="115"/>
      <c r="M528" s="115"/>
      <c r="N528" s="115"/>
    </row>
    <row r="529" spans="2:14">
      <c r="B529" s="114"/>
      <c r="C529" s="114"/>
      <c r="D529" s="114"/>
      <c r="E529" s="114"/>
      <c r="F529" s="114"/>
      <c r="G529" s="114"/>
      <c r="H529" s="115"/>
      <c r="I529" s="115"/>
      <c r="J529" s="115"/>
      <c r="K529" s="115"/>
      <c r="L529" s="115"/>
      <c r="M529" s="115"/>
      <c r="N529" s="115"/>
    </row>
    <row r="530" spans="2:14">
      <c r="B530" s="114"/>
      <c r="C530" s="114"/>
      <c r="D530" s="114"/>
      <c r="E530" s="114"/>
      <c r="F530" s="114"/>
      <c r="G530" s="114"/>
      <c r="H530" s="115"/>
      <c r="I530" s="115"/>
      <c r="J530" s="115"/>
      <c r="K530" s="115"/>
      <c r="L530" s="115"/>
      <c r="M530" s="115"/>
      <c r="N530" s="115"/>
    </row>
    <row r="531" spans="2:14">
      <c r="B531" s="114"/>
      <c r="C531" s="114"/>
      <c r="D531" s="114"/>
      <c r="E531" s="114"/>
      <c r="F531" s="114"/>
      <c r="G531" s="114"/>
      <c r="H531" s="115"/>
      <c r="I531" s="115"/>
      <c r="J531" s="115"/>
      <c r="K531" s="115"/>
      <c r="L531" s="115"/>
      <c r="M531" s="115"/>
      <c r="N531" s="115"/>
    </row>
    <row r="532" spans="2:14">
      <c r="B532" s="114"/>
      <c r="C532" s="114"/>
      <c r="D532" s="114"/>
      <c r="E532" s="114"/>
      <c r="F532" s="114"/>
      <c r="G532" s="114"/>
      <c r="H532" s="115"/>
      <c r="I532" s="115"/>
      <c r="J532" s="115"/>
      <c r="K532" s="115"/>
      <c r="L532" s="115"/>
      <c r="M532" s="115"/>
      <c r="N532" s="115"/>
    </row>
    <row r="533" spans="2:14">
      <c r="B533" s="114"/>
      <c r="C533" s="114"/>
      <c r="D533" s="114"/>
      <c r="E533" s="114"/>
      <c r="F533" s="114"/>
      <c r="G533" s="114"/>
      <c r="H533" s="115"/>
      <c r="I533" s="115"/>
      <c r="J533" s="115"/>
      <c r="K533" s="115"/>
      <c r="L533" s="115"/>
      <c r="M533" s="115"/>
      <c r="N533" s="115"/>
    </row>
    <row r="534" spans="2:14">
      <c r="B534" s="114"/>
      <c r="C534" s="114"/>
      <c r="D534" s="114"/>
      <c r="E534" s="114"/>
      <c r="F534" s="114"/>
      <c r="G534" s="114"/>
      <c r="H534" s="115"/>
      <c r="I534" s="115"/>
      <c r="J534" s="115"/>
      <c r="K534" s="115"/>
      <c r="L534" s="115"/>
      <c r="M534" s="115"/>
      <c r="N534" s="115"/>
    </row>
    <row r="535" spans="2:14">
      <c r="B535" s="114"/>
      <c r="C535" s="114"/>
      <c r="D535" s="114"/>
      <c r="E535" s="114"/>
      <c r="F535" s="114"/>
      <c r="G535" s="114"/>
      <c r="H535" s="115"/>
      <c r="I535" s="115"/>
      <c r="J535" s="115"/>
      <c r="K535" s="115"/>
      <c r="L535" s="115"/>
      <c r="M535" s="115"/>
      <c r="N535" s="115"/>
    </row>
    <row r="536" spans="2:14">
      <c r="B536" s="114"/>
      <c r="C536" s="114"/>
      <c r="D536" s="114"/>
      <c r="E536" s="114"/>
      <c r="F536" s="114"/>
      <c r="G536" s="114"/>
      <c r="H536" s="115"/>
      <c r="I536" s="115"/>
      <c r="J536" s="115"/>
      <c r="K536" s="115"/>
      <c r="L536" s="115"/>
      <c r="M536" s="115"/>
      <c r="N536" s="115"/>
    </row>
    <row r="537" spans="2:14">
      <c r="B537" s="114"/>
      <c r="C537" s="114"/>
      <c r="D537" s="114"/>
      <c r="E537" s="114"/>
      <c r="F537" s="114"/>
      <c r="G537" s="114"/>
      <c r="H537" s="115"/>
      <c r="I537" s="115"/>
      <c r="J537" s="115"/>
      <c r="K537" s="115"/>
      <c r="L537" s="115"/>
      <c r="M537" s="115"/>
      <c r="N537" s="115"/>
    </row>
    <row r="538" spans="2:14">
      <c r="B538" s="114"/>
      <c r="C538" s="114"/>
      <c r="D538" s="114"/>
      <c r="E538" s="114"/>
      <c r="F538" s="114"/>
      <c r="G538" s="114"/>
      <c r="H538" s="115"/>
      <c r="I538" s="115"/>
      <c r="J538" s="115"/>
      <c r="K538" s="115"/>
      <c r="L538" s="115"/>
      <c r="M538" s="115"/>
      <c r="N538" s="115"/>
    </row>
    <row r="539" spans="2:14">
      <c r="B539" s="114"/>
      <c r="C539" s="114"/>
      <c r="D539" s="114"/>
      <c r="E539" s="114"/>
      <c r="F539" s="114"/>
      <c r="G539" s="114"/>
      <c r="H539" s="115"/>
      <c r="I539" s="115"/>
      <c r="J539" s="115"/>
      <c r="K539" s="115"/>
      <c r="L539" s="115"/>
      <c r="M539" s="115"/>
      <c r="N539" s="115"/>
    </row>
    <row r="540" spans="2:14">
      <c r="B540" s="114"/>
      <c r="C540" s="114"/>
      <c r="D540" s="114"/>
      <c r="E540" s="114"/>
      <c r="F540" s="114"/>
      <c r="G540" s="114"/>
      <c r="H540" s="115"/>
      <c r="I540" s="115"/>
      <c r="J540" s="115"/>
      <c r="K540" s="115"/>
      <c r="L540" s="115"/>
      <c r="M540" s="115"/>
      <c r="N540" s="115"/>
    </row>
    <row r="541" spans="2:14">
      <c r="B541" s="114"/>
      <c r="C541" s="114"/>
      <c r="D541" s="114"/>
      <c r="E541" s="114"/>
      <c r="F541" s="114"/>
      <c r="G541" s="114"/>
      <c r="H541" s="115"/>
      <c r="I541" s="115"/>
      <c r="J541" s="115"/>
      <c r="K541" s="115"/>
      <c r="L541" s="115"/>
      <c r="M541" s="115"/>
      <c r="N541" s="115"/>
    </row>
    <row r="542" spans="2:14">
      <c r="B542" s="114"/>
      <c r="C542" s="114"/>
      <c r="D542" s="114"/>
      <c r="E542" s="114"/>
      <c r="F542" s="114"/>
      <c r="G542" s="114"/>
      <c r="H542" s="115"/>
      <c r="I542" s="115"/>
      <c r="J542" s="115"/>
      <c r="K542" s="115"/>
      <c r="L542" s="115"/>
      <c r="M542" s="115"/>
      <c r="N542" s="115"/>
    </row>
    <row r="543" spans="2:14">
      <c r="B543" s="114"/>
      <c r="C543" s="114"/>
      <c r="D543" s="114"/>
      <c r="E543" s="114"/>
      <c r="F543" s="114"/>
      <c r="G543" s="114"/>
      <c r="H543" s="115"/>
      <c r="I543" s="115"/>
      <c r="J543" s="115"/>
      <c r="K543" s="115"/>
      <c r="L543" s="115"/>
      <c r="M543" s="115"/>
      <c r="N543" s="115"/>
    </row>
    <row r="544" spans="2:14">
      <c r="B544" s="114"/>
      <c r="C544" s="114"/>
      <c r="D544" s="114"/>
      <c r="E544" s="114"/>
      <c r="F544" s="114"/>
      <c r="G544" s="114"/>
      <c r="H544" s="115"/>
      <c r="I544" s="115"/>
      <c r="J544" s="115"/>
      <c r="K544" s="115"/>
      <c r="L544" s="115"/>
      <c r="M544" s="115"/>
      <c r="N544" s="115"/>
    </row>
    <row r="545" spans="2:14">
      <c r="B545" s="114"/>
      <c r="C545" s="114"/>
      <c r="D545" s="114"/>
      <c r="E545" s="114"/>
      <c r="F545" s="114"/>
      <c r="G545" s="114"/>
      <c r="H545" s="115"/>
      <c r="I545" s="115"/>
      <c r="J545" s="115"/>
      <c r="K545" s="115"/>
      <c r="L545" s="115"/>
      <c r="M545" s="115"/>
      <c r="N545" s="115"/>
    </row>
    <row r="546" spans="2:14">
      <c r="B546" s="114"/>
      <c r="C546" s="114"/>
      <c r="D546" s="114"/>
      <c r="E546" s="114"/>
      <c r="F546" s="114"/>
      <c r="G546" s="114"/>
      <c r="H546" s="115"/>
      <c r="I546" s="115"/>
      <c r="J546" s="115"/>
      <c r="K546" s="115"/>
      <c r="L546" s="115"/>
      <c r="M546" s="115"/>
      <c r="N546" s="115"/>
    </row>
    <row r="547" spans="2:14">
      <c r="B547" s="114"/>
      <c r="C547" s="114"/>
      <c r="D547" s="114"/>
      <c r="E547" s="114"/>
      <c r="F547" s="114"/>
      <c r="G547" s="114"/>
      <c r="H547" s="115"/>
      <c r="I547" s="115"/>
      <c r="J547" s="115"/>
      <c r="K547" s="115"/>
      <c r="L547" s="115"/>
      <c r="M547" s="115"/>
      <c r="N547" s="115"/>
    </row>
    <row r="548" spans="2:14">
      <c r="B548" s="114"/>
      <c r="C548" s="114"/>
      <c r="D548" s="114"/>
      <c r="E548" s="114"/>
      <c r="F548" s="114"/>
      <c r="G548" s="114"/>
      <c r="H548" s="115"/>
      <c r="I548" s="115"/>
      <c r="J548" s="115"/>
      <c r="K548" s="115"/>
      <c r="L548" s="115"/>
      <c r="M548" s="115"/>
      <c r="N548" s="115"/>
    </row>
    <row r="549" spans="2:14">
      <c r="B549" s="114"/>
      <c r="C549" s="114"/>
      <c r="D549" s="114"/>
      <c r="E549" s="114"/>
      <c r="F549" s="114"/>
      <c r="G549" s="114"/>
      <c r="H549" s="115"/>
      <c r="I549" s="115"/>
      <c r="J549" s="115"/>
      <c r="K549" s="115"/>
      <c r="L549" s="115"/>
      <c r="M549" s="115"/>
      <c r="N549" s="115"/>
    </row>
    <row r="550" spans="2:14">
      <c r="B550" s="114"/>
      <c r="C550" s="114"/>
      <c r="D550" s="114"/>
      <c r="E550" s="114"/>
      <c r="F550" s="114"/>
      <c r="G550" s="114"/>
      <c r="H550" s="115"/>
      <c r="I550" s="115"/>
      <c r="J550" s="115"/>
      <c r="K550" s="115"/>
      <c r="L550" s="115"/>
      <c r="M550" s="115"/>
      <c r="N550" s="115"/>
    </row>
    <row r="551" spans="2:14">
      <c r="B551" s="114"/>
      <c r="C551" s="114"/>
      <c r="D551" s="114"/>
      <c r="E551" s="114"/>
      <c r="F551" s="114"/>
      <c r="G551" s="114"/>
      <c r="H551" s="115"/>
      <c r="I551" s="115"/>
      <c r="J551" s="115"/>
      <c r="K551" s="115"/>
      <c r="L551" s="115"/>
      <c r="M551" s="115"/>
      <c r="N551" s="115"/>
    </row>
    <row r="552" spans="2:14">
      <c r="B552" s="114"/>
      <c r="C552" s="114"/>
      <c r="D552" s="114"/>
      <c r="E552" s="114"/>
      <c r="F552" s="114"/>
      <c r="G552" s="114"/>
      <c r="H552" s="115"/>
      <c r="I552" s="115"/>
      <c r="J552" s="115"/>
      <c r="K552" s="115"/>
      <c r="L552" s="115"/>
      <c r="M552" s="115"/>
      <c r="N552" s="115"/>
    </row>
    <row r="553" spans="2:14">
      <c r="B553" s="114"/>
      <c r="C553" s="114"/>
      <c r="D553" s="114"/>
      <c r="E553" s="114"/>
      <c r="F553" s="114"/>
      <c r="G553" s="114"/>
      <c r="H553" s="115"/>
      <c r="I553" s="115"/>
      <c r="J553" s="115"/>
      <c r="K553" s="115"/>
      <c r="L553" s="115"/>
      <c r="M553" s="115"/>
      <c r="N553" s="115"/>
    </row>
    <row r="554" spans="2:14">
      <c r="B554" s="114"/>
      <c r="C554" s="114"/>
      <c r="D554" s="114"/>
      <c r="E554" s="114"/>
      <c r="F554" s="114"/>
      <c r="G554" s="114"/>
      <c r="H554" s="115"/>
      <c r="I554" s="115"/>
      <c r="J554" s="115"/>
      <c r="K554" s="115"/>
      <c r="L554" s="115"/>
      <c r="M554" s="115"/>
      <c r="N554" s="115"/>
    </row>
    <row r="555" spans="2:14">
      <c r="B555" s="114"/>
      <c r="C555" s="114"/>
      <c r="D555" s="114"/>
      <c r="E555" s="114"/>
      <c r="F555" s="114"/>
      <c r="G555" s="114"/>
      <c r="H555" s="115"/>
      <c r="I555" s="115"/>
      <c r="J555" s="115"/>
      <c r="K555" s="115"/>
      <c r="L555" s="115"/>
      <c r="M555" s="115"/>
      <c r="N555" s="115"/>
    </row>
    <row r="556" spans="2:14">
      <c r="B556" s="114"/>
      <c r="C556" s="114"/>
      <c r="D556" s="114"/>
      <c r="E556" s="114"/>
      <c r="F556" s="114"/>
      <c r="G556" s="114"/>
      <c r="H556" s="115"/>
      <c r="I556" s="115"/>
      <c r="J556" s="115"/>
      <c r="K556" s="115"/>
      <c r="L556" s="115"/>
      <c r="M556" s="115"/>
      <c r="N556" s="115"/>
    </row>
    <row r="557" spans="2:14">
      <c r="B557" s="114"/>
      <c r="C557" s="114"/>
      <c r="D557" s="114"/>
      <c r="E557" s="114"/>
      <c r="F557" s="114"/>
      <c r="G557" s="114"/>
      <c r="H557" s="115"/>
      <c r="I557" s="115"/>
      <c r="J557" s="115"/>
      <c r="K557" s="115"/>
      <c r="L557" s="115"/>
      <c r="M557" s="115"/>
      <c r="N557" s="115"/>
    </row>
    <row r="558" spans="2:14">
      <c r="B558" s="114"/>
      <c r="C558" s="114"/>
      <c r="D558" s="114"/>
      <c r="E558" s="114"/>
      <c r="F558" s="114"/>
      <c r="G558" s="114"/>
      <c r="H558" s="115"/>
      <c r="I558" s="115"/>
      <c r="J558" s="115"/>
      <c r="K558" s="115"/>
      <c r="L558" s="115"/>
      <c r="M558" s="115"/>
      <c r="N558" s="115"/>
    </row>
    <row r="559" spans="2:14">
      <c r="B559" s="114"/>
      <c r="C559" s="114"/>
      <c r="D559" s="114"/>
      <c r="E559" s="114"/>
      <c r="F559" s="114"/>
      <c r="G559" s="114"/>
      <c r="H559" s="115"/>
      <c r="I559" s="115"/>
      <c r="J559" s="115"/>
      <c r="K559" s="115"/>
      <c r="L559" s="115"/>
      <c r="M559" s="115"/>
      <c r="N559" s="115"/>
    </row>
    <row r="560" spans="2:14">
      <c r="B560" s="114"/>
      <c r="C560" s="114"/>
      <c r="D560" s="114"/>
      <c r="E560" s="114"/>
      <c r="F560" s="114"/>
      <c r="G560" s="114"/>
      <c r="H560" s="115"/>
      <c r="I560" s="115"/>
      <c r="J560" s="115"/>
      <c r="K560" s="115"/>
      <c r="L560" s="115"/>
      <c r="M560" s="115"/>
      <c r="N560" s="115"/>
    </row>
    <row r="561" spans="2:14">
      <c r="B561" s="114"/>
      <c r="C561" s="114"/>
      <c r="D561" s="114"/>
      <c r="E561" s="114"/>
      <c r="F561" s="114"/>
      <c r="G561" s="114"/>
      <c r="H561" s="115"/>
      <c r="I561" s="115"/>
      <c r="J561" s="115"/>
      <c r="K561" s="115"/>
      <c r="L561" s="115"/>
      <c r="M561" s="115"/>
      <c r="N561" s="115"/>
    </row>
    <row r="562" spans="2:14">
      <c r="B562" s="114"/>
      <c r="C562" s="114"/>
      <c r="D562" s="114"/>
      <c r="E562" s="114"/>
      <c r="F562" s="114"/>
      <c r="G562" s="114"/>
      <c r="H562" s="115"/>
      <c r="I562" s="115"/>
      <c r="J562" s="115"/>
      <c r="K562" s="115"/>
      <c r="L562" s="115"/>
      <c r="M562" s="115"/>
      <c r="N562" s="115"/>
    </row>
    <row r="563" spans="2:14">
      <c r="B563" s="114"/>
      <c r="C563" s="114"/>
      <c r="D563" s="114"/>
      <c r="E563" s="114"/>
      <c r="F563" s="114"/>
      <c r="G563" s="114"/>
      <c r="H563" s="115"/>
      <c r="I563" s="115"/>
      <c r="J563" s="115"/>
      <c r="K563" s="115"/>
      <c r="L563" s="115"/>
      <c r="M563" s="115"/>
      <c r="N563" s="115"/>
    </row>
    <row r="564" spans="2:14">
      <c r="B564" s="114"/>
      <c r="C564" s="114"/>
      <c r="D564" s="114"/>
      <c r="E564" s="114"/>
      <c r="F564" s="114"/>
      <c r="G564" s="114"/>
      <c r="H564" s="115"/>
      <c r="I564" s="115"/>
      <c r="J564" s="115"/>
      <c r="K564" s="115"/>
      <c r="L564" s="115"/>
      <c r="M564" s="115"/>
      <c r="N564" s="115"/>
    </row>
    <row r="565" spans="2:14">
      <c r="B565" s="114"/>
      <c r="C565" s="114"/>
      <c r="D565" s="114"/>
      <c r="E565" s="114"/>
      <c r="F565" s="114"/>
      <c r="G565" s="114"/>
      <c r="H565" s="115"/>
      <c r="I565" s="115"/>
      <c r="J565" s="115"/>
      <c r="K565" s="115"/>
      <c r="L565" s="115"/>
      <c r="M565" s="115"/>
      <c r="N565" s="115"/>
    </row>
    <row r="566" spans="2:14">
      <c r="B566" s="114"/>
      <c r="C566" s="114"/>
      <c r="D566" s="114"/>
      <c r="E566" s="114"/>
      <c r="F566" s="114"/>
      <c r="G566" s="114"/>
      <c r="H566" s="115"/>
      <c r="I566" s="115"/>
      <c r="J566" s="115"/>
      <c r="K566" s="115"/>
      <c r="L566" s="115"/>
      <c r="M566" s="115"/>
      <c r="N566" s="115"/>
    </row>
    <row r="567" spans="2:14">
      <c r="B567" s="114"/>
      <c r="C567" s="114"/>
      <c r="D567" s="114"/>
      <c r="E567" s="114"/>
      <c r="F567" s="114"/>
      <c r="G567" s="114"/>
      <c r="H567" s="115"/>
      <c r="I567" s="115"/>
      <c r="J567" s="115"/>
      <c r="K567" s="115"/>
      <c r="L567" s="115"/>
      <c r="M567" s="115"/>
      <c r="N567" s="115"/>
    </row>
    <row r="568" spans="2:14">
      <c r="B568" s="114"/>
      <c r="C568" s="114"/>
      <c r="D568" s="114"/>
      <c r="E568" s="114"/>
      <c r="F568" s="114"/>
      <c r="G568" s="114"/>
      <c r="H568" s="115"/>
      <c r="I568" s="115"/>
      <c r="J568" s="115"/>
      <c r="K568" s="115"/>
      <c r="L568" s="115"/>
      <c r="M568" s="115"/>
      <c r="N568" s="115"/>
    </row>
    <row r="569" spans="2:14">
      <c r="B569" s="114"/>
      <c r="C569" s="114"/>
      <c r="D569" s="114"/>
      <c r="E569" s="114"/>
      <c r="F569" s="114"/>
      <c r="G569" s="114"/>
      <c r="H569" s="115"/>
      <c r="I569" s="115"/>
      <c r="J569" s="115"/>
      <c r="K569" s="115"/>
      <c r="L569" s="115"/>
      <c r="M569" s="115"/>
      <c r="N569" s="115"/>
    </row>
    <row r="570" spans="2:14">
      <c r="B570" s="114"/>
      <c r="C570" s="114"/>
      <c r="D570" s="114"/>
      <c r="E570" s="114"/>
      <c r="F570" s="114"/>
      <c r="G570" s="114"/>
      <c r="H570" s="115"/>
      <c r="I570" s="115"/>
      <c r="J570" s="115"/>
      <c r="K570" s="115"/>
      <c r="L570" s="115"/>
      <c r="M570" s="115"/>
      <c r="N570" s="115"/>
    </row>
    <row r="571" spans="2:14">
      <c r="B571" s="114"/>
      <c r="C571" s="114"/>
      <c r="D571" s="114"/>
      <c r="E571" s="114"/>
      <c r="F571" s="114"/>
      <c r="G571" s="114"/>
      <c r="H571" s="115"/>
      <c r="I571" s="115"/>
      <c r="J571" s="115"/>
      <c r="K571" s="115"/>
      <c r="L571" s="115"/>
      <c r="M571" s="115"/>
      <c r="N571" s="115"/>
    </row>
    <row r="572" spans="2:14">
      <c r="B572" s="114"/>
      <c r="C572" s="114"/>
      <c r="D572" s="114"/>
      <c r="E572" s="114"/>
      <c r="F572" s="114"/>
      <c r="G572" s="114"/>
      <c r="H572" s="115"/>
      <c r="I572" s="115"/>
      <c r="J572" s="115"/>
      <c r="K572" s="115"/>
      <c r="L572" s="115"/>
      <c r="M572" s="115"/>
      <c r="N572" s="115"/>
    </row>
    <row r="573" spans="2:14">
      <c r="B573" s="114"/>
      <c r="C573" s="114"/>
      <c r="D573" s="114"/>
      <c r="E573" s="114"/>
      <c r="F573" s="114"/>
      <c r="G573" s="114"/>
      <c r="H573" s="115"/>
      <c r="I573" s="115"/>
      <c r="J573" s="115"/>
      <c r="K573" s="115"/>
      <c r="L573" s="115"/>
      <c r="M573" s="115"/>
      <c r="N573" s="115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B45:B79 B81:B1048576 D1:I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43.140625" style="2" customWidth="1"/>
    <col min="4" max="4" width="5.42578125" style="2" bestFit="1" customWidth="1"/>
    <col min="5" max="5" width="9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11.425781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144</v>
      </c>
      <c r="C1" s="67" t="s" vm="1">
        <v>229</v>
      </c>
    </row>
    <row r="2" spans="2:15">
      <c r="B2" s="46" t="s">
        <v>143</v>
      </c>
      <c r="C2" s="67" t="s">
        <v>230</v>
      </c>
    </row>
    <row r="3" spans="2:15">
      <c r="B3" s="46" t="s">
        <v>145</v>
      </c>
      <c r="C3" s="67" t="s">
        <v>231</v>
      </c>
    </row>
    <row r="4" spans="2:15">
      <c r="B4" s="46" t="s">
        <v>146</v>
      </c>
      <c r="C4" s="67">
        <v>12145</v>
      </c>
    </row>
    <row r="6" spans="2:15" ht="26.25" customHeight="1">
      <c r="B6" s="152" t="s">
        <v>172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4"/>
    </row>
    <row r="7" spans="2:15" ht="26.25" customHeight="1">
      <c r="B7" s="152" t="s">
        <v>91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4"/>
    </row>
    <row r="8" spans="2:15" s="3" customFormat="1" ht="78.75">
      <c r="B8" s="21" t="s">
        <v>113</v>
      </c>
      <c r="C8" s="29" t="s">
        <v>44</v>
      </c>
      <c r="D8" s="29" t="s">
        <v>117</v>
      </c>
      <c r="E8" s="29" t="s">
        <v>115</v>
      </c>
      <c r="F8" s="29" t="s">
        <v>64</v>
      </c>
      <c r="G8" s="29" t="s">
        <v>14</v>
      </c>
      <c r="H8" s="29" t="s">
        <v>65</v>
      </c>
      <c r="I8" s="29" t="s">
        <v>101</v>
      </c>
      <c r="J8" s="29" t="s">
        <v>205</v>
      </c>
      <c r="K8" s="29" t="s">
        <v>204</v>
      </c>
      <c r="L8" s="29" t="s">
        <v>60</v>
      </c>
      <c r="M8" s="29" t="s">
        <v>57</v>
      </c>
      <c r="N8" s="29" t="s">
        <v>147</v>
      </c>
      <c r="O8" s="19" t="s">
        <v>149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212</v>
      </c>
      <c r="K9" s="31"/>
      <c r="L9" s="31" t="s">
        <v>208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8" t="s">
        <v>29</v>
      </c>
      <c r="C11" s="73"/>
      <c r="D11" s="73"/>
      <c r="E11" s="73"/>
      <c r="F11" s="73"/>
      <c r="G11" s="73"/>
      <c r="H11" s="73"/>
      <c r="I11" s="73"/>
      <c r="J11" s="83"/>
      <c r="K11" s="85"/>
      <c r="L11" s="83">
        <v>63993.818339794998</v>
      </c>
      <c r="M11" s="73"/>
      <c r="N11" s="84">
        <f>IFERROR(L11/$L$11,0)</f>
        <v>1</v>
      </c>
      <c r="O11" s="84">
        <f>L11/'סכום נכסי הקרן'!$C$42</f>
        <v>8.9812590865946031E-3</v>
      </c>
    </row>
    <row r="12" spans="2:15" s="4" customFormat="1" ht="18" customHeight="1">
      <c r="B12" s="92" t="s">
        <v>196</v>
      </c>
      <c r="C12" s="73"/>
      <c r="D12" s="73"/>
      <c r="E12" s="73"/>
      <c r="F12" s="73"/>
      <c r="G12" s="73"/>
      <c r="H12" s="73"/>
      <c r="I12" s="73"/>
      <c r="J12" s="83"/>
      <c r="K12" s="85"/>
      <c r="L12" s="83">
        <v>63993.818339794998</v>
      </c>
      <c r="M12" s="73"/>
      <c r="N12" s="84">
        <f t="shared" ref="N12:N26" si="0">IFERROR(L12/$L$11,0)</f>
        <v>1</v>
      </c>
      <c r="O12" s="84">
        <f>L12/'סכום נכסי הקרן'!$C$42</f>
        <v>8.9812590865946031E-3</v>
      </c>
    </row>
    <row r="13" spans="2:15">
      <c r="B13" s="89" t="s">
        <v>51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40838.505560578007</v>
      </c>
      <c r="M13" s="71"/>
      <c r="N13" s="81">
        <f t="shared" si="0"/>
        <v>0.63816328858098936</v>
      </c>
      <c r="O13" s="81">
        <f>L13/'סכום נכסי הקרן'!$C$42</f>
        <v>5.7315098342991056E-3</v>
      </c>
    </row>
    <row r="14" spans="2:15">
      <c r="B14" s="76" t="s">
        <v>1667</v>
      </c>
      <c r="C14" s="73" t="s">
        <v>1668</v>
      </c>
      <c r="D14" s="86" t="s">
        <v>26</v>
      </c>
      <c r="E14" s="73"/>
      <c r="F14" s="86" t="s">
        <v>1579</v>
      </c>
      <c r="G14" s="73" t="s">
        <v>646</v>
      </c>
      <c r="H14" s="73" t="s">
        <v>647</v>
      </c>
      <c r="I14" s="86" t="s">
        <v>132</v>
      </c>
      <c r="J14" s="83">
        <v>737.42376500000012</v>
      </c>
      <c r="K14" s="85">
        <v>102865.8878</v>
      </c>
      <c r="L14" s="83">
        <v>3048.2633233770007</v>
      </c>
      <c r="M14" s="84">
        <v>2.3930713006073435E-6</v>
      </c>
      <c r="N14" s="84">
        <f t="shared" si="0"/>
        <v>4.7633715294050784E-2</v>
      </c>
      <c r="O14" s="84">
        <f>L14/'סכום נכסי הקרן'!$C$42</f>
        <v>4.2781073831295394E-4</v>
      </c>
    </row>
    <row r="15" spans="2:15">
      <c r="B15" s="76" t="s">
        <v>1669</v>
      </c>
      <c r="C15" s="73" t="s">
        <v>1670</v>
      </c>
      <c r="D15" s="86" t="s">
        <v>26</v>
      </c>
      <c r="E15" s="73"/>
      <c r="F15" s="86" t="s">
        <v>1579</v>
      </c>
      <c r="G15" s="73" t="s">
        <v>809</v>
      </c>
      <c r="H15" s="73" t="s">
        <v>647</v>
      </c>
      <c r="I15" s="86" t="s">
        <v>130</v>
      </c>
      <c r="J15" s="83">
        <v>125.23416200000001</v>
      </c>
      <c r="K15" s="85">
        <v>1026095</v>
      </c>
      <c r="L15" s="83">
        <v>4754.5773784889998</v>
      </c>
      <c r="M15" s="84">
        <v>8.906882746471511E-4</v>
      </c>
      <c r="N15" s="84">
        <f t="shared" si="0"/>
        <v>7.4297447813523154E-2</v>
      </c>
      <c r="O15" s="84">
        <f>L15/'סכום נכסי הקרן'!$C$42</f>
        <v>6.6728462828599319E-4</v>
      </c>
    </row>
    <row r="16" spans="2:15">
      <c r="B16" s="76" t="s">
        <v>1671</v>
      </c>
      <c r="C16" s="73" t="s">
        <v>1672</v>
      </c>
      <c r="D16" s="86" t="s">
        <v>26</v>
      </c>
      <c r="E16" s="73"/>
      <c r="F16" s="86" t="s">
        <v>1579</v>
      </c>
      <c r="G16" s="73" t="s">
        <v>901</v>
      </c>
      <c r="H16" s="73" t="s">
        <v>647</v>
      </c>
      <c r="I16" s="86" t="s">
        <v>130</v>
      </c>
      <c r="J16" s="83">
        <v>4569.6833870000009</v>
      </c>
      <c r="K16" s="85">
        <v>34634.089999999997</v>
      </c>
      <c r="L16" s="83">
        <v>5855.8725515180004</v>
      </c>
      <c r="M16" s="84">
        <v>5.2978719620127809E-4</v>
      </c>
      <c r="N16" s="84">
        <f t="shared" si="0"/>
        <v>9.1506847121145846E-2</v>
      </c>
      <c r="O16" s="84">
        <f>L16/'סכום נכסי הקרן'!$C$42</f>
        <v>8.2184670219241434E-4</v>
      </c>
    </row>
    <row r="17" spans="2:15">
      <c r="B17" s="76" t="s">
        <v>1673</v>
      </c>
      <c r="C17" s="73" t="s">
        <v>1674</v>
      </c>
      <c r="D17" s="86" t="s">
        <v>26</v>
      </c>
      <c r="E17" s="73"/>
      <c r="F17" s="86" t="s">
        <v>1579</v>
      </c>
      <c r="G17" s="73" t="s">
        <v>1675</v>
      </c>
      <c r="H17" s="73" t="s">
        <v>647</v>
      </c>
      <c r="I17" s="86" t="s">
        <v>132</v>
      </c>
      <c r="J17" s="83">
        <v>708.84162300000014</v>
      </c>
      <c r="K17" s="85">
        <v>226145</v>
      </c>
      <c r="L17" s="83">
        <v>6441.6952390250008</v>
      </c>
      <c r="M17" s="84">
        <v>2.8132243044594867E-3</v>
      </c>
      <c r="N17" s="84">
        <f t="shared" si="0"/>
        <v>0.10066121081915795</v>
      </c>
      <c r="O17" s="84">
        <f>L17/'סכום נכסי הקרן'!$C$42</f>
        <v>9.040644143371773E-4</v>
      </c>
    </row>
    <row r="18" spans="2:15">
      <c r="B18" s="76" t="s">
        <v>1676</v>
      </c>
      <c r="C18" s="73" t="s">
        <v>1677</v>
      </c>
      <c r="D18" s="86" t="s">
        <v>26</v>
      </c>
      <c r="E18" s="73"/>
      <c r="F18" s="86" t="s">
        <v>1579</v>
      </c>
      <c r="G18" s="73" t="s">
        <v>1675</v>
      </c>
      <c r="H18" s="73" t="s">
        <v>647</v>
      </c>
      <c r="I18" s="86" t="s">
        <v>130</v>
      </c>
      <c r="J18" s="83">
        <v>1738.3754740000002</v>
      </c>
      <c r="K18" s="85">
        <v>116645.7</v>
      </c>
      <c r="L18" s="83">
        <v>7502.6385103100019</v>
      </c>
      <c r="M18" s="84">
        <v>2.8874854723233254E-3</v>
      </c>
      <c r="N18" s="84">
        <f t="shared" si="0"/>
        <v>0.11724005075728439</v>
      </c>
      <c r="O18" s="84">
        <f>L18/'סכום נכסי הקרן'!$C$42</f>
        <v>1.052963271176673E-3</v>
      </c>
    </row>
    <row r="19" spans="2:15">
      <c r="B19" s="76" t="s">
        <v>1678</v>
      </c>
      <c r="C19" s="73" t="s">
        <v>1679</v>
      </c>
      <c r="D19" s="86" t="s">
        <v>26</v>
      </c>
      <c r="E19" s="73"/>
      <c r="F19" s="86" t="s">
        <v>1579</v>
      </c>
      <c r="G19" s="73" t="s">
        <v>1680</v>
      </c>
      <c r="H19" s="73" t="s">
        <v>647</v>
      </c>
      <c r="I19" s="86" t="s">
        <v>133</v>
      </c>
      <c r="J19" s="83">
        <v>398991.39737000014</v>
      </c>
      <c r="K19" s="85">
        <v>126</v>
      </c>
      <c r="L19" s="83">
        <v>2348.0970908620002</v>
      </c>
      <c r="M19" s="84">
        <v>1.6909067163191792E-6</v>
      </c>
      <c r="N19" s="84">
        <f t="shared" si="0"/>
        <v>3.6692561121982929E-2</v>
      </c>
      <c r="O19" s="84">
        <f>L19/'סכום נכסי הקרן'!$C$42</f>
        <v>3.2954539798723707E-4</v>
      </c>
    </row>
    <row r="20" spans="2:15">
      <c r="B20" s="76" t="s">
        <v>1681</v>
      </c>
      <c r="C20" s="73" t="s">
        <v>1682</v>
      </c>
      <c r="D20" s="86" t="s">
        <v>26</v>
      </c>
      <c r="E20" s="73"/>
      <c r="F20" s="86" t="s">
        <v>1579</v>
      </c>
      <c r="G20" s="73" t="s">
        <v>512</v>
      </c>
      <c r="H20" s="73"/>
      <c r="I20" s="86" t="s">
        <v>133</v>
      </c>
      <c r="J20" s="83">
        <v>14504.946934000001</v>
      </c>
      <c r="K20" s="85">
        <v>16070.32</v>
      </c>
      <c r="L20" s="83">
        <v>10887.361466997001</v>
      </c>
      <c r="M20" s="84">
        <v>1.2820842763368544E-5</v>
      </c>
      <c r="N20" s="84">
        <f t="shared" si="0"/>
        <v>0.1701314556538443</v>
      </c>
      <c r="O20" s="84">
        <f>L20/'סכום נכסי הקרן'!$C$42</f>
        <v>1.527994682006656E-3</v>
      </c>
    </row>
    <row r="21" spans="2:15">
      <c r="B21" s="72"/>
      <c r="C21" s="73"/>
      <c r="D21" s="73"/>
      <c r="E21" s="73"/>
      <c r="F21" s="73"/>
      <c r="G21" s="73"/>
      <c r="H21" s="73"/>
      <c r="I21" s="73"/>
      <c r="J21" s="83"/>
      <c r="K21" s="85"/>
      <c r="L21" s="73"/>
      <c r="M21" s="73"/>
      <c r="N21" s="84"/>
      <c r="O21" s="73"/>
    </row>
    <row r="22" spans="2:15">
      <c r="B22" s="89" t="s">
        <v>28</v>
      </c>
      <c r="C22" s="71"/>
      <c r="D22" s="71"/>
      <c r="E22" s="71"/>
      <c r="F22" s="71"/>
      <c r="G22" s="71"/>
      <c r="H22" s="71"/>
      <c r="I22" s="71"/>
      <c r="J22" s="80"/>
      <c r="K22" s="82"/>
      <c r="L22" s="80">
        <v>23155.312779217005</v>
      </c>
      <c r="M22" s="71"/>
      <c r="N22" s="81">
        <f t="shared" si="0"/>
        <v>0.3618367114190108</v>
      </c>
      <c r="O22" s="81">
        <f>L22/'סכום נכסי הקרן'!$C$42</f>
        <v>3.2497492522955002E-3</v>
      </c>
    </row>
    <row r="23" spans="2:15">
      <c r="B23" s="76" t="s">
        <v>1683</v>
      </c>
      <c r="C23" s="73" t="s">
        <v>1684</v>
      </c>
      <c r="D23" s="86" t="s">
        <v>26</v>
      </c>
      <c r="E23" s="73" t="s">
        <v>1685</v>
      </c>
      <c r="F23" s="86" t="s">
        <v>1551</v>
      </c>
      <c r="G23" s="73" t="s">
        <v>512</v>
      </c>
      <c r="H23" s="73"/>
      <c r="I23" s="86" t="s">
        <v>130</v>
      </c>
      <c r="J23" s="83">
        <v>1862.9456530000002</v>
      </c>
      <c r="K23" s="85">
        <v>19790</v>
      </c>
      <c r="L23" s="83">
        <v>1364.1046954010003</v>
      </c>
      <c r="M23" s="84">
        <v>2.4154661394478285E-4</v>
      </c>
      <c r="N23" s="84">
        <f t="shared" si="0"/>
        <v>2.1316194763654577E-2</v>
      </c>
      <c r="O23" s="84">
        <f>L23/'סכום נכסי הקרן'!$C$42</f>
        <v>1.9144626791269296E-4</v>
      </c>
    </row>
    <row r="24" spans="2:15">
      <c r="B24" s="76" t="s">
        <v>1686</v>
      </c>
      <c r="C24" s="73" t="s">
        <v>1687</v>
      </c>
      <c r="D24" s="86" t="s">
        <v>26</v>
      </c>
      <c r="E24" s="73"/>
      <c r="F24" s="86" t="s">
        <v>1551</v>
      </c>
      <c r="G24" s="73" t="s">
        <v>512</v>
      </c>
      <c r="H24" s="73"/>
      <c r="I24" s="86" t="s">
        <v>130</v>
      </c>
      <c r="J24" s="83">
        <v>10475.327160000003</v>
      </c>
      <c r="K24" s="85">
        <v>3539</v>
      </c>
      <c r="L24" s="83">
        <v>1371.670764359</v>
      </c>
      <c r="M24" s="84">
        <v>1.8036401913445701E-4</v>
      </c>
      <c r="N24" s="84">
        <f t="shared" si="0"/>
        <v>2.1434426010895135E-2</v>
      </c>
      <c r="O24" s="84">
        <f>L24/'סכום נכסי הקרן'!$C$42</f>
        <v>1.9250813337629165E-4</v>
      </c>
    </row>
    <row r="25" spans="2:15">
      <c r="B25" s="76" t="s">
        <v>1688</v>
      </c>
      <c r="C25" s="73" t="s">
        <v>1689</v>
      </c>
      <c r="D25" s="86" t="s">
        <v>122</v>
      </c>
      <c r="E25" s="73"/>
      <c r="F25" s="86" t="s">
        <v>1551</v>
      </c>
      <c r="G25" s="73" t="s">
        <v>512</v>
      </c>
      <c r="H25" s="73"/>
      <c r="I25" s="86" t="s">
        <v>130</v>
      </c>
      <c r="J25" s="83">
        <v>138811.22623900004</v>
      </c>
      <c r="K25" s="85">
        <v>1479.4</v>
      </c>
      <c r="L25" s="83">
        <v>7598.2211395850018</v>
      </c>
      <c r="M25" s="84">
        <v>2.1655497436695592E-4</v>
      </c>
      <c r="N25" s="84">
        <f t="shared" si="0"/>
        <v>0.11873367360640825</v>
      </c>
      <c r="O25" s="84">
        <f>L25/'סכום נכסי הקרן'!$C$42</f>
        <v>1.0663778849623121E-3</v>
      </c>
    </row>
    <row r="26" spans="2:15">
      <c r="B26" s="76" t="s">
        <v>1690</v>
      </c>
      <c r="C26" s="73" t="s">
        <v>1691</v>
      </c>
      <c r="D26" s="86" t="s">
        <v>122</v>
      </c>
      <c r="E26" s="73"/>
      <c r="F26" s="86" t="s">
        <v>1551</v>
      </c>
      <c r="G26" s="73" t="s">
        <v>512</v>
      </c>
      <c r="H26" s="73"/>
      <c r="I26" s="86" t="s">
        <v>130</v>
      </c>
      <c r="J26" s="83">
        <v>28352.714684999999</v>
      </c>
      <c r="K26" s="85">
        <v>12221.83</v>
      </c>
      <c r="L26" s="83">
        <v>12821.316179872001</v>
      </c>
      <c r="M26" s="84">
        <v>2.7650183917112139E-4</v>
      </c>
      <c r="N26" s="84">
        <f t="shared" si="0"/>
        <v>0.20035241703805284</v>
      </c>
      <c r="O26" s="84">
        <f>L26/'סכום נכסי הקרן'!$C$42</f>
        <v>1.7994169660442035E-3</v>
      </c>
    </row>
    <row r="27" spans="2:15">
      <c r="B27" s="72"/>
      <c r="C27" s="73"/>
      <c r="D27" s="73"/>
      <c r="E27" s="73"/>
      <c r="F27" s="73"/>
      <c r="G27" s="73"/>
      <c r="H27" s="73"/>
      <c r="I27" s="73"/>
      <c r="J27" s="83"/>
      <c r="K27" s="85"/>
      <c r="L27" s="73"/>
      <c r="M27" s="73"/>
      <c r="N27" s="84"/>
      <c r="O27" s="73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129" t="s">
        <v>220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129" t="s">
        <v>110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129" t="s">
        <v>203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129" t="s">
        <v>211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2:15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2:15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</row>
    <row r="114" spans="2:15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  <row r="115" spans="2:15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</row>
    <row r="116" spans="2:15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</row>
    <row r="117" spans="2:15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</row>
    <row r="118" spans="2:15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</row>
    <row r="119" spans="2:15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</row>
    <row r="120" spans="2:15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</row>
    <row r="121" spans="2:15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</row>
    <row r="122" spans="2:15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</row>
    <row r="123" spans="2:15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</row>
    <row r="124" spans="2:15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</row>
    <row r="125" spans="2:15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</row>
    <row r="126" spans="2:15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</row>
    <row r="127" spans="2:15">
      <c r="B127" s="114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</row>
    <row r="128" spans="2:15">
      <c r="B128" s="114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</row>
    <row r="129" spans="2:15">
      <c r="B129" s="114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</row>
    <row r="130" spans="2:15">
      <c r="B130" s="114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</row>
    <row r="131" spans="2:15">
      <c r="B131" s="114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</row>
    <row r="132" spans="2:15">
      <c r="B132" s="114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</row>
    <row r="133" spans="2:15">
      <c r="B133" s="114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</row>
    <row r="134" spans="2:15">
      <c r="B134" s="114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</row>
    <row r="135" spans="2:15">
      <c r="B135" s="114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</row>
    <row r="136" spans="2:15">
      <c r="B136" s="114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</row>
    <row r="137" spans="2:15">
      <c r="B137" s="114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</row>
    <row r="138" spans="2:15">
      <c r="B138" s="114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</row>
    <row r="139" spans="2:15">
      <c r="B139" s="114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</row>
    <row r="140" spans="2:15">
      <c r="B140" s="114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</row>
    <row r="141" spans="2:15">
      <c r="B141" s="114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</row>
    <row r="142" spans="2:15">
      <c r="B142" s="114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</row>
    <row r="143" spans="2:15">
      <c r="B143" s="114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</row>
    <row r="144" spans="2:15">
      <c r="B144" s="114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</row>
    <row r="145" spans="2:15">
      <c r="B145" s="114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</row>
    <row r="146" spans="2:15">
      <c r="B146" s="114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</row>
    <row r="147" spans="2:15">
      <c r="B147" s="114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</row>
    <row r="148" spans="2:15">
      <c r="B148" s="114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</row>
    <row r="149" spans="2:15">
      <c r="B149" s="114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</row>
    <row r="150" spans="2:15">
      <c r="B150" s="114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</row>
    <row r="151" spans="2:15">
      <c r="B151" s="114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</row>
    <row r="152" spans="2:15">
      <c r="B152" s="114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</row>
    <row r="153" spans="2:15">
      <c r="B153" s="114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</row>
    <row r="154" spans="2:15">
      <c r="B154" s="114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</row>
    <row r="155" spans="2:15">
      <c r="B155" s="114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</row>
    <row r="156" spans="2:15">
      <c r="B156" s="114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</row>
    <row r="157" spans="2:15">
      <c r="B157" s="114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</row>
    <row r="158" spans="2:15">
      <c r="B158" s="114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</row>
    <row r="159" spans="2:15">
      <c r="B159" s="114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</row>
    <row r="160" spans="2:15">
      <c r="B160" s="114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</row>
    <row r="161" spans="2:15">
      <c r="B161" s="114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</row>
    <row r="162" spans="2:15">
      <c r="B162" s="114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</row>
    <row r="163" spans="2:15">
      <c r="B163" s="114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</row>
    <row r="164" spans="2:15">
      <c r="B164" s="114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</row>
    <row r="165" spans="2:15">
      <c r="B165" s="114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</row>
    <row r="166" spans="2:15">
      <c r="B166" s="114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</row>
    <row r="167" spans="2:15">
      <c r="B167" s="114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</row>
    <row r="168" spans="2:15">
      <c r="B168" s="114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</row>
    <row r="169" spans="2:15">
      <c r="B169" s="114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</row>
    <row r="170" spans="2:15">
      <c r="B170" s="114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</row>
    <row r="171" spans="2:15">
      <c r="B171" s="114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</row>
    <row r="172" spans="2:15">
      <c r="B172" s="114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</row>
    <row r="173" spans="2:15">
      <c r="B173" s="114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</row>
    <row r="174" spans="2:15">
      <c r="B174" s="114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</row>
    <row r="175" spans="2:15">
      <c r="B175" s="114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</row>
    <row r="176" spans="2:15">
      <c r="B176" s="114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</row>
    <row r="177" spans="2:15">
      <c r="B177" s="114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</row>
    <row r="178" spans="2:15">
      <c r="B178" s="114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</row>
    <row r="179" spans="2:15">
      <c r="B179" s="114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</row>
    <row r="180" spans="2:15">
      <c r="B180" s="114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</row>
    <row r="181" spans="2:15">
      <c r="B181" s="114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</row>
    <row r="182" spans="2:15">
      <c r="B182" s="114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</row>
    <row r="183" spans="2:15">
      <c r="B183" s="114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</row>
    <row r="184" spans="2:15">
      <c r="B184" s="114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</row>
    <row r="185" spans="2:15">
      <c r="B185" s="114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</row>
    <row r="186" spans="2:15">
      <c r="B186" s="114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</row>
    <row r="187" spans="2:15">
      <c r="B187" s="114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</row>
    <row r="188" spans="2:15">
      <c r="B188" s="114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</row>
    <row r="189" spans="2:15">
      <c r="B189" s="114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</row>
    <row r="190" spans="2:15">
      <c r="B190" s="114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</row>
    <row r="191" spans="2:15">
      <c r="B191" s="114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</row>
    <row r="192" spans="2:15">
      <c r="B192" s="114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</row>
    <row r="193" spans="2:15">
      <c r="B193" s="114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</row>
    <row r="194" spans="2:15">
      <c r="B194" s="114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</row>
    <row r="195" spans="2:15">
      <c r="B195" s="114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</row>
    <row r="196" spans="2:15">
      <c r="B196" s="114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</row>
    <row r="197" spans="2:15">
      <c r="B197" s="114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</row>
    <row r="198" spans="2:15">
      <c r="B198" s="114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</row>
    <row r="199" spans="2:15">
      <c r="B199" s="114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</row>
    <row r="200" spans="2:15">
      <c r="B200" s="114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</row>
    <row r="201" spans="2:15">
      <c r="B201" s="114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</row>
    <row r="202" spans="2:15">
      <c r="B202" s="114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</row>
    <row r="203" spans="2:15">
      <c r="B203" s="114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</row>
    <row r="204" spans="2:15">
      <c r="B204" s="114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</row>
    <row r="205" spans="2:15">
      <c r="B205" s="114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</row>
    <row r="206" spans="2:15">
      <c r="B206" s="114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</row>
    <row r="207" spans="2:15">
      <c r="B207" s="114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</row>
    <row r="208" spans="2:15">
      <c r="B208" s="114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</row>
    <row r="209" spans="2:15">
      <c r="B209" s="114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</row>
    <row r="210" spans="2:15">
      <c r="B210" s="114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</row>
    <row r="211" spans="2:15">
      <c r="B211" s="114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</row>
    <row r="212" spans="2:15">
      <c r="B212" s="114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</row>
    <row r="213" spans="2:15">
      <c r="B213" s="114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</row>
    <row r="214" spans="2:15">
      <c r="B214" s="114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</row>
    <row r="215" spans="2:15">
      <c r="B215" s="114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</row>
    <row r="216" spans="2:15">
      <c r="B216" s="114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</row>
    <row r="217" spans="2:15">
      <c r="B217" s="114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</row>
    <row r="218" spans="2:15">
      <c r="B218" s="114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</row>
    <row r="219" spans="2:15">
      <c r="B219" s="114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</row>
    <row r="220" spans="2:15">
      <c r="B220" s="114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</row>
    <row r="221" spans="2:15">
      <c r="B221" s="114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</row>
    <row r="222" spans="2:15">
      <c r="B222" s="114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</row>
    <row r="223" spans="2:15">
      <c r="B223" s="114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</row>
    <row r="224" spans="2:15">
      <c r="B224" s="114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</row>
    <row r="225" spans="2:15">
      <c r="B225" s="114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</row>
    <row r="226" spans="2:15">
      <c r="B226" s="114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</row>
    <row r="227" spans="2:15">
      <c r="B227" s="114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</row>
    <row r="228" spans="2:15">
      <c r="B228" s="114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</row>
    <row r="229" spans="2:15">
      <c r="B229" s="114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</row>
    <row r="230" spans="2:15">
      <c r="B230" s="114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</row>
    <row r="231" spans="2:15">
      <c r="B231" s="114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</row>
    <row r="232" spans="2:15">
      <c r="B232" s="114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</row>
    <row r="233" spans="2:15">
      <c r="B233" s="114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</row>
    <row r="234" spans="2:15">
      <c r="B234" s="114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</row>
    <row r="235" spans="2:15">
      <c r="B235" s="114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</row>
    <row r="236" spans="2:15">
      <c r="B236" s="114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</row>
    <row r="237" spans="2:15">
      <c r="B237" s="114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</row>
    <row r="238" spans="2:15">
      <c r="B238" s="114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</row>
    <row r="239" spans="2:15">
      <c r="B239" s="114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</row>
    <row r="240" spans="2:15">
      <c r="B240" s="114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</row>
    <row r="241" spans="2:15">
      <c r="B241" s="114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</row>
    <row r="242" spans="2:15">
      <c r="B242" s="114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</row>
    <row r="243" spans="2:15">
      <c r="B243" s="114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</row>
    <row r="244" spans="2:15">
      <c r="B244" s="114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</row>
    <row r="245" spans="2:15">
      <c r="B245" s="114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</row>
    <row r="246" spans="2:15">
      <c r="B246" s="114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</row>
    <row r="247" spans="2:15">
      <c r="B247" s="114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</row>
    <row r="248" spans="2:15">
      <c r="B248" s="114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</row>
    <row r="249" spans="2:15">
      <c r="B249" s="114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</row>
    <row r="250" spans="2:15">
      <c r="B250" s="114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</row>
    <row r="251" spans="2:15">
      <c r="B251" s="114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</row>
    <row r="252" spans="2:15">
      <c r="B252" s="114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</row>
    <row r="253" spans="2:15">
      <c r="B253" s="114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</row>
    <row r="254" spans="2:15">
      <c r="B254" s="114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</row>
    <row r="255" spans="2:15">
      <c r="B255" s="114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</row>
    <row r="256" spans="2:15">
      <c r="B256" s="114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</row>
    <row r="257" spans="2:15">
      <c r="B257" s="114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</row>
    <row r="258" spans="2:15">
      <c r="B258" s="114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</row>
    <row r="259" spans="2:15">
      <c r="B259" s="114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</row>
    <row r="260" spans="2:15">
      <c r="B260" s="114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</row>
    <row r="261" spans="2:15">
      <c r="B261" s="114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</row>
    <row r="262" spans="2:15">
      <c r="B262" s="114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</row>
    <row r="263" spans="2:15">
      <c r="B263" s="114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</row>
    <row r="264" spans="2:15">
      <c r="B264" s="114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</row>
    <row r="265" spans="2:15">
      <c r="B265" s="114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</row>
    <row r="266" spans="2:15">
      <c r="B266" s="114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</row>
    <row r="267" spans="2:15">
      <c r="B267" s="114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</row>
    <row r="268" spans="2:15">
      <c r="B268" s="114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</row>
    <row r="269" spans="2:15">
      <c r="B269" s="114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</row>
    <row r="270" spans="2:15">
      <c r="B270" s="114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</row>
    <row r="271" spans="2:15">
      <c r="B271" s="114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</row>
    <row r="272" spans="2:15">
      <c r="B272" s="114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</row>
    <row r="273" spans="2:15">
      <c r="B273" s="114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</row>
    <row r="274" spans="2:15">
      <c r="B274" s="114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</row>
    <row r="275" spans="2:15">
      <c r="B275" s="114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</row>
    <row r="276" spans="2:15">
      <c r="B276" s="114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</row>
    <row r="277" spans="2:15">
      <c r="B277" s="114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</row>
    <row r="278" spans="2:15">
      <c r="B278" s="114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</row>
    <row r="279" spans="2:15">
      <c r="B279" s="114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</row>
    <row r="280" spans="2:15">
      <c r="B280" s="114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</row>
    <row r="281" spans="2:15">
      <c r="B281" s="114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</row>
    <row r="282" spans="2:15">
      <c r="B282" s="114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</row>
    <row r="283" spans="2:15">
      <c r="B283" s="114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</row>
    <row r="284" spans="2:15">
      <c r="B284" s="114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</row>
    <row r="285" spans="2:15">
      <c r="B285" s="114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</row>
    <row r="286" spans="2:15">
      <c r="B286" s="114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</row>
    <row r="287" spans="2:15">
      <c r="B287" s="114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</row>
    <row r="288" spans="2:15">
      <c r="B288" s="114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</row>
    <row r="289" spans="2:15">
      <c r="B289" s="114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</row>
    <row r="290" spans="2:15">
      <c r="B290" s="114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</row>
    <row r="291" spans="2:15">
      <c r="B291" s="114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</row>
    <row r="292" spans="2:15">
      <c r="B292" s="114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</row>
    <row r="293" spans="2:15">
      <c r="B293" s="114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</row>
    <row r="294" spans="2:15">
      <c r="B294" s="114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</row>
    <row r="295" spans="2:15">
      <c r="B295" s="114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</row>
    <row r="296" spans="2:15">
      <c r="B296" s="114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</row>
    <row r="297" spans="2:15">
      <c r="B297" s="114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</row>
    <row r="298" spans="2:15">
      <c r="B298" s="114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</row>
    <row r="299" spans="2:15">
      <c r="B299" s="114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</row>
    <row r="300" spans="2:15">
      <c r="B300" s="114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</row>
    <row r="301" spans="2:15">
      <c r="B301" s="114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</row>
    <row r="302" spans="2:15">
      <c r="B302" s="114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</row>
    <row r="303" spans="2:15">
      <c r="B303" s="114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</row>
    <row r="304" spans="2:15">
      <c r="B304" s="114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</row>
    <row r="305" spans="2:15">
      <c r="B305" s="114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</row>
    <row r="306" spans="2:15">
      <c r="B306" s="114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</row>
    <row r="307" spans="2:15">
      <c r="B307" s="114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</row>
    <row r="308" spans="2:15">
      <c r="B308" s="114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</row>
    <row r="309" spans="2:15">
      <c r="B309" s="114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</row>
    <row r="310" spans="2:15">
      <c r="B310" s="114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</row>
    <row r="311" spans="2:15">
      <c r="B311" s="114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</row>
    <row r="312" spans="2:15">
      <c r="B312" s="114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</row>
    <row r="313" spans="2:15">
      <c r="B313" s="114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</row>
    <row r="314" spans="2:15">
      <c r="B314" s="114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</row>
    <row r="315" spans="2:15">
      <c r="B315" s="114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</row>
    <row r="316" spans="2:15">
      <c r="B316" s="114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</row>
    <row r="317" spans="2:15">
      <c r="B317" s="114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</row>
    <row r="318" spans="2:15">
      <c r="B318" s="114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</row>
    <row r="319" spans="2:15">
      <c r="B319" s="114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</row>
    <row r="320" spans="2:15">
      <c r="B320" s="114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</row>
    <row r="321" spans="2:15">
      <c r="B321" s="114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</row>
    <row r="322" spans="2:15">
      <c r="B322" s="114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</row>
    <row r="323" spans="2:15">
      <c r="B323" s="114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</row>
    <row r="324" spans="2:15">
      <c r="B324" s="114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</row>
    <row r="325" spans="2:15">
      <c r="B325" s="130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</row>
    <row r="326" spans="2:15">
      <c r="B326" s="130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</row>
    <row r="327" spans="2:15">
      <c r="B327" s="131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</row>
    <row r="328" spans="2:15">
      <c r="B328" s="114"/>
      <c r="C328" s="114"/>
      <c r="D328" s="114"/>
      <c r="E328" s="114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</row>
    <row r="329" spans="2:15">
      <c r="B329" s="114"/>
      <c r="C329" s="114"/>
      <c r="D329" s="114"/>
      <c r="E329" s="114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</row>
    <row r="330" spans="2:15">
      <c r="B330" s="114"/>
      <c r="C330" s="114"/>
      <c r="D330" s="114"/>
      <c r="E330" s="114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</row>
    <row r="331" spans="2:15">
      <c r="B331" s="114"/>
      <c r="C331" s="114"/>
      <c r="D331" s="114"/>
      <c r="E331" s="114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</row>
    <row r="332" spans="2:15">
      <c r="B332" s="114"/>
      <c r="C332" s="114"/>
      <c r="D332" s="114"/>
      <c r="E332" s="114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</row>
    <row r="333" spans="2:15">
      <c r="B333" s="114"/>
      <c r="C333" s="114"/>
      <c r="D333" s="114"/>
      <c r="E333" s="114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</row>
    <row r="334" spans="2:15">
      <c r="B334" s="114"/>
      <c r="C334" s="114"/>
      <c r="D334" s="114"/>
      <c r="E334" s="114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</row>
    <row r="335" spans="2:15">
      <c r="B335" s="114"/>
      <c r="C335" s="114"/>
      <c r="D335" s="114"/>
      <c r="E335" s="114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</row>
    <row r="336" spans="2:15">
      <c r="B336" s="114"/>
      <c r="C336" s="114"/>
      <c r="D336" s="114"/>
      <c r="E336" s="114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</row>
    <row r="337" spans="2:15">
      <c r="B337" s="114"/>
      <c r="C337" s="114"/>
      <c r="D337" s="114"/>
      <c r="E337" s="114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</row>
    <row r="338" spans="2:15">
      <c r="B338" s="114"/>
      <c r="C338" s="114"/>
      <c r="D338" s="114"/>
      <c r="E338" s="114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</row>
    <row r="339" spans="2:15">
      <c r="B339" s="114"/>
      <c r="C339" s="114"/>
      <c r="D339" s="114"/>
      <c r="E339" s="114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</row>
    <row r="340" spans="2:15">
      <c r="B340" s="114"/>
      <c r="C340" s="114"/>
      <c r="D340" s="114"/>
      <c r="E340" s="114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</row>
    <row r="341" spans="2:15">
      <c r="B341" s="114"/>
      <c r="C341" s="114"/>
      <c r="D341" s="114"/>
      <c r="E341" s="114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</row>
    <row r="342" spans="2:15">
      <c r="B342" s="114"/>
      <c r="C342" s="114"/>
      <c r="D342" s="114"/>
      <c r="E342" s="114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</row>
    <row r="343" spans="2:15">
      <c r="B343" s="114"/>
      <c r="C343" s="114"/>
      <c r="D343" s="114"/>
      <c r="E343" s="114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</row>
    <row r="344" spans="2:15">
      <c r="B344" s="114"/>
      <c r="C344" s="114"/>
      <c r="D344" s="114"/>
      <c r="E344" s="114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</row>
    <row r="345" spans="2:15">
      <c r="B345" s="114"/>
      <c r="C345" s="114"/>
      <c r="D345" s="114"/>
      <c r="E345" s="114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</row>
    <row r="346" spans="2:15">
      <c r="B346" s="114"/>
      <c r="C346" s="114"/>
      <c r="D346" s="114"/>
      <c r="E346" s="114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</row>
    <row r="347" spans="2:15">
      <c r="B347" s="114"/>
      <c r="C347" s="114"/>
      <c r="D347" s="114"/>
      <c r="E347" s="114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</row>
    <row r="348" spans="2:15">
      <c r="B348" s="114"/>
      <c r="C348" s="114"/>
      <c r="D348" s="114"/>
      <c r="E348" s="114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</row>
    <row r="349" spans="2:15">
      <c r="B349" s="114"/>
      <c r="C349" s="114"/>
      <c r="D349" s="114"/>
      <c r="E349" s="114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</row>
    <row r="350" spans="2:15">
      <c r="B350" s="114"/>
      <c r="C350" s="114"/>
      <c r="D350" s="114"/>
      <c r="E350" s="114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</row>
    <row r="351" spans="2:15">
      <c r="B351" s="114"/>
      <c r="C351" s="114"/>
      <c r="D351" s="114"/>
      <c r="E351" s="114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</row>
    <row r="352" spans="2:15">
      <c r="B352" s="114"/>
      <c r="C352" s="114"/>
      <c r="D352" s="114"/>
      <c r="E352" s="114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</row>
    <row r="353" spans="2:15">
      <c r="B353" s="114"/>
      <c r="C353" s="114"/>
      <c r="D353" s="114"/>
      <c r="E353" s="114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</row>
    <row r="354" spans="2:15">
      <c r="B354" s="114"/>
      <c r="C354" s="114"/>
      <c r="D354" s="114"/>
      <c r="E354" s="114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</row>
    <row r="355" spans="2:15">
      <c r="B355" s="114"/>
      <c r="C355" s="114"/>
      <c r="D355" s="114"/>
      <c r="E355" s="114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</row>
    <row r="356" spans="2:15">
      <c r="B356" s="114"/>
      <c r="C356" s="114"/>
      <c r="D356" s="114"/>
      <c r="E356" s="114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</row>
    <row r="357" spans="2:15">
      <c r="B357" s="114"/>
      <c r="C357" s="114"/>
      <c r="D357" s="114"/>
      <c r="E357" s="114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</row>
    <row r="358" spans="2:15">
      <c r="B358" s="114"/>
      <c r="C358" s="114"/>
      <c r="D358" s="114"/>
      <c r="E358" s="114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</row>
    <row r="359" spans="2:15">
      <c r="B359" s="114"/>
      <c r="C359" s="114"/>
      <c r="D359" s="114"/>
      <c r="E359" s="114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</row>
    <row r="360" spans="2:15">
      <c r="B360" s="114"/>
      <c r="C360" s="114"/>
      <c r="D360" s="114"/>
      <c r="E360" s="114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</row>
    <row r="361" spans="2:15">
      <c r="B361" s="114"/>
      <c r="C361" s="114"/>
      <c r="D361" s="114"/>
      <c r="E361" s="114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</row>
    <row r="362" spans="2:15">
      <c r="B362" s="114"/>
      <c r="C362" s="114"/>
      <c r="D362" s="114"/>
      <c r="E362" s="114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</row>
    <row r="363" spans="2:15">
      <c r="B363" s="114"/>
      <c r="C363" s="114"/>
      <c r="D363" s="114"/>
      <c r="E363" s="114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</row>
    <row r="364" spans="2:15">
      <c r="B364" s="114"/>
      <c r="C364" s="114"/>
      <c r="D364" s="114"/>
      <c r="E364" s="114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</row>
    <row r="365" spans="2:15">
      <c r="B365" s="114"/>
      <c r="C365" s="114"/>
      <c r="D365" s="114"/>
      <c r="E365" s="114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</row>
    <row r="366" spans="2:15">
      <c r="B366" s="114"/>
      <c r="C366" s="114"/>
      <c r="D366" s="114"/>
      <c r="E366" s="114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</row>
    <row r="367" spans="2:15">
      <c r="B367" s="114"/>
      <c r="C367" s="114"/>
      <c r="D367" s="114"/>
      <c r="E367" s="114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</row>
    <row r="368" spans="2:15">
      <c r="B368" s="114"/>
      <c r="C368" s="114"/>
      <c r="D368" s="114"/>
      <c r="E368" s="114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</row>
    <row r="369" spans="2:15">
      <c r="B369" s="114"/>
      <c r="C369" s="114"/>
      <c r="D369" s="114"/>
      <c r="E369" s="114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</row>
    <row r="370" spans="2:15">
      <c r="B370" s="114"/>
      <c r="C370" s="114"/>
      <c r="D370" s="114"/>
      <c r="E370" s="114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</row>
    <row r="371" spans="2:15">
      <c r="B371" s="114"/>
      <c r="C371" s="114"/>
      <c r="D371" s="114"/>
      <c r="E371" s="114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</row>
    <row r="372" spans="2:15">
      <c r="B372" s="114"/>
      <c r="C372" s="114"/>
      <c r="D372" s="114"/>
      <c r="E372" s="114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</row>
    <row r="373" spans="2:15">
      <c r="B373" s="114"/>
      <c r="C373" s="114"/>
      <c r="D373" s="114"/>
      <c r="E373" s="114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</row>
    <row r="374" spans="2:15">
      <c r="B374" s="114"/>
      <c r="C374" s="114"/>
      <c r="D374" s="114"/>
      <c r="E374" s="114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</row>
    <row r="375" spans="2:15">
      <c r="B375" s="114"/>
      <c r="C375" s="114"/>
      <c r="D375" s="114"/>
      <c r="E375" s="114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</row>
    <row r="376" spans="2:15">
      <c r="B376" s="114"/>
      <c r="C376" s="114"/>
      <c r="D376" s="114"/>
      <c r="E376" s="114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</row>
    <row r="377" spans="2:15">
      <c r="B377" s="114"/>
      <c r="C377" s="114"/>
      <c r="D377" s="114"/>
      <c r="E377" s="114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</row>
    <row r="378" spans="2:15">
      <c r="B378" s="114"/>
      <c r="C378" s="114"/>
      <c r="D378" s="114"/>
      <c r="E378" s="114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</row>
    <row r="379" spans="2:15">
      <c r="B379" s="114"/>
      <c r="C379" s="114"/>
      <c r="D379" s="114"/>
      <c r="E379" s="114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</row>
    <row r="380" spans="2:15">
      <c r="B380" s="114"/>
      <c r="C380" s="114"/>
      <c r="D380" s="114"/>
      <c r="E380" s="114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</row>
    <row r="381" spans="2:15">
      <c r="B381" s="114"/>
      <c r="C381" s="114"/>
      <c r="D381" s="114"/>
      <c r="E381" s="114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</row>
    <row r="382" spans="2:15">
      <c r="B382" s="114"/>
      <c r="C382" s="114"/>
      <c r="D382" s="114"/>
      <c r="E382" s="114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</row>
    <row r="383" spans="2:15">
      <c r="B383" s="114"/>
      <c r="C383" s="114"/>
      <c r="D383" s="114"/>
      <c r="E383" s="114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</row>
    <row r="384" spans="2:15">
      <c r="B384" s="114"/>
      <c r="C384" s="114"/>
      <c r="D384" s="114"/>
      <c r="E384" s="114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</row>
    <row r="385" spans="2:15">
      <c r="B385" s="114"/>
      <c r="C385" s="114"/>
      <c r="D385" s="114"/>
      <c r="E385" s="114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</row>
    <row r="386" spans="2:15">
      <c r="B386" s="114"/>
      <c r="C386" s="114"/>
      <c r="D386" s="114"/>
      <c r="E386" s="114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</row>
    <row r="387" spans="2:15">
      <c r="B387" s="114"/>
      <c r="C387" s="114"/>
      <c r="D387" s="114"/>
      <c r="E387" s="114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</row>
    <row r="388" spans="2:15">
      <c r="B388" s="114"/>
      <c r="C388" s="114"/>
      <c r="D388" s="114"/>
      <c r="E388" s="114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</row>
    <row r="389" spans="2:15">
      <c r="B389" s="114"/>
      <c r="C389" s="114"/>
      <c r="D389" s="114"/>
      <c r="E389" s="114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</row>
    <row r="390" spans="2:15">
      <c r="B390" s="114"/>
      <c r="C390" s="114"/>
      <c r="D390" s="114"/>
      <c r="E390" s="114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</row>
    <row r="391" spans="2:15">
      <c r="B391" s="114"/>
      <c r="C391" s="114"/>
      <c r="D391" s="114"/>
      <c r="E391" s="114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</row>
    <row r="392" spans="2:15">
      <c r="B392" s="114"/>
      <c r="C392" s="114"/>
      <c r="D392" s="114"/>
      <c r="E392" s="114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</row>
    <row r="393" spans="2:15">
      <c r="B393" s="114"/>
      <c r="C393" s="114"/>
      <c r="D393" s="114"/>
      <c r="E393" s="114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</row>
    <row r="394" spans="2:15">
      <c r="B394" s="114"/>
      <c r="C394" s="114"/>
      <c r="D394" s="114"/>
      <c r="E394" s="114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</row>
    <row r="395" spans="2:15">
      <c r="B395" s="114"/>
      <c r="C395" s="114"/>
      <c r="D395" s="114"/>
      <c r="E395" s="114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</row>
    <row r="396" spans="2:15">
      <c r="B396" s="114"/>
      <c r="C396" s="114"/>
      <c r="D396" s="114"/>
      <c r="E396" s="114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</row>
    <row r="397" spans="2:15">
      <c r="B397" s="114"/>
      <c r="C397" s="114"/>
      <c r="D397" s="114"/>
      <c r="E397" s="114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</row>
    <row r="398" spans="2:15">
      <c r="B398" s="114"/>
      <c r="C398" s="114"/>
      <c r="D398" s="114"/>
      <c r="E398" s="114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</row>
    <row r="399" spans="2:15">
      <c r="B399" s="114"/>
      <c r="C399" s="114"/>
      <c r="D399" s="114"/>
      <c r="E399" s="114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</row>
    <row r="400" spans="2:15">
      <c r="B400" s="114"/>
      <c r="C400" s="114"/>
      <c r="D400" s="114"/>
      <c r="E400" s="114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</row>
    <row r="401" spans="2:15">
      <c r="B401" s="114"/>
      <c r="C401" s="114"/>
      <c r="D401" s="114"/>
      <c r="E401" s="114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</row>
    <row r="402" spans="2:15">
      <c r="B402" s="114"/>
      <c r="C402" s="114"/>
      <c r="D402" s="114"/>
      <c r="E402" s="114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</row>
    <row r="403" spans="2:15">
      <c r="B403" s="114"/>
      <c r="C403" s="114"/>
      <c r="D403" s="114"/>
      <c r="E403" s="114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</row>
    <row r="404" spans="2:15">
      <c r="B404" s="114"/>
      <c r="C404" s="114"/>
      <c r="D404" s="114"/>
      <c r="E404" s="114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</row>
    <row r="405" spans="2:15">
      <c r="B405" s="114"/>
      <c r="C405" s="114"/>
      <c r="D405" s="114"/>
      <c r="E405" s="114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</row>
    <row r="406" spans="2:15">
      <c r="B406" s="114"/>
      <c r="C406" s="114"/>
      <c r="D406" s="114"/>
      <c r="E406" s="114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</row>
    <row r="407" spans="2:15">
      <c r="B407" s="114"/>
      <c r="C407" s="114"/>
      <c r="D407" s="114"/>
      <c r="E407" s="114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</row>
    <row r="408" spans="2:15">
      <c r="B408" s="114"/>
      <c r="C408" s="114"/>
      <c r="D408" s="114"/>
      <c r="E408" s="114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</row>
    <row r="409" spans="2:15">
      <c r="B409" s="114"/>
      <c r="C409" s="114"/>
      <c r="D409" s="114"/>
      <c r="E409" s="114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</row>
    <row r="410" spans="2:15">
      <c r="B410" s="114"/>
      <c r="C410" s="114"/>
      <c r="D410" s="114"/>
      <c r="E410" s="114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</row>
    <row r="411" spans="2:15">
      <c r="B411" s="114"/>
      <c r="C411" s="114"/>
      <c r="D411" s="114"/>
      <c r="E411" s="114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</row>
    <row r="412" spans="2:15">
      <c r="B412" s="114"/>
      <c r="C412" s="114"/>
      <c r="D412" s="114"/>
      <c r="E412" s="114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</row>
    <row r="413" spans="2:15">
      <c r="B413" s="114"/>
      <c r="C413" s="114"/>
      <c r="D413" s="114"/>
      <c r="E413" s="114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</row>
    <row r="414" spans="2:15">
      <c r="B414" s="114"/>
      <c r="C414" s="114"/>
      <c r="D414" s="114"/>
      <c r="E414" s="114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</row>
    <row r="415" spans="2:15">
      <c r="B415" s="114"/>
      <c r="C415" s="114"/>
      <c r="D415" s="114"/>
      <c r="E415" s="114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</row>
    <row r="416" spans="2:15">
      <c r="B416" s="114"/>
      <c r="C416" s="114"/>
      <c r="D416" s="114"/>
      <c r="E416" s="114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</row>
    <row r="417" spans="2:15">
      <c r="B417" s="114"/>
      <c r="C417" s="114"/>
      <c r="D417" s="114"/>
      <c r="E417" s="114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</row>
    <row r="418" spans="2:15">
      <c r="B418" s="114"/>
      <c r="C418" s="114"/>
      <c r="D418" s="114"/>
      <c r="E418" s="114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</row>
    <row r="419" spans="2:15">
      <c r="B419" s="114"/>
      <c r="C419" s="114"/>
      <c r="D419" s="114"/>
      <c r="E419" s="114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</row>
    <row r="420" spans="2:15">
      <c r="B420" s="114"/>
      <c r="C420" s="114"/>
      <c r="D420" s="114"/>
      <c r="E420" s="114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</row>
    <row r="421" spans="2:15">
      <c r="B421" s="114"/>
      <c r="C421" s="114"/>
      <c r="D421" s="114"/>
      <c r="E421" s="114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</row>
    <row r="422" spans="2:15">
      <c r="B422" s="114"/>
      <c r="C422" s="114"/>
      <c r="D422" s="114"/>
      <c r="E422" s="114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</row>
    <row r="423" spans="2:15">
      <c r="B423" s="114"/>
      <c r="C423" s="114"/>
      <c r="D423" s="114"/>
      <c r="E423" s="114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</row>
    <row r="424" spans="2:15">
      <c r="B424" s="114"/>
      <c r="C424" s="114"/>
      <c r="D424" s="114"/>
      <c r="E424" s="114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</row>
    <row r="425" spans="2:15">
      <c r="B425" s="114"/>
      <c r="C425" s="114"/>
      <c r="D425" s="114"/>
      <c r="E425" s="114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</row>
    <row r="426" spans="2:15">
      <c r="B426" s="114"/>
      <c r="C426" s="114"/>
      <c r="D426" s="114"/>
      <c r="E426" s="114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</row>
    <row r="427" spans="2:15">
      <c r="B427" s="114"/>
      <c r="C427" s="114"/>
      <c r="D427" s="114"/>
      <c r="E427" s="114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</row>
    <row r="428" spans="2:15">
      <c r="B428" s="114"/>
      <c r="C428" s="114"/>
      <c r="D428" s="114"/>
      <c r="E428" s="114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</row>
    <row r="429" spans="2:15">
      <c r="B429" s="114"/>
      <c r="C429" s="114"/>
      <c r="D429" s="114"/>
      <c r="E429" s="114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</row>
    <row r="430" spans="2:15">
      <c r="B430" s="114"/>
      <c r="C430" s="114"/>
      <c r="D430" s="114"/>
      <c r="E430" s="114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</row>
    <row r="431" spans="2:15">
      <c r="B431" s="114"/>
      <c r="C431" s="114"/>
      <c r="D431" s="114"/>
      <c r="E431" s="114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</row>
    <row r="432" spans="2:15">
      <c r="B432" s="114"/>
      <c r="C432" s="114"/>
      <c r="D432" s="114"/>
      <c r="E432" s="114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</row>
    <row r="433" spans="2:15">
      <c r="B433" s="114"/>
      <c r="C433" s="114"/>
      <c r="D433" s="114"/>
      <c r="E433" s="114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</row>
    <row r="434" spans="2:15">
      <c r="B434" s="114"/>
      <c r="C434" s="114"/>
      <c r="D434" s="114"/>
      <c r="E434" s="114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</row>
    <row r="435" spans="2:15">
      <c r="B435" s="114"/>
      <c r="C435" s="114"/>
      <c r="D435" s="114"/>
      <c r="E435" s="114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</row>
    <row r="436" spans="2:15">
      <c r="B436" s="114"/>
      <c r="C436" s="114"/>
      <c r="D436" s="114"/>
      <c r="E436" s="114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</row>
    <row r="437" spans="2:15">
      <c r="B437" s="114"/>
      <c r="C437" s="114"/>
      <c r="D437" s="114"/>
      <c r="E437" s="114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</row>
    <row r="438" spans="2:15">
      <c r="B438" s="114"/>
      <c r="C438" s="114"/>
      <c r="D438" s="114"/>
      <c r="E438" s="114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</row>
    <row r="439" spans="2:15">
      <c r="B439" s="114"/>
      <c r="C439" s="114"/>
      <c r="D439" s="114"/>
      <c r="E439" s="114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</row>
    <row r="440" spans="2:15">
      <c r="B440" s="114"/>
      <c r="C440" s="114"/>
      <c r="D440" s="114"/>
      <c r="E440" s="114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</row>
    <row r="441" spans="2:15">
      <c r="B441" s="114"/>
      <c r="C441" s="114"/>
      <c r="D441" s="114"/>
      <c r="E441" s="114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</row>
    <row r="442" spans="2:15">
      <c r="B442" s="114"/>
      <c r="C442" s="114"/>
      <c r="D442" s="114"/>
      <c r="E442" s="114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</row>
    <row r="443" spans="2:15">
      <c r="B443" s="114"/>
      <c r="C443" s="114"/>
      <c r="D443" s="114"/>
      <c r="E443" s="114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</row>
    <row r="444" spans="2:15">
      <c r="B444" s="114"/>
      <c r="C444" s="114"/>
      <c r="D444" s="114"/>
      <c r="E444" s="114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</row>
    <row r="445" spans="2:15">
      <c r="B445" s="114"/>
      <c r="C445" s="114"/>
      <c r="D445" s="114"/>
      <c r="E445" s="114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</row>
    <row r="446" spans="2:15">
      <c r="B446" s="114"/>
      <c r="C446" s="114"/>
      <c r="D446" s="114"/>
      <c r="E446" s="114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</row>
    <row r="447" spans="2:15">
      <c r="B447" s="114"/>
      <c r="C447" s="114"/>
      <c r="D447" s="114"/>
      <c r="E447" s="114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</row>
    <row r="448" spans="2:15">
      <c r="B448" s="114"/>
      <c r="C448" s="114"/>
      <c r="D448" s="114"/>
      <c r="E448" s="114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</row>
    <row r="449" spans="2:15">
      <c r="B449" s="114"/>
      <c r="C449" s="114"/>
      <c r="D449" s="114"/>
      <c r="E449" s="114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</row>
    <row r="450" spans="2:15">
      <c r="B450" s="114"/>
      <c r="C450" s="114"/>
      <c r="D450" s="114"/>
      <c r="E450" s="114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</row>
    <row r="451" spans="2:15">
      <c r="B451" s="114"/>
      <c r="C451" s="114"/>
      <c r="D451" s="114"/>
      <c r="E451" s="114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</row>
    <row r="452" spans="2:15">
      <c r="B452" s="114"/>
      <c r="C452" s="114"/>
      <c r="D452" s="114"/>
      <c r="E452" s="114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</row>
    <row r="453" spans="2:15">
      <c r="B453" s="114"/>
      <c r="C453" s="114"/>
      <c r="D453" s="114"/>
      <c r="E453" s="114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</row>
    <row r="454" spans="2:15">
      <c r="B454" s="114"/>
      <c r="C454" s="114"/>
      <c r="D454" s="114"/>
      <c r="E454" s="114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</row>
    <row r="455" spans="2:15">
      <c r="B455" s="114"/>
      <c r="C455" s="114"/>
      <c r="D455" s="114"/>
      <c r="E455" s="114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</row>
    <row r="456" spans="2:15">
      <c r="B456" s="114"/>
      <c r="C456" s="114"/>
      <c r="D456" s="114"/>
      <c r="E456" s="114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</row>
    <row r="457" spans="2:15">
      <c r="B457" s="114"/>
      <c r="C457" s="114"/>
      <c r="D457" s="114"/>
      <c r="E457" s="114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</row>
    <row r="458" spans="2:15">
      <c r="B458" s="114"/>
      <c r="C458" s="114"/>
      <c r="D458" s="114"/>
      <c r="E458" s="114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</row>
    <row r="459" spans="2:15">
      <c r="B459" s="114"/>
      <c r="C459" s="114"/>
      <c r="D459" s="114"/>
      <c r="E459" s="114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</row>
    <row r="460" spans="2:15">
      <c r="B460" s="114"/>
      <c r="C460" s="114"/>
      <c r="D460" s="114"/>
      <c r="E460" s="114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</row>
    <row r="461" spans="2:15">
      <c r="B461" s="114"/>
      <c r="C461" s="114"/>
      <c r="D461" s="114"/>
      <c r="E461" s="114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</row>
    <row r="462" spans="2:15">
      <c r="B462" s="114"/>
      <c r="C462" s="114"/>
      <c r="D462" s="114"/>
      <c r="E462" s="114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</row>
    <row r="463" spans="2:15">
      <c r="B463" s="114"/>
      <c r="C463" s="114"/>
      <c r="D463" s="114"/>
      <c r="E463" s="114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</row>
    <row r="464" spans="2:15">
      <c r="B464" s="114"/>
      <c r="C464" s="114"/>
      <c r="D464" s="114"/>
      <c r="E464" s="114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</row>
    <row r="465" spans="2:15">
      <c r="B465" s="114"/>
      <c r="C465" s="114"/>
      <c r="D465" s="114"/>
      <c r="E465" s="114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</row>
    <row r="466" spans="2:15">
      <c r="B466" s="114"/>
      <c r="C466" s="114"/>
      <c r="D466" s="114"/>
      <c r="E466" s="114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</row>
    <row r="467" spans="2:15">
      <c r="B467" s="114"/>
      <c r="C467" s="114"/>
      <c r="D467" s="114"/>
      <c r="E467" s="114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</row>
    <row r="468" spans="2:15">
      <c r="B468" s="114"/>
      <c r="C468" s="114"/>
      <c r="D468" s="114"/>
      <c r="E468" s="114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</row>
    <row r="469" spans="2:15">
      <c r="B469" s="114"/>
      <c r="C469" s="114"/>
      <c r="D469" s="114"/>
      <c r="E469" s="114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</row>
    <row r="470" spans="2:15">
      <c r="B470" s="114"/>
      <c r="C470" s="114"/>
      <c r="D470" s="114"/>
      <c r="E470" s="114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</row>
    <row r="471" spans="2:15">
      <c r="B471" s="114"/>
      <c r="C471" s="114"/>
      <c r="D471" s="114"/>
      <c r="E471" s="114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</row>
    <row r="472" spans="2:15">
      <c r="B472" s="114"/>
      <c r="C472" s="114"/>
      <c r="D472" s="114"/>
      <c r="E472" s="114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</row>
    <row r="473" spans="2:15">
      <c r="B473" s="114"/>
      <c r="C473" s="114"/>
      <c r="D473" s="114"/>
      <c r="E473" s="114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</row>
    <row r="474" spans="2:15">
      <c r="B474" s="114"/>
      <c r="C474" s="114"/>
      <c r="D474" s="114"/>
      <c r="E474" s="114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</row>
    <row r="475" spans="2:15">
      <c r="B475" s="114"/>
      <c r="C475" s="114"/>
      <c r="D475" s="114"/>
      <c r="E475" s="114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</row>
    <row r="476" spans="2:15">
      <c r="B476" s="114"/>
      <c r="C476" s="114"/>
      <c r="D476" s="114"/>
      <c r="E476" s="114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</row>
    <row r="477" spans="2:15">
      <c r="B477" s="114"/>
      <c r="C477" s="114"/>
      <c r="D477" s="114"/>
      <c r="E477" s="114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</row>
    <row r="478" spans="2:15">
      <c r="B478" s="114"/>
      <c r="C478" s="114"/>
      <c r="D478" s="114"/>
      <c r="E478" s="114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</row>
    <row r="479" spans="2:15">
      <c r="B479" s="114"/>
      <c r="C479" s="114"/>
      <c r="D479" s="114"/>
      <c r="E479" s="114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</row>
    <row r="480" spans="2:15">
      <c r="B480" s="114"/>
      <c r="C480" s="114"/>
      <c r="D480" s="114"/>
      <c r="E480" s="114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</row>
    <row r="481" spans="2:15">
      <c r="B481" s="114"/>
      <c r="C481" s="114"/>
      <c r="D481" s="114"/>
      <c r="E481" s="114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</row>
    <row r="482" spans="2:15">
      <c r="B482" s="114"/>
      <c r="C482" s="114"/>
      <c r="D482" s="114"/>
      <c r="E482" s="114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</row>
    <row r="483" spans="2:15">
      <c r="B483" s="114"/>
      <c r="C483" s="114"/>
      <c r="D483" s="114"/>
      <c r="E483" s="114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</row>
    <row r="484" spans="2:15">
      <c r="B484" s="114"/>
      <c r="C484" s="114"/>
      <c r="D484" s="114"/>
      <c r="E484" s="114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</row>
    <row r="485" spans="2:15">
      <c r="B485" s="114"/>
      <c r="C485" s="114"/>
      <c r="D485" s="114"/>
      <c r="E485" s="114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</row>
    <row r="486" spans="2:15">
      <c r="B486" s="114"/>
      <c r="C486" s="114"/>
      <c r="D486" s="114"/>
      <c r="E486" s="114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</row>
    <row r="487" spans="2:15">
      <c r="B487" s="114"/>
      <c r="C487" s="114"/>
      <c r="D487" s="114"/>
      <c r="E487" s="114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</row>
    <row r="488" spans="2:15">
      <c r="B488" s="114"/>
      <c r="C488" s="114"/>
      <c r="D488" s="114"/>
      <c r="E488" s="114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</row>
    <row r="489" spans="2:15">
      <c r="B489" s="114"/>
      <c r="C489" s="114"/>
      <c r="D489" s="114"/>
      <c r="E489" s="114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</row>
    <row r="490" spans="2:15">
      <c r="B490" s="114"/>
      <c r="C490" s="114"/>
      <c r="D490" s="114"/>
      <c r="E490" s="114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</row>
    <row r="491" spans="2:15">
      <c r="B491" s="114"/>
      <c r="C491" s="114"/>
      <c r="D491" s="114"/>
      <c r="E491" s="114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</row>
    <row r="492" spans="2:15">
      <c r="B492" s="114"/>
      <c r="C492" s="114"/>
      <c r="D492" s="114"/>
      <c r="E492" s="114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</row>
    <row r="493" spans="2:15">
      <c r="B493" s="114"/>
      <c r="C493" s="114"/>
      <c r="D493" s="114"/>
      <c r="E493" s="114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</row>
    <row r="494" spans="2:15">
      <c r="B494" s="114"/>
      <c r="C494" s="114"/>
      <c r="D494" s="114"/>
      <c r="E494" s="114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</row>
    <row r="495" spans="2:15">
      <c r="B495" s="114"/>
      <c r="C495" s="114"/>
      <c r="D495" s="114"/>
      <c r="E495" s="114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</row>
    <row r="496" spans="2:15">
      <c r="B496" s="114"/>
      <c r="C496" s="114"/>
      <c r="D496" s="114"/>
      <c r="E496" s="114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</row>
    <row r="497" spans="2:15">
      <c r="B497" s="114"/>
      <c r="C497" s="114"/>
      <c r="D497" s="114"/>
      <c r="E497" s="114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</row>
    <row r="498" spans="2:15">
      <c r="B498" s="114"/>
      <c r="C498" s="114"/>
      <c r="D498" s="114"/>
      <c r="E498" s="114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</row>
    <row r="499" spans="2:15">
      <c r="B499" s="114"/>
      <c r="C499" s="114"/>
      <c r="D499" s="114"/>
      <c r="E499" s="114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</row>
    <row r="500" spans="2:15">
      <c r="B500" s="114"/>
      <c r="C500" s="114"/>
      <c r="D500" s="114"/>
      <c r="E500" s="114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</row>
    <row r="501" spans="2:15">
      <c r="B501" s="114"/>
      <c r="C501" s="114"/>
      <c r="D501" s="114"/>
      <c r="E501" s="114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</row>
    <row r="502" spans="2:15">
      <c r="B502" s="114"/>
      <c r="C502" s="114"/>
      <c r="D502" s="114"/>
      <c r="E502" s="114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</row>
    <row r="503" spans="2:15">
      <c r="B503" s="114"/>
      <c r="C503" s="114"/>
      <c r="D503" s="114"/>
      <c r="E503" s="114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</row>
    <row r="504" spans="2:15">
      <c r="B504" s="114"/>
      <c r="C504" s="114"/>
      <c r="D504" s="114"/>
      <c r="E504" s="114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</row>
    <row r="505" spans="2:15">
      <c r="B505" s="114"/>
      <c r="C505" s="114"/>
      <c r="D505" s="114"/>
      <c r="E505" s="114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</row>
    <row r="506" spans="2:15">
      <c r="B506" s="114"/>
      <c r="C506" s="114"/>
      <c r="D506" s="114"/>
      <c r="E506" s="114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</row>
    <row r="507" spans="2:15">
      <c r="B507" s="114"/>
      <c r="C507" s="114"/>
      <c r="D507" s="114"/>
      <c r="E507" s="114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</row>
    <row r="508" spans="2:15">
      <c r="B508" s="114"/>
      <c r="C508" s="114"/>
      <c r="D508" s="114"/>
      <c r="E508" s="114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</row>
    <row r="509" spans="2:15">
      <c r="B509" s="114"/>
      <c r="C509" s="114"/>
      <c r="D509" s="114"/>
      <c r="E509" s="114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</row>
    <row r="510" spans="2:15">
      <c r="B510" s="114"/>
      <c r="C510" s="114"/>
      <c r="D510" s="114"/>
      <c r="E510" s="114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</row>
    <row r="511" spans="2:15">
      <c r="B511" s="114"/>
      <c r="C511" s="114"/>
      <c r="D511" s="114"/>
      <c r="E511" s="114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</row>
    <row r="512" spans="2:15">
      <c r="B512" s="114"/>
      <c r="C512" s="114"/>
      <c r="D512" s="114"/>
      <c r="E512" s="114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</row>
    <row r="513" spans="2:15">
      <c r="B513" s="114"/>
      <c r="C513" s="114"/>
      <c r="D513" s="114"/>
      <c r="E513" s="114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</row>
    <row r="514" spans="2:15">
      <c r="B514" s="114"/>
      <c r="C514" s="114"/>
      <c r="D514" s="114"/>
      <c r="E514" s="114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</row>
    <row r="515" spans="2:15">
      <c r="B515" s="114"/>
      <c r="C515" s="114"/>
      <c r="D515" s="114"/>
      <c r="E515" s="114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</row>
    <row r="516" spans="2:15">
      <c r="B516" s="114"/>
      <c r="C516" s="114"/>
      <c r="D516" s="114"/>
      <c r="E516" s="114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</row>
    <row r="517" spans="2:15">
      <c r="B517" s="114"/>
      <c r="C517" s="114"/>
      <c r="D517" s="114"/>
      <c r="E517" s="114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</row>
    <row r="518" spans="2:15">
      <c r="B518" s="114"/>
      <c r="C518" s="114"/>
      <c r="D518" s="114"/>
      <c r="E518" s="114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</row>
    <row r="519" spans="2:15">
      <c r="B519" s="114"/>
      <c r="C519" s="114"/>
      <c r="D519" s="114"/>
      <c r="E519" s="114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</row>
    <row r="520" spans="2:15">
      <c r="B520" s="114"/>
      <c r="C520" s="114"/>
      <c r="D520" s="114"/>
      <c r="E520" s="114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</row>
    <row r="521" spans="2:15">
      <c r="B521" s="114"/>
      <c r="C521" s="114"/>
      <c r="D521" s="114"/>
      <c r="E521" s="114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</row>
    <row r="522" spans="2:15">
      <c r="B522" s="114"/>
      <c r="C522" s="114"/>
      <c r="D522" s="114"/>
      <c r="E522" s="114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</row>
    <row r="523" spans="2:15">
      <c r="B523" s="114"/>
      <c r="C523" s="114"/>
      <c r="D523" s="114"/>
      <c r="E523" s="114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</row>
    <row r="524" spans="2:15">
      <c r="B524" s="114"/>
      <c r="C524" s="114"/>
      <c r="D524" s="114"/>
      <c r="E524" s="114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</row>
    <row r="525" spans="2:15">
      <c r="B525" s="114"/>
      <c r="C525" s="114"/>
      <c r="D525" s="114"/>
      <c r="E525" s="114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9 B3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43.85546875" style="2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0.140625" style="1" bestFit="1" customWidth="1"/>
    <col min="8" max="8" width="8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144</v>
      </c>
      <c r="C1" s="67" t="s" vm="1">
        <v>229</v>
      </c>
    </row>
    <row r="2" spans="2:12">
      <c r="B2" s="46" t="s">
        <v>143</v>
      </c>
      <c r="C2" s="67" t="s">
        <v>230</v>
      </c>
    </row>
    <row r="3" spans="2:12">
      <c r="B3" s="46" t="s">
        <v>145</v>
      </c>
      <c r="C3" s="67" t="s">
        <v>231</v>
      </c>
    </row>
    <row r="4" spans="2:12">
      <c r="B4" s="46" t="s">
        <v>146</v>
      </c>
      <c r="C4" s="67">
        <v>12145</v>
      </c>
    </row>
    <row r="6" spans="2:12" ht="26.25" customHeight="1">
      <c r="B6" s="152" t="s">
        <v>172</v>
      </c>
      <c r="C6" s="153"/>
      <c r="D6" s="153"/>
      <c r="E6" s="153"/>
      <c r="F6" s="153"/>
      <c r="G6" s="153"/>
      <c r="H6" s="153"/>
      <c r="I6" s="153"/>
      <c r="J6" s="153"/>
      <c r="K6" s="153"/>
      <c r="L6" s="154"/>
    </row>
    <row r="7" spans="2:12" ht="26.25" customHeight="1">
      <c r="B7" s="152" t="s">
        <v>92</v>
      </c>
      <c r="C7" s="153"/>
      <c r="D7" s="153"/>
      <c r="E7" s="153"/>
      <c r="F7" s="153"/>
      <c r="G7" s="153"/>
      <c r="H7" s="153"/>
      <c r="I7" s="153"/>
      <c r="J7" s="153"/>
      <c r="K7" s="153"/>
      <c r="L7" s="154"/>
    </row>
    <row r="8" spans="2:12" s="3" customFormat="1" ht="78.75">
      <c r="B8" s="21" t="s">
        <v>114</v>
      </c>
      <c r="C8" s="29" t="s">
        <v>44</v>
      </c>
      <c r="D8" s="29" t="s">
        <v>117</v>
      </c>
      <c r="E8" s="29" t="s">
        <v>64</v>
      </c>
      <c r="F8" s="29" t="s">
        <v>101</v>
      </c>
      <c r="G8" s="29" t="s">
        <v>205</v>
      </c>
      <c r="H8" s="29" t="s">
        <v>204</v>
      </c>
      <c r="I8" s="29" t="s">
        <v>60</v>
      </c>
      <c r="J8" s="29" t="s">
        <v>57</v>
      </c>
      <c r="K8" s="29" t="s">
        <v>147</v>
      </c>
      <c r="L8" s="65" t="s">
        <v>149</v>
      </c>
    </row>
    <row r="9" spans="2:12" s="3" customFormat="1" ht="25.5">
      <c r="B9" s="14"/>
      <c r="C9" s="15"/>
      <c r="D9" s="15"/>
      <c r="E9" s="15"/>
      <c r="F9" s="15"/>
      <c r="G9" s="15" t="s">
        <v>212</v>
      </c>
      <c r="H9" s="15"/>
      <c r="I9" s="15" t="s">
        <v>208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8" t="s">
        <v>47</v>
      </c>
      <c r="C11" s="73"/>
      <c r="D11" s="73"/>
      <c r="E11" s="73"/>
      <c r="F11" s="73"/>
      <c r="G11" s="83"/>
      <c r="H11" s="85"/>
      <c r="I11" s="83">
        <v>56.008570353000017</v>
      </c>
      <c r="J11" s="73"/>
      <c r="K11" s="84">
        <f>IFERROR(I11/$I$11,0)</f>
        <v>1</v>
      </c>
      <c r="L11" s="84">
        <f>I11/'סכום נכסי הקרן'!$C$42</f>
        <v>7.8605636366168115E-6</v>
      </c>
    </row>
    <row r="12" spans="2:12" s="4" customFormat="1" ht="18" customHeight="1">
      <c r="B12" s="92" t="s">
        <v>24</v>
      </c>
      <c r="C12" s="73"/>
      <c r="D12" s="73"/>
      <c r="E12" s="73"/>
      <c r="F12" s="73"/>
      <c r="G12" s="83"/>
      <c r="H12" s="85"/>
      <c r="I12" s="83">
        <v>51.569331962000014</v>
      </c>
      <c r="J12" s="73"/>
      <c r="K12" s="84">
        <f t="shared" ref="K12:K20" si="0">IFERROR(I12/$I$11,0)</f>
        <v>0.92074001598288924</v>
      </c>
      <c r="L12" s="84">
        <f>I12/'סכום נכסי הקרן'!$C$42</f>
        <v>7.2375354884130807E-6</v>
      </c>
    </row>
    <row r="13" spans="2:12">
      <c r="B13" s="89" t="s">
        <v>1692</v>
      </c>
      <c r="C13" s="71"/>
      <c r="D13" s="71"/>
      <c r="E13" s="71"/>
      <c r="F13" s="71"/>
      <c r="G13" s="80"/>
      <c r="H13" s="82"/>
      <c r="I13" s="80">
        <v>51.569331962000014</v>
      </c>
      <c r="J13" s="71"/>
      <c r="K13" s="81">
        <f t="shared" si="0"/>
        <v>0.92074001598288924</v>
      </c>
      <c r="L13" s="81">
        <f>I13/'סכום נכסי הקרן'!$C$42</f>
        <v>7.2375354884130807E-6</v>
      </c>
    </row>
    <row r="14" spans="2:12">
      <c r="B14" s="76" t="s">
        <v>1693</v>
      </c>
      <c r="C14" s="73" t="s">
        <v>1694</v>
      </c>
      <c r="D14" s="86" t="s">
        <v>118</v>
      </c>
      <c r="E14" s="86" t="s">
        <v>456</v>
      </c>
      <c r="F14" s="86" t="s">
        <v>131</v>
      </c>
      <c r="G14" s="83">
        <v>3236.4722250000004</v>
      </c>
      <c r="H14" s="85">
        <v>1500</v>
      </c>
      <c r="I14" s="83">
        <v>48.547083375000014</v>
      </c>
      <c r="J14" s="84">
        <v>1.6182361125000003E-3</v>
      </c>
      <c r="K14" s="84">
        <f t="shared" si="0"/>
        <v>0.86677954943371738</v>
      </c>
      <c r="L14" s="84">
        <f>I14/'סכום נכסי הקרן'!$C$42</f>
        <v>6.813375807241782E-6</v>
      </c>
    </row>
    <row r="15" spans="2:12">
      <c r="B15" s="76" t="s">
        <v>1695</v>
      </c>
      <c r="C15" s="73" t="s">
        <v>1696</v>
      </c>
      <c r="D15" s="86" t="s">
        <v>118</v>
      </c>
      <c r="E15" s="86" t="s">
        <v>156</v>
      </c>
      <c r="F15" s="86" t="s">
        <v>131</v>
      </c>
      <c r="G15" s="83">
        <v>40841.197125000006</v>
      </c>
      <c r="H15" s="85">
        <v>7.4</v>
      </c>
      <c r="I15" s="83">
        <v>3.0222485870000004</v>
      </c>
      <c r="J15" s="84">
        <v>2.7235911514024219E-3</v>
      </c>
      <c r="K15" s="84">
        <f t="shared" si="0"/>
        <v>5.3960466549171936E-2</v>
      </c>
      <c r="L15" s="84">
        <f>I15/'סכום נכסי הקרן'!$C$42</f>
        <v>4.2415968117129872E-7</v>
      </c>
    </row>
    <row r="16" spans="2:12">
      <c r="B16" s="72"/>
      <c r="C16" s="73"/>
      <c r="D16" s="73"/>
      <c r="E16" s="73"/>
      <c r="F16" s="73"/>
      <c r="G16" s="83"/>
      <c r="H16" s="85"/>
      <c r="I16" s="73"/>
      <c r="J16" s="73"/>
      <c r="K16" s="84"/>
      <c r="L16" s="73"/>
    </row>
    <row r="17" spans="2:12">
      <c r="B17" s="92" t="s">
        <v>39</v>
      </c>
      <c r="C17" s="73"/>
      <c r="D17" s="73"/>
      <c r="E17" s="73"/>
      <c r="F17" s="73"/>
      <c r="G17" s="83"/>
      <c r="H17" s="85"/>
      <c r="I17" s="83">
        <v>4.4392383910000008</v>
      </c>
      <c r="J17" s="73"/>
      <c r="K17" s="84">
        <f t="shared" si="0"/>
        <v>7.9259984017110693E-2</v>
      </c>
      <c r="L17" s="84">
        <f>I17/'סכום נכסי הקרן'!$C$42</f>
        <v>6.2302814820372989E-7</v>
      </c>
    </row>
    <row r="18" spans="2:12">
      <c r="B18" s="89" t="s">
        <v>1697</v>
      </c>
      <c r="C18" s="71"/>
      <c r="D18" s="71"/>
      <c r="E18" s="71"/>
      <c r="F18" s="71"/>
      <c r="G18" s="80"/>
      <c r="H18" s="82"/>
      <c r="I18" s="80">
        <v>4.4392383910000008</v>
      </c>
      <c r="J18" s="71"/>
      <c r="K18" s="81">
        <f t="shared" si="0"/>
        <v>7.9259984017110693E-2</v>
      </c>
      <c r="L18" s="81">
        <f>I18/'סכום נכסי הקרן'!$C$42</f>
        <v>6.2302814820372989E-7</v>
      </c>
    </row>
    <row r="19" spans="2:12">
      <c r="B19" s="76" t="s">
        <v>1698</v>
      </c>
      <c r="C19" s="73" t="s">
        <v>1699</v>
      </c>
      <c r="D19" s="86" t="s">
        <v>1378</v>
      </c>
      <c r="E19" s="86" t="s">
        <v>729</v>
      </c>
      <c r="F19" s="86" t="s">
        <v>130</v>
      </c>
      <c r="G19" s="83">
        <v>6164.7089999999998</v>
      </c>
      <c r="H19" s="85">
        <v>16.82</v>
      </c>
      <c r="I19" s="83">
        <v>3.8365449990000005</v>
      </c>
      <c r="J19" s="84">
        <v>1.8457212574850298E-4</v>
      </c>
      <c r="K19" s="84">
        <f t="shared" si="0"/>
        <v>6.849924886173249E-2</v>
      </c>
      <c r="L19" s="84">
        <f>I19/'סכום נכסי הקרן'!$C$42</f>
        <v>5.3844270473809986E-7</v>
      </c>
    </row>
    <row r="20" spans="2:12">
      <c r="B20" s="76" t="s">
        <v>1700</v>
      </c>
      <c r="C20" s="73" t="s">
        <v>1701</v>
      </c>
      <c r="D20" s="86" t="s">
        <v>1394</v>
      </c>
      <c r="E20" s="86" t="s">
        <v>806</v>
      </c>
      <c r="F20" s="86" t="s">
        <v>130</v>
      </c>
      <c r="G20" s="83">
        <v>1628.9010590000003</v>
      </c>
      <c r="H20" s="85">
        <v>10</v>
      </c>
      <c r="I20" s="83">
        <v>0.60269339200000016</v>
      </c>
      <c r="J20" s="84">
        <v>6.4383441067193683E-5</v>
      </c>
      <c r="K20" s="84">
        <f t="shared" si="0"/>
        <v>1.0760735155378193E-2</v>
      </c>
      <c r="L20" s="84">
        <f>I20/'סכום נכסי הקרן'!$C$42</f>
        <v>8.4585443465629977E-8</v>
      </c>
    </row>
    <row r="21" spans="2:12">
      <c r="B21" s="72"/>
      <c r="C21" s="73"/>
      <c r="D21" s="73"/>
      <c r="E21" s="73"/>
      <c r="F21" s="73"/>
      <c r="G21" s="83"/>
      <c r="H21" s="85"/>
      <c r="I21" s="73"/>
      <c r="J21" s="73"/>
      <c r="K21" s="84"/>
      <c r="L21" s="73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129" t="s">
        <v>220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129" t="s">
        <v>110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129" t="s">
        <v>203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129" t="s">
        <v>211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114"/>
      <c r="C121" s="114"/>
      <c r="D121" s="115"/>
      <c r="E121" s="115"/>
      <c r="F121" s="115"/>
      <c r="G121" s="115"/>
      <c r="H121" s="115"/>
      <c r="I121" s="115"/>
      <c r="J121" s="115"/>
      <c r="K121" s="115"/>
      <c r="L121" s="115"/>
    </row>
    <row r="122" spans="2:12">
      <c r="B122" s="114"/>
      <c r="C122" s="114"/>
      <c r="D122" s="115"/>
      <c r="E122" s="115"/>
      <c r="F122" s="115"/>
      <c r="G122" s="115"/>
      <c r="H122" s="115"/>
      <c r="I122" s="115"/>
      <c r="J122" s="115"/>
      <c r="K122" s="115"/>
      <c r="L122" s="115"/>
    </row>
    <row r="123" spans="2:12">
      <c r="B123" s="114"/>
      <c r="C123" s="114"/>
      <c r="D123" s="115"/>
      <c r="E123" s="115"/>
      <c r="F123" s="115"/>
      <c r="G123" s="115"/>
      <c r="H123" s="115"/>
      <c r="I123" s="115"/>
      <c r="J123" s="115"/>
      <c r="K123" s="115"/>
      <c r="L123" s="115"/>
    </row>
    <row r="124" spans="2:12">
      <c r="B124" s="114"/>
      <c r="C124" s="114"/>
      <c r="D124" s="115"/>
      <c r="E124" s="115"/>
      <c r="F124" s="115"/>
      <c r="G124" s="115"/>
      <c r="H124" s="115"/>
      <c r="I124" s="115"/>
      <c r="J124" s="115"/>
      <c r="K124" s="115"/>
      <c r="L124" s="115"/>
    </row>
    <row r="125" spans="2:12">
      <c r="B125" s="114"/>
      <c r="C125" s="114"/>
      <c r="D125" s="115"/>
      <c r="E125" s="115"/>
      <c r="F125" s="115"/>
      <c r="G125" s="115"/>
      <c r="H125" s="115"/>
      <c r="I125" s="115"/>
      <c r="J125" s="115"/>
      <c r="K125" s="115"/>
      <c r="L125" s="115"/>
    </row>
    <row r="126" spans="2:12">
      <c r="B126" s="114"/>
      <c r="C126" s="114"/>
      <c r="D126" s="115"/>
      <c r="E126" s="115"/>
      <c r="F126" s="115"/>
      <c r="G126" s="115"/>
      <c r="H126" s="115"/>
      <c r="I126" s="115"/>
      <c r="J126" s="115"/>
      <c r="K126" s="115"/>
      <c r="L126" s="115"/>
    </row>
    <row r="127" spans="2:12">
      <c r="B127" s="114"/>
      <c r="C127" s="114"/>
      <c r="D127" s="115"/>
      <c r="E127" s="115"/>
      <c r="F127" s="115"/>
      <c r="G127" s="115"/>
      <c r="H127" s="115"/>
      <c r="I127" s="115"/>
      <c r="J127" s="115"/>
      <c r="K127" s="115"/>
      <c r="L127" s="115"/>
    </row>
    <row r="128" spans="2:12">
      <c r="B128" s="114"/>
      <c r="C128" s="114"/>
      <c r="D128" s="115"/>
      <c r="E128" s="115"/>
      <c r="F128" s="115"/>
      <c r="G128" s="115"/>
      <c r="H128" s="115"/>
      <c r="I128" s="115"/>
      <c r="J128" s="115"/>
      <c r="K128" s="115"/>
      <c r="L128" s="115"/>
    </row>
    <row r="129" spans="2:12">
      <c r="B129" s="114"/>
      <c r="C129" s="114"/>
      <c r="D129" s="115"/>
      <c r="E129" s="115"/>
      <c r="F129" s="115"/>
      <c r="G129" s="115"/>
      <c r="H129" s="115"/>
      <c r="I129" s="115"/>
      <c r="J129" s="115"/>
      <c r="K129" s="115"/>
      <c r="L129" s="115"/>
    </row>
    <row r="130" spans="2:12">
      <c r="B130" s="114"/>
      <c r="C130" s="114"/>
      <c r="D130" s="115"/>
      <c r="E130" s="115"/>
      <c r="F130" s="115"/>
      <c r="G130" s="115"/>
      <c r="H130" s="115"/>
      <c r="I130" s="115"/>
      <c r="J130" s="115"/>
      <c r="K130" s="115"/>
      <c r="L130" s="115"/>
    </row>
    <row r="131" spans="2:12">
      <c r="B131" s="114"/>
      <c r="C131" s="114"/>
      <c r="D131" s="115"/>
      <c r="E131" s="115"/>
      <c r="F131" s="115"/>
      <c r="G131" s="115"/>
      <c r="H131" s="115"/>
      <c r="I131" s="115"/>
      <c r="J131" s="115"/>
      <c r="K131" s="115"/>
      <c r="L131" s="115"/>
    </row>
    <row r="132" spans="2:12">
      <c r="B132" s="114"/>
      <c r="C132" s="114"/>
      <c r="D132" s="115"/>
      <c r="E132" s="115"/>
      <c r="F132" s="115"/>
      <c r="G132" s="115"/>
      <c r="H132" s="115"/>
      <c r="I132" s="115"/>
      <c r="J132" s="115"/>
      <c r="K132" s="115"/>
      <c r="L132" s="115"/>
    </row>
    <row r="133" spans="2:12">
      <c r="B133" s="114"/>
      <c r="C133" s="114"/>
      <c r="D133" s="115"/>
      <c r="E133" s="115"/>
      <c r="F133" s="115"/>
      <c r="G133" s="115"/>
      <c r="H133" s="115"/>
      <c r="I133" s="115"/>
      <c r="J133" s="115"/>
      <c r="K133" s="115"/>
      <c r="L133" s="115"/>
    </row>
    <row r="134" spans="2:12">
      <c r="B134" s="114"/>
      <c r="C134" s="114"/>
      <c r="D134" s="115"/>
      <c r="E134" s="115"/>
      <c r="F134" s="115"/>
      <c r="G134" s="115"/>
      <c r="H134" s="115"/>
      <c r="I134" s="115"/>
      <c r="J134" s="115"/>
      <c r="K134" s="115"/>
      <c r="L134" s="115"/>
    </row>
    <row r="135" spans="2:12">
      <c r="B135" s="114"/>
      <c r="C135" s="114"/>
      <c r="D135" s="115"/>
      <c r="E135" s="115"/>
      <c r="F135" s="115"/>
      <c r="G135" s="115"/>
      <c r="H135" s="115"/>
      <c r="I135" s="115"/>
      <c r="J135" s="115"/>
      <c r="K135" s="115"/>
      <c r="L135" s="115"/>
    </row>
    <row r="136" spans="2:12">
      <c r="B136" s="114"/>
      <c r="C136" s="114"/>
      <c r="D136" s="115"/>
      <c r="E136" s="115"/>
      <c r="F136" s="115"/>
      <c r="G136" s="115"/>
      <c r="H136" s="115"/>
      <c r="I136" s="115"/>
      <c r="J136" s="115"/>
      <c r="K136" s="115"/>
      <c r="L136" s="115"/>
    </row>
    <row r="137" spans="2:12">
      <c r="B137" s="114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</row>
    <row r="138" spans="2:12">
      <c r="B138" s="114"/>
      <c r="C138" s="114"/>
      <c r="D138" s="115"/>
      <c r="E138" s="115"/>
      <c r="F138" s="115"/>
      <c r="G138" s="115"/>
      <c r="H138" s="115"/>
      <c r="I138" s="115"/>
      <c r="J138" s="115"/>
      <c r="K138" s="115"/>
      <c r="L138" s="115"/>
    </row>
    <row r="139" spans="2:12">
      <c r="B139" s="114"/>
      <c r="C139" s="114"/>
      <c r="D139" s="115"/>
      <c r="E139" s="115"/>
      <c r="F139" s="115"/>
      <c r="G139" s="115"/>
      <c r="H139" s="115"/>
      <c r="I139" s="115"/>
      <c r="J139" s="115"/>
      <c r="K139" s="115"/>
      <c r="L139" s="115"/>
    </row>
    <row r="140" spans="2:12">
      <c r="B140" s="114"/>
      <c r="C140" s="114"/>
      <c r="D140" s="115"/>
      <c r="E140" s="115"/>
      <c r="F140" s="115"/>
      <c r="G140" s="115"/>
      <c r="H140" s="115"/>
      <c r="I140" s="115"/>
      <c r="J140" s="115"/>
      <c r="K140" s="115"/>
      <c r="L140" s="115"/>
    </row>
    <row r="141" spans="2:12">
      <c r="B141" s="114"/>
      <c r="C141" s="114"/>
      <c r="D141" s="115"/>
      <c r="E141" s="115"/>
      <c r="F141" s="115"/>
      <c r="G141" s="115"/>
      <c r="H141" s="115"/>
      <c r="I141" s="115"/>
      <c r="J141" s="115"/>
      <c r="K141" s="115"/>
      <c r="L141" s="115"/>
    </row>
    <row r="142" spans="2:12">
      <c r="B142" s="114"/>
      <c r="C142" s="114"/>
      <c r="D142" s="115"/>
      <c r="E142" s="115"/>
      <c r="F142" s="115"/>
      <c r="G142" s="115"/>
      <c r="H142" s="115"/>
      <c r="I142" s="115"/>
      <c r="J142" s="115"/>
      <c r="K142" s="115"/>
      <c r="L142" s="115"/>
    </row>
    <row r="143" spans="2:12">
      <c r="B143" s="114"/>
      <c r="C143" s="114"/>
      <c r="D143" s="115"/>
      <c r="E143" s="115"/>
      <c r="F143" s="115"/>
      <c r="G143" s="115"/>
      <c r="H143" s="115"/>
      <c r="I143" s="115"/>
      <c r="J143" s="115"/>
      <c r="K143" s="115"/>
      <c r="L143" s="115"/>
    </row>
    <row r="144" spans="2:12">
      <c r="B144" s="114"/>
      <c r="C144" s="114"/>
      <c r="D144" s="115"/>
      <c r="E144" s="115"/>
      <c r="F144" s="115"/>
      <c r="G144" s="115"/>
      <c r="H144" s="115"/>
      <c r="I144" s="115"/>
      <c r="J144" s="115"/>
      <c r="K144" s="115"/>
      <c r="L144" s="115"/>
    </row>
    <row r="145" spans="2:12">
      <c r="B145" s="114"/>
      <c r="C145" s="114"/>
      <c r="D145" s="115"/>
      <c r="E145" s="115"/>
      <c r="F145" s="115"/>
      <c r="G145" s="115"/>
      <c r="H145" s="115"/>
      <c r="I145" s="115"/>
      <c r="J145" s="115"/>
      <c r="K145" s="115"/>
      <c r="L145" s="115"/>
    </row>
    <row r="146" spans="2:12">
      <c r="B146" s="114"/>
      <c r="C146" s="114"/>
      <c r="D146" s="115"/>
      <c r="E146" s="115"/>
      <c r="F146" s="115"/>
      <c r="G146" s="115"/>
      <c r="H146" s="115"/>
      <c r="I146" s="115"/>
      <c r="J146" s="115"/>
      <c r="K146" s="115"/>
      <c r="L146" s="115"/>
    </row>
    <row r="147" spans="2:12">
      <c r="B147" s="114"/>
      <c r="C147" s="114"/>
      <c r="D147" s="115"/>
      <c r="E147" s="115"/>
      <c r="F147" s="115"/>
      <c r="G147" s="115"/>
      <c r="H147" s="115"/>
      <c r="I147" s="115"/>
      <c r="J147" s="115"/>
      <c r="K147" s="115"/>
      <c r="L147" s="115"/>
    </row>
    <row r="148" spans="2:12">
      <c r="B148" s="114"/>
      <c r="C148" s="114"/>
      <c r="D148" s="115"/>
      <c r="E148" s="115"/>
      <c r="F148" s="115"/>
      <c r="G148" s="115"/>
      <c r="H148" s="115"/>
      <c r="I148" s="115"/>
      <c r="J148" s="115"/>
      <c r="K148" s="115"/>
      <c r="L148" s="115"/>
    </row>
    <row r="149" spans="2:12">
      <c r="B149" s="114"/>
      <c r="C149" s="114"/>
      <c r="D149" s="115"/>
      <c r="E149" s="115"/>
      <c r="F149" s="115"/>
      <c r="G149" s="115"/>
      <c r="H149" s="115"/>
      <c r="I149" s="115"/>
      <c r="J149" s="115"/>
      <c r="K149" s="115"/>
      <c r="L149" s="115"/>
    </row>
    <row r="150" spans="2:12">
      <c r="B150" s="114"/>
      <c r="C150" s="114"/>
      <c r="D150" s="115"/>
      <c r="E150" s="115"/>
      <c r="F150" s="115"/>
      <c r="G150" s="115"/>
      <c r="H150" s="115"/>
      <c r="I150" s="115"/>
      <c r="J150" s="115"/>
      <c r="K150" s="115"/>
      <c r="L150" s="115"/>
    </row>
    <row r="151" spans="2:12">
      <c r="B151" s="114"/>
      <c r="C151" s="114"/>
      <c r="D151" s="115"/>
      <c r="E151" s="115"/>
      <c r="F151" s="115"/>
      <c r="G151" s="115"/>
      <c r="H151" s="115"/>
      <c r="I151" s="115"/>
      <c r="J151" s="115"/>
      <c r="K151" s="115"/>
      <c r="L151" s="115"/>
    </row>
    <row r="152" spans="2:12">
      <c r="B152" s="114"/>
      <c r="C152" s="114"/>
      <c r="D152" s="115"/>
      <c r="E152" s="115"/>
      <c r="F152" s="115"/>
      <c r="G152" s="115"/>
      <c r="H152" s="115"/>
      <c r="I152" s="115"/>
      <c r="J152" s="115"/>
      <c r="K152" s="115"/>
      <c r="L152" s="115"/>
    </row>
    <row r="153" spans="2:12">
      <c r="B153" s="114"/>
      <c r="C153" s="114"/>
      <c r="D153" s="115"/>
      <c r="E153" s="115"/>
      <c r="F153" s="115"/>
      <c r="G153" s="115"/>
      <c r="H153" s="115"/>
      <c r="I153" s="115"/>
      <c r="J153" s="115"/>
      <c r="K153" s="115"/>
      <c r="L153" s="115"/>
    </row>
    <row r="154" spans="2:12">
      <c r="B154" s="114"/>
      <c r="C154" s="114"/>
      <c r="D154" s="115"/>
      <c r="E154" s="115"/>
      <c r="F154" s="115"/>
      <c r="G154" s="115"/>
      <c r="H154" s="115"/>
      <c r="I154" s="115"/>
      <c r="J154" s="115"/>
      <c r="K154" s="115"/>
      <c r="L154" s="115"/>
    </row>
    <row r="155" spans="2:12">
      <c r="B155" s="114"/>
      <c r="C155" s="114"/>
      <c r="D155" s="115"/>
      <c r="E155" s="115"/>
      <c r="F155" s="115"/>
      <c r="G155" s="115"/>
      <c r="H155" s="115"/>
      <c r="I155" s="115"/>
      <c r="J155" s="115"/>
      <c r="K155" s="115"/>
      <c r="L155" s="115"/>
    </row>
    <row r="156" spans="2:12">
      <c r="B156" s="114"/>
      <c r="C156" s="114"/>
      <c r="D156" s="115"/>
      <c r="E156" s="115"/>
      <c r="F156" s="115"/>
      <c r="G156" s="115"/>
      <c r="H156" s="115"/>
      <c r="I156" s="115"/>
      <c r="J156" s="115"/>
      <c r="K156" s="115"/>
      <c r="L156" s="115"/>
    </row>
    <row r="157" spans="2:12">
      <c r="B157" s="114"/>
      <c r="C157" s="114"/>
      <c r="D157" s="115"/>
      <c r="E157" s="115"/>
      <c r="F157" s="115"/>
      <c r="G157" s="115"/>
      <c r="H157" s="115"/>
      <c r="I157" s="115"/>
      <c r="J157" s="115"/>
      <c r="K157" s="115"/>
      <c r="L157" s="115"/>
    </row>
    <row r="158" spans="2:12">
      <c r="B158" s="114"/>
      <c r="C158" s="114"/>
      <c r="D158" s="115"/>
      <c r="E158" s="115"/>
      <c r="F158" s="115"/>
      <c r="G158" s="115"/>
      <c r="H158" s="115"/>
      <c r="I158" s="115"/>
      <c r="J158" s="115"/>
      <c r="K158" s="115"/>
      <c r="L158" s="115"/>
    </row>
    <row r="159" spans="2:12">
      <c r="B159" s="114"/>
      <c r="C159" s="114"/>
      <c r="D159" s="115"/>
      <c r="E159" s="115"/>
      <c r="F159" s="115"/>
      <c r="G159" s="115"/>
      <c r="H159" s="115"/>
      <c r="I159" s="115"/>
      <c r="J159" s="115"/>
      <c r="K159" s="115"/>
      <c r="L159" s="115"/>
    </row>
    <row r="160" spans="2:12">
      <c r="B160" s="114"/>
      <c r="C160" s="114"/>
      <c r="D160" s="115"/>
      <c r="E160" s="115"/>
      <c r="F160" s="115"/>
      <c r="G160" s="115"/>
      <c r="H160" s="115"/>
      <c r="I160" s="115"/>
      <c r="J160" s="115"/>
      <c r="K160" s="115"/>
      <c r="L160" s="115"/>
    </row>
    <row r="161" spans="2:12">
      <c r="B161" s="114"/>
      <c r="C161" s="114"/>
      <c r="D161" s="115"/>
      <c r="E161" s="115"/>
      <c r="F161" s="115"/>
      <c r="G161" s="115"/>
      <c r="H161" s="115"/>
      <c r="I161" s="115"/>
      <c r="J161" s="115"/>
      <c r="K161" s="115"/>
      <c r="L161" s="115"/>
    </row>
    <row r="162" spans="2:12">
      <c r="B162" s="114"/>
      <c r="C162" s="114"/>
      <c r="D162" s="115"/>
      <c r="E162" s="115"/>
      <c r="F162" s="115"/>
      <c r="G162" s="115"/>
      <c r="H162" s="115"/>
      <c r="I162" s="115"/>
      <c r="J162" s="115"/>
      <c r="K162" s="115"/>
      <c r="L162" s="115"/>
    </row>
    <row r="163" spans="2:12">
      <c r="B163" s="114"/>
      <c r="C163" s="114"/>
      <c r="D163" s="115"/>
      <c r="E163" s="115"/>
      <c r="F163" s="115"/>
      <c r="G163" s="115"/>
      <c r="H163" s="115"/>
      <c r="I163" s="115"/>
      <c r="J163" s="115"/>
      <c r="K163" s="115"/>
      <c r="L163" s="115"/>
    </row>
    <row r="164" spans="2:12">
      <c r="B164" s="114"/>
      <c r="C164" s="114"/>
      <c r="D164" s="115"/>
      <c r="E164" s="115"/>
      <c r="F164" s="115"/>
      <c r="G164" s="115"/>
      <c r="H164" s="115"/>
      <c r="I164" s="115"/>
      <c r="J164" s="115"/>
      <c r="K164" s="115"/>
      <c r="L164" s="115"/>
    </row>
    <row r="165" spans="2:12">
      <c r="B165" s="114"/>
      <c r="C165" s="114"/>
      <c r="D165" s="115"/>
      <c r="E165" s="115"/>
      <c r="F165" s="115"/>
      <c r="G165" s="115"/>
      <c r="H165" s="115"/>
      <c r="I165" s="115"/>
      <c r="J165" s="115"/>
      <c r="K165" s="115"/>
      <c r="L165" s="115"/>
    </row>
    <row r="166" spans="2:12">
      <c r="B166" s="114"/>
      <c r="C166" s="114"/>
      <c r="D166" s="115"/>
      <c r="E166" s="115"/>
      <c r="F166" s="115"/>
      <c r="G166" s="115"/>
      <c r="H166" s="115"/>
      <c r="I166" s="115"/>
      <c r="J166" s="115"/>
      <c r="K166" s="115"/>
      <c r="L166" s="115"/>
    </row>
    <row r="167" spans="2:12">
      <c r="B167" s="114"/>
      <c r="C167" s="114"/>
      <c r="D167" s="115"/>
      <c r="E167" s="115"/>
      <c r="F167" s="115"/>
      <c r="G167" s="115"/>
      <c r="H167" s="115"/>
      <c r="I167" s="115"/>
      <c r="J167" s="115"/>
      <c r="K167" s="115"/>
      <c r="L167" s="115"/>
    </row>
    <row r="168" spans="2:12">
      <c r="B168" s="114"/>
      <c r="C168" s="114"/>
      <c r="D168" s="115"/>
      <c r="E168" s="115"/>
      <c r="F168" s="115"/>
      <c r="G168" s="115"/>
      <c r="H168" s="115"/>
      <c r="I168" s="115"/>
      <c r="J168" s="115"/>
      <c r="K168" s="115"/>
      <c r="L168" s="115"/>
    </row>
    <row r="169" spans="2:12">
      <c r="B169" s="114"/>
      <c r="C169" s="114"/>
      <c r="D169" s="115"/>
      <c r="E169" s="115"/>
      <c r="F169" s="115"/>
      <c r="G169" s="115"/>
      <c r="H169" s="115"/>
      <c r="I169" s="115"/>
      <c r="J169" s="115"/>
      <c r="K169" s="115"/>
      <c r="L169" s="115"/>
    </row>
    <row r="170" spans="2:12">
      <c r="B170" s="114"/>
      <c r="C170" s="114"/>
      <c r="D170" s="115"/>
      <c r="E170" s="115"/>
      <c r="F170" s="115"/>
      <c r="G170" s="115"/>
      <c r="H170" s="115"/>
      <c r="I170" s="115"/>
      <c r="J170" s="115"/>
      <c r="K170" s="115"/>
      <c r="L170" s="115"/>
    </row>
    <row r="171" spans="2:12">
      <c r="B171" s="114"/>
      <c r="C171" s="114"/>
      <c r="D171" s="115"/>
      <c r="E171" s="115"/>
      <c r="F171" s="115"/>
      <c r="G171" s="115"/>
      <c r="H171" s="115"/>
      <c r="I171" s="115"/>
      <c r="J171" s="115"/>
      <c r="K171" s="115"/>
      <c r="L171" s="115"/>
    </row>
    <row r="172" spans="2:12">
      <c r="B172" s="114"/>
      <c r="C172" s="114"/>
      <c r="D172" s="115"/>
      <c r="E172" s="115"/>
      <c r="F172" s="115"/>
      <c r="G172" s="115"/>
      <c r="H172" s="115"/>
      <c r="I172" s="115"/>
      <c r="J172" s="115"/>
      <c r="K172" s="115"/>
      <c r="L172" s="115"/>
    </row>
    <row r="173" spans="2:12">
      <c r="B173" s="114"/>
      <c r="C173" s="114"/>
      <c r="D173" s="115"/>
      <c r="E173" s="115"/>
      <c r="F173" s="115"/>
      <c r="G173" s="115"/>
      <c r="H173" s="115"/>
      <c r="I173" s="115"/>
      <c r="J173" s="115"/>
      <c r="K173" s="115"/>
      <c r="L173" s="115"/>
    </row>
    <row r="174" spans="2:12">
      <c r="B174" s="114"/>
      <c r="C174" s="114"/>
      <c r="D174" s="115"/>
      <c r="E174" s="115"/>
      <c r="F174" s="115"/>
      <c r="G174" s="115"/>
      <c r="H174" s="115"/>
      <c r="I174" s="115"/>
      <c r="J174" s="115"/>
      <c r="K174" s="115"/>
      <c r="L174" s="115"/>
    </row>
    <row r="175" spans="2:12">
      <c r="B175" s="114"/>
      <c r="C175" s="114"/>
      <c r="D175" s="115"/>
      <c r="E175" s="115"/>
      <c r="F175" s="115"/>
      <c r="G175" s="115"/>
      <c r="H175" s="115"/>
      <c r="I175" s="115"/>
      <c r="J175" s="115"/>
      <c r="K175" s="115"/>
      <c r="L175" s="115"/>
    </row>
    <row r="176" spans="2:12">
      <c r="B176" s="114"/>
      <c r="C176" s="114"/>
      <c r="D176" s="115"/>
      <c r="E176" s="115"/>
      <c r="F176" s="115"/>
      <c r="G176" s="115"/>
      <c r="H176" s="115"/>
      <c r="I176" s="115"/>
      <c r="J176" s="115"/>
      <c r="K176" s="115"/>
      <c r="L176" s="115"/>
    </row>
    <row r="177" spans="2:12">
      <c r="B177" s="114"/>
      <c r="C177" s="114"/>
      <c r="D177" s="115"/>
      <c r="E177" s="115"/>
      <c r="F177" s="115"/>
      <c r="G177" s="115"/>
      <c r="H177" s="115"/>
      <c r="I177" s="115"/>
      <c r="J177" s="115"/>
      <c r="K177" s="115"/>
      <c r="L177" s="115"/>
    </row>
    <row r="178" spans="2:12">
      <c r="B178" s="114"/>
      <c r="C178" s="114"/>
      <c r="D178" s="115"/>
      <c r="E178" s="115"/>
      <c r="F178" s="115"/>
      <c r="G178" s="115"/>
      <c r="H178" s="115"/>
      <c r="I178" s="115"/>
      <c r="J178" s="115"/>
      <c r="K178" s="115"/>
      <c r="L178" s="115"/>
    </row>
    <row r="179" spans="2:12">
      <c r="B179" s="114"/>
      <c r="C179" s="114"/>
      <c r="D179" s="115"/>
      <c r="E179" s="115"/>
      <c r="F179" s="115"/>
      <c r="G179" s="115"/>
      <c r="H179" s="115"/>
      <c r="I179" s="115"/>
      <c r="J179" s="115"/>
      <c r="K179" s="115"/>
      <c r="L179" s="115"/>
    </row>
    <row r="180" spans="2:12">
      <c r="B180" s="114"/>
      <c r="C180" s="114"/>
      <c r="D180" s="115"/>
      <c r="E180" s="115"/>
      <c r="F180" s="115"/>
      <c r="G180" s="115"/>
      <c r="H180" s="115"/>
      <c r="I180" s="115"/>
      <c r="J180" s="115"/>
      <c r="K180" s="115"/>
      <c r="L180" s="115"/>
    </row>
    <row r="181" spans="2:12">
      <c r="B181" s="114"/>
      <c r="C181" s="114"/>
      <c r="D181" s="115"/>
      <c r="E181" s="115"/>
      <c r="F181" s="115"/>
      <c r="G181" s="115"/>
      <c r="H181" s="115"/>
      <c r="I181" s="115"/>
      <c r="J181" s="115"/>
      <c r="K181" s="115"/>
      <c r="L181" s="115"/>
    </row>
    <row r="182" spans="2:12">
      <c r="B182" s="114"/>
      <c r="C182" s="114"/>
      <c r="D182" s="115"/>
      <c r="E182" s="115"/>
      <c r="F182" s="115"/>
      <c r="G182" s="115"/>
      <c r="H182" s="115"/>
      <c r="I182" s="115"/>
      <c r="J182" s="115"/>
      <c r="K182" s="115"/>
      <c r="L182" s="115"/>
    </row>
    <row r="183" spans="2:12">
      <c r="B183" s="114"/>
      <c r="C183" s="114"/>
      <c r="D183" s="115"/>
      <c r="E183" s="115"/>
      <c r="F183" s="115"/>
      <c r="G183" s="115"/>
      <c r="H183" s="115"/>
      <c r="I183" s="115"/>
      <c r="J183" s="115"/>
      <c r="K183" s="115"/>
      <c r="L183" s="115"/>
    </row>
    <row r="184" spans="2:12">
      <c r="B184" s="114"/>
      <c r="C184" s="114"/>
      <c r="D184" s="115"/>
      <c r="E184" s="115"/>
      <c r="F184" s="115"/>
      <c r="G184" s="115"/>
      <c r="H184" s="115"/>
      <c r="I184" s="115"/>
      <c r="J184" s="115"/>
      <c r="K184" s="115"/>
      <c r="L184" s="115"/>
    </row>
    <row r="185" spans="2:12">
      <c r="B185" s="114"/>
      <c r="C185" s="114"/>
      <c r="D185" s="115"/>
      <c r="E185" s="115"/>
      <c r="F185" s="115"/>
      <c r="G185" s="115"/>
      <c r="H185" s="115"/>
      <c r="I185" s="115"/>
      <c r="J185" s="115"/>
      <c r="K185" s="115"/>
      <c r="L185" s="115"/>
    </row>
    <row r="186" spans="2:12">
      <c r="B186" s="114"/>
      <c r="C186" s="114"/>
      <c r="D186" s="115"/>
      <c r="E186" s="115"/>
      <c r="F186" s="115"/>
      <c r="G186" s="115"/>
      <c r="H186" s="115"/>
      <c r="I186" s="115"/>
      <c r="J186" s="115"/>
      <c r="K186" s="115"/>
      <c r="L186" s="115"/>
    </row>
    <row r="187" spans="2:12">
      <c r="B187" s="114"/>
      <c r="C187" s="114"/>
      <c r="D187" s="115"/>
      <c r="E187" s="115"/>
      <c r="F187" s="115"/>
      <c r="G187" s="115"/>
      <c r="H187" s="115"/>
      <c r="I187" s="115"/>
      <c r="J187" s="115"/>
      <c r="K187" s="115"/>
      <c r="L187" s="115"/>
    </row>
    <row r="188" spans="2:12">
      <c r="B188" s="114"/>
      <c r="C188" s="114"/>
      <c r="D188" s="115"/>
      <c r="E188" s="115"/>
      <c r="F188" s="115"/>
      <c r="G188" s="115"/>
      <c r="H188" s="115"/>
      <c r="I188" s="115"/>
      <c r="J188" s="115"/>
      <c r="K188" s="115"/>
      <c r="L188" s="115"/>
    </row>
    <row r="189" spans="2:12">
      <c r="B189" s="114"/>
      <c r="C189" s="114"/>
      <c r="D189" s="115"/>
      <c r="E189" s="115"/>
      <c r="F189" s="115"/>
      <c r="G189" s="115"/>
      <c r="H189" s="115"/>
      <c r="I189" s="115"/>
      <c r="J189" s="115"/>
      <c r="K189" s="115"/>
      <c r="L189" s="115"/>
    </row>
    <row r="190" spans="2:12">
      <c r="B190" s="114"/>
      <c r="C190" s="114"/>
      <c r="D190" s="115"/>
      <c r="E190" s="115"/>
      <c r="F190" s="115"/>
      <c r="G190" s="115"/>
      <c r="H190" s="115"/>
      <c r="I190" s="115"/>
      <c r="J190" s="115"/>
      <c r="K190" s="115"/>
      <c r="L190" s="115"/>
    </row>
    <row r="191" spans="2:12">
      <c r="B191" s="114"/>
      <c r="C191" s="114"/>
      <c r="D191" s="115"/>
      <c r="E191" s="115"/>
      <c r="F191" s="115"/>
      <c r="G191" s="115"/>
      <c r="H191" s="115"/>
      <c r="I191" s="115"/>
      <c r="J191" s="115"/>
      <c r="K191" s="115"/>
      <c r="L191" s="115"/>
    </row>
    <row r="192" spans="2:12">
      <c r="B192" s="114"/>
      <c r="C192" s="114"/>
      <c r="D192" s="115"/>
      <c r="E192" s="115"/>
      <c r="F192" s="115"/>
      <c r="G192" s="115"/>
      <c r="H192" s="115"/>
      <c r="I192" s="115"/>
      <c r="J192" s="115"/>
      <c r="K192" s="115"/>
      <c r="L192" s="115"/>
    </row>
    <row r="193" spans="2:12">
      <c r="B193" s="114"/>
      <c r="C193" s="114"/>
      <c r="D193" s="115"/>
      <c r="E193" s="115"/>
      <c r="F193" s="115"/>
      <c r="G193" s="115"/>
      <c r="H193" s="115"/>
      <c r="I193" s="115"/>
      <c r="J193" s="115"/>
      <c r="K193" s="115"/>
      <c r="L193" s="115"/>
    </row>
    <row r="194" spans="2:12">
      <c r="B194" s="114"/>
      <c r="C194" s="114"/>
      <c r="D194" s="115"/>
      <c r="E194" s="115"/>
      <c r="F194" s="115"/>
      <c r="G194" s="115"/>
      <c r="H194" s="115"/>
      <c r="I194" s="115"/>
      <c r="J194" s="115"/>
      <c r="K194" s="115"/>
      <c r="L194" s="115"/>
    </row>
    <row r="195" spans="2:12">
      <c r="B195" s="114"/>
      <c r="C195" s="114"/>
      <c r="D195" s="115"/>
      <c r="E195" s="115"/>
      <c r="F195" s="115"/>
      <c r="G195" s="115"/>
      <c r="H195" s="115"/>
      <c r="I195" s="115"/>
      <c r="J195" s="115"/>
      <c r="K195" s="115"/>
      <c r="L195" s="115"/>
    </row>
    <row r="196" spans="2:12">
      <c r="B196" s="114"/>
      <c r="C196" s="114"/>
      <c r="D196" s="115"/>
      <c r="E196" s="115"/>
      <c r="F196" s="115"/>
      <c r="G196" s="115"/>
      <c r="H196" s="115"/>
      <c r="I196" s="115"/>
      <c r="J196" s="115"/>
      <c r="K196" s="115"/>
      <c r="L196" s="115"/>
    </row>
    <row r="197" spans="2:12">
      <c r="B197" s="114"/>
      <c r="C197" s="114"/>
      <c r="D197" s="115"/>
      <c r="E197" s="115"/>
      <c r="F197" s="115"/>
      <c r="G197" s="115"/>
      <c r="H197" s="115"/>
      <c r="I197" s="115"/>
      <c r="J197" s="115"/>
      <c r="K197" s="115"/>
      <c r="L197" s="115"/>
    </row>
    <row r="198" spans="2:12">
      <c r="B198" s="114"/>
      <c r="C198" s="114"/>
      <c r="D198" s="115"/>
      <c r="E198" s="115"/>
      <c r="F198" s="115"/>
      <c r="G198" s="115"/>
      <c r="H198" s="115"/>
      <c r="I198" s="115"/>
      <c r="J198" s="115"/>
      <c r="K198" s="115"/>
      <c r="L198" s="115"/>
    </row>
    <row r="199" spans="2:12">
      <c r="B199" s="114"/>
      <c r="C199" s="114"/>
      <c r="D199" s="115"/>
      <c r="E199" s="115"/>
      <c r="F199" s="115"/>
      <c r="G199" s="115"/>
      <c r="H199" s="115"/>
      <c r="I199" s="115"/>
      <c r="J199" s="115"/>
      <c r="K199" s="115"/>
      <c r="L199" s="115"/>
    </row>
    <row r="200" spans="2:12">
      <c r="B200" s="114"/>
      <c r="C200" s="114"/>
      <c r="D200" s="115"/>
      <c r="E200" s="115"/>
      <c r="F200" s="115"/>
      <c r="G200" s="115"/>
      <c r="H200" s="115"/>
      <c r="I200" s="115"/>
      <c r="J200" s="115"/>
      <c r="K200" s="115"/>
      <c r="L200" s="115"/>
    </row>
    <row r="201" spans="2:12">
      <c r="B201" s="114"/>
      <c r="C201" s="114"/>
      <c r="D201" s="115"/>
      <c r="E201" s="115"/>
      <c r="F201" s="115"/>
      <c r="G201" s="115"/>
      <c r="H201" s="115"/>
      <c r="I201" s="115"/>
      <c r="J201" s="115"/>
      <c r="K201" s="115"/>
      <c r="L201" s="115"/>
    </row>
    <row r="202" spans="2:12">
      <c r="B202" s="114"/>
      <c r="C202" s="114"/>
      <c r="D202" s="115"/>
      <c r="E202" s="115"/>
      <c r="F202" s="115"/>
      <c r="G202" s="115"/>
      <c r="H202" s="115"/>
      <c r="I202" s="115"/>
      <c r="J202" s="115"/>
      <c r="K202" s="115"/>
      <c r="L202" s="115"/>
    </row>
    <row r="203" spans="2:12">
      <c r="B203" s="114"/>
      <c r="C203" s="114"/>
      <c r="D203" s="115"/>
      <c r="E203" s="115"/>
      <c r="F203" s="115"/>
      <c r="G203" s="115"/>
      <c r="H203" s="115"/>
      <c r="I203" s="115"/>
      <c r="J203" s="115"/>
      <c r="K203" s="115"/>
      <c r="L203" s="115"/>
    </row>
    <row r="204" spans="2:12">
      <c r="B204" s="114"/>
      <c r="C204" s="114"/>
      <c r="D204" s="115"/>
      <c r="E204" s="115"/>
      <c r="F204" s="115"/>
      <c r="G204" s="115"/>
      <c r="H204" s="115"/>
      <c r="I204" s="115"/>
      <c r="J204" s="115"/>
      <c r="K204" s="115"/>
      <c r="L204" s="115"/>
    </row>
    <row r="205" spans="2:12">
      <c r="B205" s="114"/>
      <c r="C205" s="114"/>
      <c r="D205" s="115"/>
      <c r="E205" s="115"/>
      <c r="F205" s="115"/>
      <c r="G205" s="115"/>
      <c r="H205" s="115"/>
      <c r="I205" s="115"/>
      <c r="J205" s="115"/>
      <c r="K205" s="115"/>
      <c r="L205" s="115"/>
    </row>
    <row r="206" spans="2:12">
      <c r="B206" s="114"/>
      <c r="C206" s="114"/>
      <c r="D206" s="115"/>
      <c r="E206" s="115"/>
      <c r="F206" s="115"/>
      <c r="G206" s="115"/>
      <c r="H206" s="115"/>
      <c r="I206" s="115"/>
      <c r="J206" s="115"/>
      <c r="K206" s="115"/>
      <c r="L206" s="115"/>
    </row>
    <row r="207" spans="2:12">
      <c r="B207" s="114"/>
      <c r="C207" s="114"/>
      <c r="D207" s="115"/>
      <c r="E207" s="115"/>
      <c r="F207" s="115"/>
      <c r="G207" s="115"/>
      <c r="H207" s="115"/>
      <c r="I207" s="115"/>
      <c r="J207" s="115"/>
      <c r="K207" s="115"/>
      <c r="L207" s="115"/>
    </row>
    <row r="208" spans="2:12">
      <c r="B208" s="114"/>
      <c r="C208" s="114"/>
      <c r="D208" s="115"/>
      <c r="E208" s="115"/>
      <c r="F208" s="115"/>
      <c r="G208" s="115"/>
      <c r="H208" s="115"/>
      <c r="I208" s="115"/>
      <c r="J208" s="115"/>
      <c r="K208" s="115"/>
      <c r="L208" s="115"/>
    </row>
    <row r="209" spans="2:12">
      <c r="B209" s="114"/>
      <c r="C209" s="114"/>
      <c r="D209" s="115"/>
      <c r="E209" s="115"/>
      <c r="F209" s="115"/>
      <c r="G209" s="115"/>
      <c r="H209" s="115"/>
      <c r="I209" s="115"/>
      <c r="J209" s="115"/>
      <c r="K209" s="115"/>
      <c r="L209" s="115"/>
    </row>
    <row r="210" spans="2:12">
      <c r="B210" s="114"/>
      <c r="C210" s="114"/>
      <c r="D210" s="115"/>
      <c r="E210" s="115"/>
      <c r="F210" s="115"/>
      <c r="G210" s="115"/>
      <c r="H210" s="115"/>
      <c r="I210" s="115"/>
      <c r="J210" s="115"/>
      <c r="K210" s="115"/>
      <c r="L210" s="115"/>
    </row>
    <row r="211" spans="2:12">
      <c r="B211" s="114"/>
      <c r="C211" s="114"/>
      <c r="D211" s="115"/>
      <c r="E211" s="115"/>
      <c r="F211" s="115"/>
      <c r="G211" s="115"/>
      <c r="H211" s="115"/>
      <c r="I211" s="115"/>
      <c r="J211" s="115"/>
      <c r="K211" s="115"/>
      <c r="L211" s="115"/>
    </row>
    <row r="212" spans="2:12">
      <c r="B212" s="114"/>
      <c r="C212" s="114"/>
      <c r="D212" s="115"/>
      <c r="E212" s="115"/>
      <c r="F212" s="115"/>
      <c r="G212" s="115"/>
      <c r="H212" s="115"/>
      <c r="I212" s="115"/>
      <c r="J212" s="115"/>
      <c r="K212" s="115"/>
      <c r="L212" s="115"/>
    </row>
    <row r="213" spans="2:12">
      <c r="B213" s="114"/>
      <c r="C213" s="114"/>
      <c r="D213" s="115"/>
      <c r="E213" s="115"/>
      <c r="F213" s="115"/>
      <c r="G213" s="115"/>
      <c r="H213" s="115"/>
      <c r="I213" s="115"/>
      <c r="J213" s="115"/>
      <c r="K213" s="115"/>
      <c r="L213" s="115"/>
    </row>
    <row r="214" spans="2:12">
      <c r="B214" s="114"/>
      <c r="C214" s="114"/>
      <c r="D214" s="115"/>
      <c r="E214" s="115"/>
      <c r="F214" s="115"/>
      <c r="G214" s="115"/>
      <c r="H214" s="115"/>
      <c r="I214" s="115"/>
      <c r="J214" s="115"/>
      <c r="K214" s="115"/>
      <c r="L214" s="115"/>
    </row>
    <row r="215" spans="2:12">
      <c r="B215" s="114"/>
      <c r="C215" s="114"/>
      <c r="D215" s="115"/>
      <c r="E215" s="115"/>
      <c r="F215" s="115"/>
      <c r="G215" s="115"/>
      <c r="H215" s="115"/>
      <c r="I215" s="115"/>
      <c r="J215" s="115"/>
      <c r="K215" s="115"/>
      <c r="L215" s="115"/>
    </row>
    <row r="216" spans="2:12">
      <c r="B216" s="114"/>
      <c r="C216" s="114"/>
      <c r="D216" s="115"/>
      <c r="E216" s="115"/>
      <c r="F216" s="115"/>
      <c r="G216" s="115"/>
      <c r="H216" s="115"/>
      <c r="I216" s="115"/>
      <c r="J216" s="115"/>
      <c r="K216" s="115"/>
      <c r="L216" s="115"/>
    </row>
    <row r="217" spans="2:12">
      <c r="B217" s="114"/>
      <c r="C217" s="114"/>
      <c r="D217" s="115"/>
      <c r="E217" s="115"/>
      <c r="F217" s="115"/>
      <c r="G217" s="115"/>
      <c r="H217" s="115"/>
      <c r="I217" s="115"/>
      <c r="J217" s="115"/>
      <c r="K217" s="115"/>
      <c r="L217" s="115"/>
    </row>
    <row r="218" spans="2:12">
      <c r="B218" s="114"/>
      <c r="C218" s="114"/>
      <c r="D218" s="115"/>
      <c r="E218" s="115"/>
      <c r="F218" s="115"/>
      <c r="G218" s="115"/>
      <c r="H218" s="115"/>
      <c r="I218" s="115"/>
      <c r="J218" s="115"/>
      <c r="K218" s="115"/>
      <c r="L218" s="115"/>
    </row>
    <row r="219" spans="2:12">
      <c r="B219" s="114"/>
      <c r="C219" s="114"/>
      <c r="D219" s="115"/>
      <c r="E219" s="115"/>
      <c r="F219" s="115"/>
      <c r="G219" s="115"/>
      <c r="H219" s="115"/>
      <c r="I219" s="115"/>
      <c r="J219" s="115"/>
      <c r="K219" s="115"/>
      <c r="L219" s="115"/>
    </row>
    <row r="220" spans="2:12">
      <c r="B220" s="114"/>
      <c r="C220" s="114"/>
      <c r="D220" s="115"/>
      <c r="E220" s="115"/>
      <c r="F220" s="115"/>
      <c r="G220" s="115"/>
      <c r="H220" s="115"/>
      <c r="I220" s="115"/>
      <c r="J220" s="115"/>
      <c r="K220" s="115"/>
      <c r="L220" s="115"/>
    </row>
    <row r="221" spans="2:12">
      <c r="B221" s="114"/>
      <c r="C221" s="114"/>
      <c r="D221" s="115"/>
      <c r="E221" s="115"/>
      <c r="F221" s="115"/>
      <c r="G221" s="115"/>
      <c r="H221" s="115"/>
      <c r="I221" s="115"/>
      <c r="J221" s="115"/>
      <c r="K221" s="115"/>
      <c r="L221" s="115"/>
    </row>
    <row r="222" spans="2:12">
      <c r="B222" s="114"/>
      <c r="C222" s="114"/>
      <c r="D222" s="115"/>
      <c r="E222" s="115"/>
      <c r="F222" s="115"/>
      <c r="G222" s="115"/>
      <c r="H222" s="115"/>
      <c r="I222" s="115"/>
      <c r="J222" s="115"/>
      <c r="K222" s="115"/>
      <c r="L222" s="115"/>
    </row>
    <row r="223" spans="2:12">
      <c r="B223" s="114"/>
      <c r="C223" s="114"/>
      <c r="D223" s="115"/>
      <c r="E223" s="115"/>
      <c r="F223" s="115"/>
      <c r="G223" s="115"/>
      <c r="H223" s="115"/>
      <c r="I223" s="115"/>
      <c r="J223" s="115"/>
      <c r="K223" s="115"/>
      <c r="L223" s="115"/>
    </row>
    <row r="224" spans="2:12">
      <c r="B224" s="114"/>
      <c r="C224" s="114"/>
      <c r="D224" s="115"/>
      <c r="E224" s="115"/>
      <c r="F224" s="115"/>
      <c r="G224" s="115"/>
      <c r="H224" s="115"/>
      <c r="I224" s="115"/>
      <c r="J224" s="115"/>
      <c r="K224" s="115"/>
      <c r="L224" s="115"/>
    </row>
    <row r="225" spans="2:12">
      <c r="B225" s="114"/>
      <c r="C225" s="114"/>
      <c r="D225" s="115"/>
      <c r="E225" s="115"/>
      <c r="F225" s="115"/>
      <c r="G225" s="115"/>
      <c r="H225" s="115"/>
      <c r="I225" s="115"/>
      <c r="J225" s="115"/>
      <c r="K225" s="115"/>
      <c r="L225" s="115"/>
    </row>
    <row r="226" spans="2:12">
      <c r="B226" s="114"/>
      <c r="C226" s="114"/>
      <c r="D226" s="115"/>
      <c r="E226" s="115"/>
      <c r="F226" s="115"/>
      <c r="G226" s="115"/>
      <c r="H226" s="115"/>
      <c r="I226" s="115"/>
      <c r="J226" s="115"/>
      <c r="K226" s="115"/>
      <c r="L226" s="115"/>
    </row>
    <row r="227" spans="2:12">
      <c r="B227" s="114"/>
      <c r="C227" s="114"/>
      <c r="D227" s="115"/>
      <c r="E227" s="115"/>
      <c r="F227" s="115"/>
      <c r="G227" s="115"/>
      <c r="H227" s="115"/>
      <c r="I227" s="115"/>
      <c r="J227" s="115"/>
      <c r="K227" s="115"/>
      <c r="L227" s="115"/>
    </row>
    <row r="228" spans="2:12">
      <c r="B228" s="114"/>
      <c r="C228" s="114"/>
      <c r="D228" s="115"/>
      <c r="E228" s="115"/>
      <c r="F228" s="115"/>
      <c r="G228" s="115"/>
      <c r="H228" s="115"/>
      <c r="I228" s="115"/>
      <c r="J228" s="115"/>
      <c r="K228" s="115"/>
      <c r="L228" s="115"/>
    </row>
    <row r="229" spans="2:12">
      <c r="B229" s="114"/>
      <c r="C229" s="114"/>
      <c r="D229" s="115"/>
      <c r="E229" s="115"/>
      <c r="F229" s="115"/>
      <c r="G229" s="115"/>
      <c r="H229" s="115"/>
      <c r="I229" s="115"/>
      <c r="J229" s="115"/>
      <c r="K229" s="115"/>
      <c r="L229" s="115"/>
    </row>
    <row r="230" spans="2:12">
      <c r="B230" s="114"/>
      <c r="C230" s="114"/>
      <c r="D230" s="115"/>
      <c r="E230" s="115"/>
      <c r="F230" s="115"/>
      <c r="G230" s="115"/>
      <c r="H230" s="115"/>
      <c r="I230" s="115"/>
      <c r="J230" s="115"/>
      <c r="K230" s="115"/>
      <c r="L230" s="115"/>
    </row>
    <row r="231" spans="2:12">
      <c r="B231" s="114"/>
      <c r="C231" s="114"/>
      <c r="D231" s="115"/>
      <c r="E231" s="115"/>
      <c r="F231" s="115"/>
      <c r="G231" s="115"/>
      <c r="H231" s="115"/>
      <c r="I231" s="115"/>
      <c r="J231" s="115"/>
      <c r="K231" s="115"/>
      <c r="L231" s="115"/>
    </row>
    <row r="232" spans="2:12">
      <c r="B232" s="114"/>
      <c r="C232" s="114"/>
      <c r="D232" s="115"/>
      <c r="E232" s="115"/>
      <c r="F232" s="115"/>
      <c r="G232" s="115"/>
      <c r="H232" s="115"/>
      <c r="I232" s="115"/>
      <c r="J232" s="115"/>
      <c r="K232" s="115"/>
      <c r="L232" s="115"/>
    </row>
    <row r="233" spans="2:12">
      <c r="B233" s="114"/>
      <c r="C233" s="114"/>
      <c r="D233" s="115"/>
      <c r="E233" s="115"/>
      <c r="F233" s="115"/>
      <c r="G233" s="115"/>
      <c r="H233" s="115"/>
      <c r="I233" s="115"/>
      <c r="J233" s="115"/>
      <c r="K233" s="115"/>
      <c r="L233" s="115"/>
    </row>
    <row r="234" spans="2:12">
      <c r="B234" s="114"/>
      <c r="C234" s="114"/>
      <c r="D234" s="115"/>
      <c r="E234" s="115"/>
      <c r="F234" s="115"/>
      <c r="G234" s="115"/>
      <c r="H234" s="115"/>
      <c r="I234" s="115"/>
      <c r="J234" s="115"/>
      <c r="K234" s="115"/>
      <c r="L234" s="115"/>
    </row>
    <row r="235" spans="2:12">
      <c r="B235" s="114"/>
      <c r="C235" s="114"/>
      <c r="D235" s="115"/>
      <c r="E235" s="115"/>
      <c r="F235" s="115"/>
      <c r="G235" s="115"/>
      <c r="H235" s="115"/>
      <c r="I235" s="115"/>
      <c r="J235" s="115"/>
      <c r="K235" s="115"/>
      <c r="L235" s="115"/>
    </row>
    <row r="236" spans="2:12">
      <c r="B236" s="114"/>
      <c r="C236" s="114"/>
      <c r="D236" s="115"/>
      <c r="E236" s="115"/>
      <c r="F236" s="115"/>
      <c r="G236" s="115"/>
      <c r="H236" s="115"/>
      <c r="I236" s="115"/>
      <c r="J236" s="115"/>
      <c r="K236" s="115"/>
      <c r="L236" s="115"/>
    </row>
    <row r="237" spans="2:12">
      <c r="B237" s="114"/>
      <c r="C237" s="114"/>
      <c r="D237" s="115"/>
      <c r="E237" s="115"/>
      <c r="F237" s="115"/>
      <c r="G237" s="115"/>
      <c r="H237" s="115"/>
      <c r="I237" s="115"/>
      <c r="J237" s="115"/>
      <c r="K237" s="115"/>
      <c r="L237" s="115"/>
    </row>
    <row r="238" spans="2:12">
      <c r="B238" s="114"/>
      <c r="C238" s="114"/>
      <c r="D238" s="115"/>
      <c r="E238" s="115"/>
      <c r="F238" s="115"/>
      <c r="G238" s="115"/>
      <c r="H238" s="115"/>
      <c r="I238" s="115"/>
      <c r="J238" s="115"/>
      <c r="K238" s="115"/>
      <c r="L238" s="115"/>
    </row>
    <row r="239" spans="2:12">
      <c r="B239" s="114"/>
      <c r="C239" s="114"/>
      <c r="D239" s="115"/>
      <c r="E239" s="115"/>
      <c r="F239" s="115"/>
      <c r="G239" s="115"/>
      <c r="H239" s="115"/>
      <c r="I239" s="115"/>
      <c r="J239" s="115"/>
      <c r="K239" s="115"/>
      <c r="L239" s="115"/>
    </row>
    <row r="240" spans="2:12">
      <c r="B240" s="114"/>
      <c r="C240" s="114"/>
      <c r="D240" s="115"/>
      <c r="E240" s="115"/>
      <c r="F240" s="115"/>
      <c r="G240" s="115"/>
      <c r="H240" s="115"/>
      <c r="I240" s="115"/>
      <c r="J240" s="115"/>
      <c r="K240" s="115"/>
      <c r="L240" s="115"/>
    </row>
    <row r="241" spans="2:12">
      <c r="B241" s="114"/>
      <c r="C241" s="114"/>
      <c r="D241" s="115"/>
      <c r="E241" s="115"/>
      <c r="F241" s="115"/>
      <c r="G241" s="115"/>
      <c r="H241" s="115"/>
      <c r="I241" s="115"/>
      <c r="J241" s="115"/>
      <c r="K241" s="115"/>
      <c r="L241" s="115"/>
    </row>
    <row r="242" spans="2:12">
      <c r="B242" s="114"/>
      <c r="C242" s="114"/>
      <c r="D242" s="115"/>
      <c r="E242" s="115"/>
      <c r="F242" s="115"/>
      <c r="G242" s="115"/>
      <c r="H242" s="115"/>
      <c r="I242" s="115"/>
      <c r="J242" s="115"/>
      <c r="K242" s="115"/>
      <c r="L242" s="115"/>
    </row>
    <row r="243" spans="2:12">
      <c r="B243" s="114"/>
      <c r="C243" s="114"/>
      <c r="D243" s="115"/>
      <c r="E243" s="115"/>
      <c r="F243" s="115"/>
      <c r="G243" s="115"/>
      <c r="H243" s="115"/>
      <c r="I243" s="115"/>
      <c r="J243" s="115"/>
      <c r="K243" s="115"/>
      <c r="L243" s="115"/>
    </row>
    <row r="244" spans="2:12">
      <c r="B244" s="114"/>
      <c r="C244" s="114"/>
      <c r="D244" s="115"/>
      <c r="E244" s="115"/>
      <c r="F244" s="115"/>
      <c r="G244" s="115"/>
      <c r="H244" s="115"/>
      <c r="I244" s="115"/>
      <c r="J244" s="115"/>
      <c r="K244" s="115"/>
      <c r="L244" s="115"/>
    </row>
    <row r="245" spans="2:12">
      <c r="B245" s="114"/>
      <c r="C245" s="114"/>
      <c r="D245" s="115"/>
      <c r="E245" s="115"/>
      <c r="F245" s="115"/>
      <c r="G245" s="115"/>
      <c r="H245" s="115"/>
      <c r="I245" s="115"/>
      <c r="J245" s="115"/>
      <c r="K245" s="115"/>
      <c r="L245" s="115"/>
    </row>
    <row r="246" spans="2:12">
      <c r="B246" s="114"/>
      <c r="C246" s="114"/>
      <c r="D246" s="115"/>
      <c r="E246" s="115"/>
      <c r="F246" s="115"/>
      <c r="G246" s="115"/>
      <c r="H246" s="115"/>
      <c r="I246" s="115"/>
      <c r="J246" s="115"/>
      <c r="K246" s="115"/>
      <c r="L246" s="115"/>
    </row>
    <row r="247" spans="2:12">
      <c r="B247" s="114"/>
      <c r="C247" s="114"/>
      <c r="D247" s="115"/>
      <c r="E247" s="115"/>
      <c r="F247" s="115"/>
      <c r="G247" s="115"/>
      <c r="H247" s="115"/>
      <c r="I247" s="115"/>
      <c r="J247" s="115"/>
      <c r="K247" s="115"/>
      <c r="L247" s="115"/>
    </row>
    <row r="248" spans="2:12">
      <c r="B248" s="114"/>
      <c r="C248" s="114"/>
      <c r="D248" s="115"/>
      <c r="E248" s="115"/>
      <c r="F248" s="115"/>
      <c r="G248" s="115"/>
      <c r="H248" s="115"/>
      <c r="I248" s="115"/>
      <c r="J248" s="115"/>
      <c r="K248" s="115"/>
      <c r="L248" s="115"/>
    </row>
    <row r="249" spans="2:12">
      <c r="B249" s="114"/>
      <c r="C249" s="114"/>
      <c r="D249" s="115"/>
      <c r="E249" s="115"/>
      <c r="F249" s="115"/>
      <c r="G249" s="115"/>
      <c r="H249" s="115"/>
      <c r="I249" s="115"/>
      <c r="J249" s="115"/>
      <c r="K249" s="115"/>
      <c r="L249" s="115"/>
    </row>
    <row r="250" spans="2:12">
      <c r="B250" s="114"/>
      <c r="C250" s="114"/>
      <c r="D250" s="115"/>
      <c r="E250" s="115"/>
      <c r="F250" s="115"/>
      <c r="G250" s="115"/>
      <c r="H250" s="115"/>
      <c r="I250" s="115"/>
      <c r="J250" s="115"/>
      <c r="K250" s="115"/>
      <c r="L250" s="115"/>
    </row>
    <row r="251" spans="2:12">
      <c r="B251" s="114"/>
      <c r="C251" s="114"/>
      <c r="D251" s="115"/>
      <c r="E251" s="115"/>
      <c r="F251" s="115"/>
      <c r="G251" s="115"/>
      <c r="H251" s="115"/>
      <c r="I251" s="115"/>
      <c r="J251" s="115"/>
      <c r="K251" s="115"/>
      <c r="L251" s="115"/>
    </row>
    <row r="252" spans="2:12">
      <c r="B252" s="114"/>
      <c r="C252" s="114"/>
      <c r="D252" s="115"/>
      <c r="E252" s="115"/>
      <c r="F252" s="115"/>
      <c r="G252" s="115"/>
      <c r="H252" s="115"/>
      <c r="I252" s="115"/>
      <c r="J252" s="115"/>
      <c r="K252" s="115"/>
      <c r="L252" s="115"/>
    </row>
    <row r="253" spans="2:12">
      <c r="B253" s="114"/>
      <c r="C253" s="114"/>
      <c r="D253" s="115"/>
      <c r="E253" s="115"/>
      <c r="F253" s="115"/>
      <c r="G253" s="115"/>
      <c r="H253" s="115"/>
      <c r="I253" s="115"/>
      <c r="J253" s="115"/>
      <c r="K253" s="115"/>
      <c r="L253" s="115"/>
    </row>
    <row r="254" spans="2:12">
      <c r="B254" s="114"/>
      <c r="C254" s="114"/>
      <c r="D254" s="115"/>
      <c r="E254" s="115"/>
      <c r="F254" s="115"/>
      <c r="G254" s="115"/>
      <c r="H254" s="115"/>
      <c r="I254" s="115"/>
      <c r="J254" s="115"/>
      <c r="K254" s="115"/>
      <c r="L254" s="115"/>
    </row>
    <row r="255" spans="2:12">
      <c r="B255" s="114"/>
      <c r="C255" s="114"/>
      <c r="D255" s="115"/>
      <c r="E255" s="115"/>
      <c r="F255" s="115"/>
      <c r="G255" s="115"/>
      <c r="H255" s="115"/>
      <c r="I255" s="115"/>
      <c r="J255" s="115"/>
      <c r="K255" s="115"/>
      <c r="L255" s="115"/>
    </row>
    <row r="256" spans="2:12">
      <c r="B256" s="114"/>
      <c r="C256" s="114"/>
      <c r="D256" s="115"/>
      <c r="E256" s="115"/>
      <c r="F256" s="115"/>
      <c r="G256" s="115"/>
      <c r="H256" s="115"/>
      <c r="I256" s="115"/>
      <c r="J256" s="115"/>
      <c r="K256" s="115"/>
      <c r="L256" s="115"/>
    </row>
    <row r="257" spans="2:12">
      <c r="B257" s="114"/>
      <c r="C257" s="114"/>
      <c r="D257" s="115"/>
      <c r="E257" s="115"/>
      <c r="F257" s="115"/>
      <c r="G257" s="115"/>
      <c r="H257" s="115"/>
      <c r="I257" s="115"/>
      <c r="J257" s="115"/>
      <c r="K257" s="115"/>
      <c r="L257" s="115"/>
    </row>
    <row r="258" spans="2:12">
      <c r="B258" s="114"/>
      <c r="C258" s="114"/>
      <c r="D258" s="115"/>
      <c r="E258" s="115"/>
      <c r="F258" s="115"/>
      <c r="G258" s="115"/>
      <c r="H258" s="115"/>
      <c r="I258" s="115"/>
      <c r="J258" s="115"/>
      <c r="K258" s="115"/>
      <c r="L258" s="115"/>
    </row>
    <row r="259" spans="2:12">
      <c r="B259" s="114"/>
      <c r="C259" s="114"/>
      <c r="D259" s="115"/>
      <c r="E259" s="115"/>
      <c r="F259" s="115"/>
      <c r="G259" s="115"/>
      <c r="H259" s="115"/>
      <c r="I259" s="115"/>
      <c r="J259" s="115"/>
      <c r="K259" s="115"/>
      <c r="L259" s="115"/>
    </row>
    <row r="260" spans="2:12">
      <c r="B260" s="114"/>
      <c r="C260" s="114"/>
      <c r="D260" s="115"/>
      <c r="E260" s="115"/>
      <c r="F260" s="115"/>
      <c r="G260" s="115"/>
      <c r="H260" s="115"/>
      <c r="I260" s="115"/>
      <c r="J260" s="115"/>
      <c r="K260" s="115"/>
      <c r="L260" s="115"/>
    </row>
    <row r="261" spans="2:12">
      <c r="B261" s="114"/>
      <c r="C261" s="114"/>
      <c r="D261" s="115"/>
      <c r="E261" s="115"/>
      <c r="F261" s="115"/>
      <c r="G261" s="115"/>
      <c r="H261" s="115"/>
      <c r="I261" s="115"/>
      <c r="J261" s="115"/>
      <c r="K261" s="115"/>
      <c r="L261" s="115"/>
    </row>
    <row r="262" spans="2:12">
      <c r="B262" s="114"/>
      <c r="C262" s="114"/>
      <c r="D262" s="115"/>
      <c r="E262" s="115"/>
      <c r="F262" s="115"/>
      <c r="G262" s="115"/>
      <c r="H262" s="115"/>
      <c r="I262" s="115"/>
      <c r="J262" s="115"/>
      <c r="K262" s="115"/>
      <c r="L262" s="115"/>
    </row>
    <row r="263" spans="2:12">
      <c r="B263" s="114"/>
      <c r="C263" s="114"/>
      <c r="D263" s="115"/>
      <c r="E263" s="115"/>
      <c r="F263" s="115"/>
      <c r="G263" s="115"/>
      <c r="H263" s="115"/>
      <c r="I263" s="115"/>
      <c r="J263" s="115"/>
      <c r="K263" s="115"/>
      <c r="L263" s="115"/>
    </row>
    <row r="264" spans="2:12">
      <c r="B264" s="114"/>
      <c r="C264" s="114"/>
      <c r="D264" s="115"/>
      <c r="E264" s="115"/>
      <c r="F264" s="115"/>
      <c r="G264" s="115"/>
      <c r="H264" s="115"/>
      <c r="I264" s="115"/>
      <c r="J264" s="115"/>
      <c r="K264" s="115"/>
      <c r="L264" s="115"/>
    </row>
    <row r="265" spans="2:12">
      <c r="B265" s="114"/>
      <c r="C265" s="114"/>
      <c r="D265" s="115"/>
      <c r="E265" s="115"/>
      <c r="F265" s="115"/>
      <c r="G265" s="115"/>
      <c r="H265" s="115"/>
      <c r="I265" s="115"/>
      <c r="J265" s="115"/>
      <c r="K265" s="115"/>
      <c r="L265" s="115"/>
    </row>
    <row r="266" spans="2:12">
      <c r="B266" s="114"/>
      <c r="C266" s="114"/>
      <c r="D266" s="115"/>
      <c r="E266" s="115"/>
      <c r="F266" s="115"/>
      <c r="G266" s="115"/>
      <c r="H266" s="115"/>
      <c r="I266" s="115"/>
      <c r="J266" s="115"/>
      <c r="K266" s="115"/>
      <c r="L266" s="115"/>
    </row>
    <row r="267" spans="2:12">
      <c r="B267" s="114"/>
      <c r="C267" s="114"/>
      <c r="D267" s="115"/>
      <c r="E267" s="115"/>
      <c r="F267" s="115"/>
      <c r="G267" s="115"/>
      <c r="H267" s="115"/>
      <c r="I267" s="115"/>
      <c r="J267" s="115"/>
      <c r="K267" s="115"/>
      <c r="L267" s="115"/>
    </row>
    <row r="268" spans="2:12">
      <c r="B268" s="114"/>
      <c r="C268" s="114"/>
      <c r="D268" s="115"/>
      <c r="E268" s="115"/>
      <c r="F268" s="115"/>
      <c r="G268" s="115"/>
      <c r="H268" s="115"/>
      <c r="I268" s="115"/>
      <c r="J268" s="115"/>
      <c r="K268" s="115"/>
      <c r="L268" s="115"/>
    </row>
    <row r="269" spans="2:12">
      <c r="B269" s="114"/>
      <c r="C269" s="114"/>
      <c r="D269" s="115"/>
      <c r="E269" s="115"/>
      <c r="F269" s="115"/>
      <c r="G269" s="115"/>
      <c r="H269" s="115"/>
      <c r="I269" s="115"/>
      <c r="J269" s="115"/>
      <c r="K269" s="115"/>
      <c r="L269" s="115"/>
    </row>
    <row r="270" spans="2:12">
      <c r="B270" s="114"/>
      <c r="C270" s="114"/>
      <c r="D270" s="115"/>
      <c r="E270" s="115"/>
      <c r="F270" s="115"/>
      <c r="G270" s="115"/>
      <c r="H270" s="115"/>
      <c r="I270" s="115"/>
      <c r="J270" s="115"/>
      <c r="K270" s="115"/>
      <c r="L270" s="115"/>
    </row>
    <row r="271" spans="2:12">
      <c r="B271" s="114"/>
      <c r="C271" s="114"/>
      <c r="D271" s="115"/>
      <c r="E271" s="115"/>
      <c r="F271" s="115"/>
      <c r="G271" s="115"/>
      <c r="H271" s="115"/>
      <c r="I271" s="115"/>
      <c r="J271" s="115"/>
      <c r="K271" s="115"/>
      <c r="L271" s="115"/>
    </row>
    <row r="272" spans="2:12">
      <c r="B272" s="114"/>
      <c r="C272" s="114"/>
      <c r="D272" s="115"/>
      <c r="E272" s="115"/>
      <c r="F272" s="115"/>
      <c r="G272" s="115"/>
      <c r="H272" s="115"/>
      <c r="I272" s="115"/>
      <c r="J272" s="115"/>
      <c r="K272" s="115"/>
      <c r="L272" s="115"/>
    </row>
    <row r="273" spans="2:12">
      <c r="B273" s="114"/>
      <c r="C273" s="114"/>
      <c r="D273" s="115"/>
      <c r="E273" s="115"/>
      <c r="F273" s="115"/>
      <c r="G273" s="115"/>
      <c r="H273" s="115"/>
      <c r="I273" s="115"/>
      <c r="J273" s="115"/>
      <c r="K273" s="115"/>
      <c r="L273" s="115"/>
    </row>
    <row r="274" spans="2:12">
      <c r="B274" s="114"/>
      <c r="C274" s="114"/>
      <c r="D274" s="115"/>
      <c r="E274" s="115"/>
      <c r="F274" s="115"/>
      <c r="G274" s="115"/>
      <c r="H274" s="115"/>
      <c r="I274" s="115"/>
      <c r="J274" s="115"/>
      <c r="K274" s="115"/>
      <c r="L274" s="115"/>
    </row>
    <row r="275" spans="2:12">
      <c r="B275" s="114"/>
      <c r="C275" s="114"/>
      <c r="D275" s="115"/>
      <c r="E275" s="115"/>
      <c r="F275" s="115"/>
      <c r="G275" s="115"/>
      <c r="H275" s="115"/>
      <c r="I275" s="115"/>
      <c r="J275" s="115"/>
      <c r="K275" s="115"/>
      <c r="L275" s="115"/>
    </row>
    <row r="276" spans="2:12">
      <c r="B276" s="114"/>
      <c r="C276" s="114"/>
      <c r="D276" s="115"/>
      <c r="E276" s="115"/>
      <c r="F276" s="115"/>
      <c r="G276" s="115"/>
      <c r="H276" s="115"/>
      <c r="I276" s="115"/>
      <c r="J276" s="115"/>
      <c r="K276" s="115"/>
      <c r="L276" s="115"/>
    </row>
    <row r="277" spans="2:12">
      <c r="B277" s="114"/>
      <c r="C277" s="114"/>
      <c r="D277" s="115"/>
      <c r="E277" s="115"/>
      <c r="F277" s="115"/>
      <c r="G277" s="115"/>
      <c r="H277" s="115"/>
      <c r="I277" s="115"/>
      <c r="J277" s="115"/>
      <c r="K277" s="115"/>
      <c r="L277" s="115"/>
    </row>
    <row r="278" spans="2:12">
      <c r="B278" s="114"/>
      <c r="C278" s="114"/>
      <c r="D278" s="115"/>
      <c r="E278" s="115"/>
      <c r="F278" s="115"/>
      <c r="G278" s="115"/>
      <c r="H278" s="115"/>
      <c r="I278" s="115"/>
      <c r="J278" s="115"/>
      <c r="K278" s="115"/>
      <c r="L278" s="115"/>
    </row>
    <row r="279" spans="2:12">
      <c r="B279" s="114"/>
      <c r="C279" s="114"/>
      <c r="D279" s="115"/>
      <c r="E279" s="115"/>
      <c r="F279" s="115"/>
      <c r="G279" s="115"/>
      <c r="H279" s="115"/>
      <c r="I279" s="115"/>
      <c r="J279" s="115"/>
      <c r="K279" s="115"/>
      <c r="L279" s="115"/>
    </row>
    <row r="280" spans="2:12">
      <c r="B280" s="114"/>
      <c r="C280" s="114"/>
      <c r="D280" s="115"/>
      <c r="E280" s="115"/>
      <c r="F280" s="115"/>
      <c r="G280" s="115"/>
      <c r="H280" s="115"/>
      <c r="I280" s="115"/>
      <c r="J280" s="115"/>
      <c r="K280" s="115"/>
      <c r="L280" s="115"/>
    </row>
    <row r="281" spans="2:12">
      <c r="B281" s="114"/>
      <c r="C281" s="114"/>
      <c r="D281" s="115"/>
      <c r="E281" s="115"/>
      <c r="F281" s="115"/>
      <c r="G281" s="115"/>
      <c r="H281" s="115"/>
      <c r="I281" s="115"/>
      <c r="J281" s="115"/>
      <c r="K281" s="115"/>
      <c r="L281" s="115"/>
    </row>
    <row r="282" spans="2:12">
      <c r="B282" s="114"/>
      <c r="C282" s="114"/>
      <c r="D282" s="115"/>
      <c r="E282" s="115"/>
      <c r="F282" s="115"/>
      <c r="G282" s="115"/>
      <c r="H282" s="115"/>
      <c r="I282" s="115"/>
      <c r="J282" s="115"/>
      <c r="K282" s="115"/>
      <c r="L282" s="115"/>
    </row>
    <row r="283" spans="2:12">
      <c r="B283" s="114"/>
      <c r="C283" s="114"/>
      <c r="D283" s="115"/>
      <c r="E283" s="115"/>
      <c r="F283" s="115"/>
      <c r="G283" s="115"/>
      <c r="H283" s="115"/>
      <c r="I283" s="115"/>
      <c r="J283" s="115"/>
      <c r="K283" s="115"/>
      <c r="L283" s="115"/>
    </row>
    <row r="284" spans="2:12">
      <c r="B284" s="114"/>
      <c r="C284" s="114"/>
      <c r="D284" s="115"/>
      <c r="E284" s="115"/>
      <c r="F284" s="115"/>
      <c r="G284" s="115"/>
      <c r="H284" s="115"/>
      <c r="I284" s="115"/>
      <c r="J284" s="115"/>
      <c r="K284" s="115"/>
      <c r="L284" s="115"/>
    </row>
    <row r="285" spans="2:12">
      <c r="B285" s="114"/>
      <c r="C285" s="114"/>
      <c r="D285" s="115"/>
      <c r="E285" s="115"/>
      <c r="F285" s="115"/>
      <c r="G285" s="115"/>
      <c r="H285" s="115"/>
      <c r="I285" s="115"/>
      <c r="J285" s="115"/>
      <c r="K285" s="115"/>
      <c r="L285" s="115"/>
    </row>
    <row r="286" spans="2:12">
      <c r="B286" s="114"/>
      <c r="C286" s="114"/>
      <c r="D286" s="115"/>
      <c r="E286" s="115"/>
      <c r="F286" s="115"/>
      <c r="G286" s="115"/>
      <c r="H286" s="115"/>
      <c r="I286" s="115"/>
      <c r="J286" s="115"/>
      <c r="K286" s="115"/>
      <c r="L286" s="115"/>
    </row>
    <row r="287" spans="2:12">
      <c r="B287" s="114"/>
      <c r="C287" s="114"/>
      <c r="D287" s="115"/>
      <c r="E287" s="115"/>
      <c r="F287" s="115"/>
      <c r="G287" s="115"/>
      <c r="H287" s="115"/>
      <c r="I287" s="115"/>
      <c r="J287" s="115"/>
      <c r="K287" s="115"/>
      <c r="L287" s="115"/>
    </row>
    <row r="288" spans="2:12">
      <c r="B288" s="114"/>
      <c r="C288" s="114"/>
      <c r="D288" s="115"/>
      <c r="E288" s="115"/>
      <c r="F288" s="115"/>
      <c r="G288" s="115"/>
      <c r="H288" s="115"/>
      <c r="I288" s="115"/>
      <c r="J288" s="115"/>
      <c r="K288" s="115"/>
      <c r="L288" s="115"/>
    </row>
    <row r="289" spans="2:12">
      <c r="B289" s="114"/>
      <c r="C289" s="114"/>
      <c r="D289" s="115"/>
      <c r="E289" s="115"/>
      <c r="F289" s="115"/>
      <c r="G289" s="115"/>
      <c r="H289" s="115"/>
      <c r="I289" s="115"/>
      <c r="J289" s="115"/>
      <c r="K289" s="115"/>
      <c r="L289" s="115"/>
    </row>
    <row r="290" spans="2:12">
      <c r="B290" s="114"/>
      <c r="C290" s="114"/>
      <c r="D290" s="115"/>
      <c r="E290" s="115"/>
      <c r="F290" s="115"/>
      <c r="G290" s="115"/>
      <c r="H290" s="115"/>
      <c r="I290" s="115"/>
      <c r="J290" s="115"/>
      <c r="K290" s="115"/>
      <c r="L290" s="115"/>
    </row>
    <row r="291" spans="2:12">
      <c r="B291" s="114"/>
      <c r="C291" s="114"/>
      <c r="D291" s="115"/>
      <c r="E291" s="115"/>
      <c r="F291" s="115"/>
      <c r="G291" s="115"/>
      <c r="H291" s="115"/>
      <c r="I291" s="115"/>
      <c r="J291" s="115"/>
      <c r="K291" s="115"/>
      <c r="L291" s="115"/>
    </row>
    <row r="292" spans="2:12">
      <c r="B292" s="114"/>
      <c r="C292" s="114"/>
      <c r="D292" s="115"/>
      <c r="E292" s="115"/>
      <c r="F292" s="115"/>
      <c r="G292" s="115"/>
      <c r="H292" s="115"/>
      <c r="I292" s="115"/>
      <c r="J292" s="115"/>
      <c r="K292" s="115"/>
      <c r="L292" s="115"/>
    </row>
    <row r="293" spans="2:12">
      <c r="B293" s="114"/>
      <c r="C293" s="114"/>
      <c r="D293" s="115"/>
      <c r="E293" s="115"/>
      <c r="F293" s="115"/>
      <c r="G293" s="115"/>
      <c r="H293" s="115"/>
      <c r="I293" s="115"/>
      <c r="J293" s="115"/>
      <c r="K293" s="115"/>
      <c r="L293" s="115"/>
    </row>
    <row r="294" spans="2:12">
      <c r="B294" s="114"/>
      <c r="C294" s="114"/>
      <c r="D294" s="115"/>
      <c r="E294" s="115"/>
      <c r="F294" s="115"/>
      <c r="G294" s="115"/>
      <c r="H294" s="115"/>
      <c r="I294" s="115"/>
      <c r="J294" s="115"/>
      <c r="K294" s="115"/>
      <c r="L294" s="115"/>
    </row>
    <row r="295" spans="2:12">
      <c r="B295" s="114"/>
      <c r="C295" s="114"/>
      <c r="D295" s="115"/>
      <c r="E295" s="115"/>
      <c r="F295" s="115"/>
      <c r="G295" s="115"/>
      <c r="H295" s="115"/>
      <c r="I295" s="115"/>
      <c r="J295" s="115"/>
      <c r="K295" s="115"/>
      <c r="L295" s="115"/>
    </row>
    <row r="296" spans="2:12">
      <c r="B296" s="114"/>
      <c r="C296" s="114"/>
      <c r="D296" s="115"/>
      <c r="E296" s="115"/>
      <c r="F296" s="115"/>
      <c r="G296" s="115"/>
      <c r="H296" s="115"/>
      <c r="I296" s="115"/>
      <c r="J296" s="115"/>
      <c r="K296" s="115"/>
      <c r="L296" s="115"/>
    </row>
    <row r="297" spans="2:12">
      <c r="B297" s="114"/>
      <c r="C297" s="114"/>
      <c r="D297" s="115"/>
      <c r="E297" s="115"/>
      <c r="F297" s="115"/>
      <c r="G297" s="115"/>
      <c r="H297" s="115"/>
      <c r="I297" s="115"/>
      <c r="J297" s="115"/>
      <c r="K297" s="115"/>
      <c r="L297" s="115"/>
    </row>
    <row r="298" spans="2:12">
      <c r="B298" s="114"/>
      <c r="C298" s="114"/>
      <c r="D298" s="115"/>
      <c r="E298" s="115"/>
      <c r="F298" s="115"/>
      <c r="G298" s="115"/>
      <c r="H298" s="115"/>
      <c r="I298" s="115"/>
      <c r="J298" s="115"/>
      <c r="K298" s="115"/>
      <c r="L298" s="115"/>
    </row>
    <row r="299" spans="2:12">
      <c r="B299" s="114"/>
      <c r="C299" s="114"/>
      <c r="D299" s="115"/>
      <c r="E299" s="115"/>
      <c r="F299" s="115"/>
      <c r="G299" s="115"/>
      <c r="H299" s="115"/>
      <c r="I299" s="115"/>
      <c r="J299" s="115"/>
      <c r="K299" s="115"/>
      <c r="L299" s="115"/>
    </row>
    <row r="300" spans="2:12">
      <c r="B300" s="114"/>
      <c r="C300" s="114"/>
      <c r="D300" s="115"/>
      <c r="E300" s="115"/>
      <c r="F300" s="115"/>
      <c r="G300" s="115"/>
      <c r="H300" s="115"/>
      <c r="I300" s="115"/>
      <c r="J300" s="115"/>
      <c r="K300" s="115"/>
      <c r="L300" s="115"/>
    </row>
    <row r="301" spans="2:12">
      <c r="B301" s="114"/>
      <c r="C301" s="114"/>
      <c r="D301" s="115"/>
      <c r="E301" s="115"/>
      <c r="F301" s="115"/>
      <c r="G301" s="115"/>
      <c r="H301" s="115"/>
      <c r="I301" s="115"/>
      <c r="J301" s="115"/>
      <c r="K301" s="115"/>
      <c r="L301" s="115"/>
    </row>
    <row r="302" spans="2:12">
      <c r="B302" s="114"/>
      <c r="C302" s="114"/>
      <c r="D302" s="115"/>
      <c r="E302" s="115"/>
      <c r="F302" s="115"/>
      <c r="G302" s="115"/>
      <c r="H302" s="115"/>
      <c r="I302" s="115"/>
      <c r="J302" s="115"/>
      <c r="K302" s="115"/>
      <c r="L302" s="115"/>
    </row>
    <row r="303" spans="2:12">
      <c r="B303" s="114"/>
      <c r="C303" s="114"/>
      <c r="D303" s="115"/>
      <c r="E303" s="115"/>
      <c r="F303" s="115"/>
      <c r="G303" s="115"/>
      <c r="H303" s="115"/>
      <c r="I303" s="115"/>
      <c r="J303" s="115"/>
      <c r="K303" s="115"/>
      <c r="L303" s="115"/>
    </row>
    <row r="304" spans="2:12">
      <c r="B304" s="114"/>
      <c r="C304" s="114"/>
      <c r="D304" s="115"/>
      <c r="E304" s="115"/>
      <c r="F304" s="115"/>
      <c r="G304" s="115"/>
      <c r="H304" s="115"/>
      <c r="I304" s="115"/>
      <c r="J304" s="115"/>
      <c r="K304" s="115"/>
      <c r="L304" s="115"/>
    </row>
    <row r="305" spans="2:12">
      <c r="B305" s="114"/>
      <c r="C305" s="114"/>
      <c r="D305" s="115"/>
      <c r="E305" s="115"/>
      <c r="F305" s="115"/>
      <c r="G305" s="115"/>
      <c r="H305" s="115"/>
      <c r="I305" s="115"/>
      <c r="J305" s="115"/>
      <c r="K305" s="115"/>
      <c r="L305" s="115"/>
    </row>
    <row r="306" spans="2:12">
      <c r="B306" s="114"/>
      <c r="C306" s="114"/>
      <c r="D306" s="115"/>
      <c r="E306" s="115"/>
      <c r="F306" s="115"/>
      <c r="G306" s="115"/>
      <c r="H306" s="115"/>
      <c r="I306" s="115"/>
      <c r="J306" s="115"/>
      <c r="K306" s="115"/>
      <c r="L306" s="115"/>
    </row>
    <row r="307" spans="2:12">
      <c r="B307" s="114"/>
      <c r="C307" s="114"/>
      <c r="D307" s="115"/>
      <c r="E307" s="115"/>
      <c r="F307" s="115"/>
      <c r="G307" s="115"/>
      <c r="H307" s="115"/>
      <c r="I307" s="115"/>
      <c r="J307" s="115"/>
      <c r="K307" s="115"/>
      <c r="L307" s="115"/>
    </row>
    <row r="308" spans="2:12">
      <c r="B308" s="114"/>
      <c r="C308" s="114"/>
      <c r="D308" s="115"/>
      <c r="E308" s="115"/>
      <c r="F308" s="115"/>
      <c r="G308" s="115"/>
      <c r="H308" s="115"/>
      <c r="I308" s="115"/>
      <c r="J308" s="115"/>
      <c r="K308" s="115"/>
      <c r="L308" s="115"/>
    </row>
    <row r="309" spans="2:12">
      <c r="B309" s="114"/>
      <c r="C309" s="114"/>
      <c r="D309" s="115"/>
      <c r="E309" s="115"/>
      <c r="F309" s="115"/>
      <c r="G309" s="115"/>
      <c r="H309" s="115"/>
      <c r="I309" s="115"/>
      <c r="J309" s="115"/>
      <c r="K309" s="115"/>
      <c r="L309" s="115"/>
    </row>
    <row r="310" spans="2:12">
      <c r="B310" s="114"/>
      <c r="C310" s="114"/>
      <c r="D310" s="115"/>
      <c r="E310" s="115"/>
      <c r="F310" s="115"/>
      <c r="G310" s="115"/>
      <c r="H310" s="115"/>
      <c r="I310" s="115"/>
      <c r="J310" s="115"/>
      <c r="K310" s="115"/>
      <c r="L310" s="115"/>
    </row>
    <row r="311" spans="2:12">
      <c r="B311" s="114"/>
      <c r="C311" s="114"/>
      <c r="D311" s="115"/>
      <c r="E311" s="115"/>
      <c r="F311" s="115"/>
      <c r="G311" s="115"/>
      <c r="H311" s="115"/>
      <c r="I311" s="115"/>
      <c r="J311" s="115"/>
      <c r="K311" s="115"/>
      <c r="L311" s="115"/>
    </row>
    <row r="312" spans="2:12">
      <c r="B312" s="114"/>
      <c r="C312" s="114"/>
      <c r="D312" s="115"/>
      <c r="E312" s="115"/>
      <c r="F312" s="115"/>
      <c r="G312" s="115"/>
      <c r="H312" s="115"/>
      <c r="I312" s="115"/>
      <c r="J312" s="115"/>
      <c r="K312" s="115"/>
      <c r="L312" s="115"/>
    </row>
    <row r="313" spans="2:12">
      <c r="B313" s="114"/>
      <c r="C313" s="114"/>
      <c r="D313" s="115"/>
      <c r="E313" s="115"/>
      <c r="F313" s="115"/>
      <c r="G313" s="115"/>
      <c r="H313" s="115"/>
      <c r="I313" s="115"/>
      <c r="J313" s="115"/>
      <c r="K313" s="115"/>
      <c r="L313" s="115"/>
    </row>
    <row r="314" spans="2:12">
      <c r="B314" s="114"/>
      <c r="C314" s="114"/>
      <c r="D314" s="115"/>
      <c r="E314" s="115"/>
      <c r="F314" s="115"/>
      <c r="G314" s="115"/>
      <c r="H314" s="115"/>
      <c r="I314" s="115"/>
      <c r="J314" s="115"/>
      <c r="K314" s="115"/>
      <c r="L314" s="115"/>
    </row>
    <row r="315" spans="2:12">
      <c r="B315" s="114"/>
      <c r="C315" s="114"/>
      <c r="D315" s="115"/>
      <c r="E315" s="115"/>
      <c r="F315" s="115"/>
      <c r="G315" s="115"/>
      <c r="H315" s="115"/>
      <c r="I315" s="115"/>
      <c r="J315" s="115"/>
      <c r="K315" s="115"/>
      <c r="L315" s="115"/>
    </row>
    <row r="316" spans="2:12">
      <c r="B316" s="114"/>
      <c r="C316" s="114"/>
      <c r="D316" s="115"/>
      <c r="E316" s="115"/>
      <c r="F316" s="115"/>
      <c r="G316" s="115"/>
      <c r="H316" s="115"/>
      <c r="I316" s="115"/>
      <c r="J316" s="115"/>
      <c r="K316" s="115"/>
      <c r="L316" s="115"/>
    </row>
    <row r="317" spans="2:12">
      <c r="B317" s="114"/>
      <c r="C317" s="114"/>
      <c r="D317" s="115"/>
      <c r="E317" s="115"/>
      <c r="F317" s="115"/>
      <c r="G317" s="115"/>
      <c r="H317" s="115"/>
      <c r="I317" s="115"/>
      <c r="J317" s="115"/>
      <c r="K317" s="115"/>
      <c r="L317" s="115"/>
    </row>
    <row r="318" spans="2:12">
      <c r="B318" s="114"/>
      <c r="C318" s="114"/>
      <c r="D318" s="115"/>
      <c r="E318" s="115"/>
      <c r="F318" s="115"/>
      <c r="G318" s="115"/>
      <c r="H318" s="115"/>
      <c r="I318" s="115"/>
      <c r="J318" s="115"/>
      <c r="K318" s="115"/>
      <c r="L318" s="115"/>
    </row>
    <row r="319" spans="2:12">
      <c r="B319" s="114"/>
      <c r="C319" s="114"/>
      <c r="D319" s="115"/>
      <c r="E319" s="115"/>
      <c r="F319" s="115"/>
      <c r="G319" s="115"/>
      <c r="H319" s="115"/>
      <c r="I319" s="115"/>
      <c r="J319" s="115"/>
      <c r="K319" s="115"/>
      <c r="L319" s="115"/>
    </row>
    <row r="320" spans="2:12">
      <c r="B320" s="114"/>
      <c r="C320" s="114"/>
      <c r="D320" s="115"/>
      <c r="E320" s="115"/>
      <c r="F320" s="115"/>
      <c r="G320" s="115"/>
      <c r="H320" s="115"/>
      <c r="I320" s="115"/>
      <c r="J320" s="115"/>
      <c r="K320" s="115"/>
      <c r="L320" s="115"/>
    </row>
    <row r="321" spans="2:12">
      <c r="B321" s="114"/>
      <c r="C321" s="114"/>
      <c r="D321" s="115"/>
      <c r="E321" s="115"/>
      <c r="F321" s="115"/>
      <c r="G321" s="115"/>
      <c r="H321" s="115"/>
      <c r="I321" s="115"/>
      <c r="J321" s="115"/>
      <c r="K321" s="115"/>
      <c r="L321" s="115"/>
    </row>
    <row r="322" spans="2:12">
      <c r="B322" s="114"/>
      <c r="C322" s="114"/>
      <c r="D322" s="115"/>
      <c r="E322" s="115"/>
      <c r="F322" s="115"/>
      <c r="G322" s="115"/>
      <c r="H322" s="115"/>
      <c r="I322" s="115"/>
      <c r="J322" s="115"/>
      <c r="K322" s="115"/>
      <c r="L322" s="115"/>
    </row>
    <row r="323" spans="2:12">
      <c r="B323" s="114"/>
      <c r="C323" s="114"/>
      <c r="D323" s="115"/>
      <c r="E323" s="115"/>
      <c r="F323" s="115"/>
      <c r="G323" s="115"/>
      <c r="H323" s="115"/>
      <c r="I323" s="115"/>
      <c r="J323" s="115"/>
      <c r="K323" s="115"/>
      <c r="L323" s="115"/>
    </row>
    <row r="324" spans="2:12">
      <c r="B324" s="114"/>
      <c r="C324" s="114"/>
      <c r="D324" s="115"/>
      <c r="E324" s="115"/>
      <c r="F324" s="115"/>
      <c r="G324" s="115"/>
      <c r="H324" s="115"/>
      <c r="I324" s="115"/>
      <c r="J324" s="115"/>
      <c r="K324" s="115"/>
      <c r="L324" s="115"/>
    </row>
    <row r="325" spans="2:12">
      <c r="B325" s="114"/>
      <c r="C325" s="114"/>
      <c r="D325" s="115"/>
      <c r="E325" s="115"/>
      <c r="F325" s="115"/>
      <c r="G325" s="115"/>
      <c r="H325" s="115"/>
      <c r="I325" s="115"/>
      <c r="J325" s="115"/>
      <c r="K325" s="115"/>
      <c r="L325" s="115"/>
    </row>
    <row r="326" spans="2:12">
      <c r="B326" s="114"/>
      <c r="C326" s="114"/>
      <c r="D326" s="115"/>
      <c r="E326" s="115"/>
      <c r="F326" s="115"/>
      <c r="G326" s="115"/>
      <c r="H326" s="115"/>
      <c r="I326" s="115"/>
      <c r="J326" s="115"/>
      <c r="K326" s="115"/>
      <c r="L326" s="115"/>
    </row>
    <row r="327" spans="2:12">
      <c r="B327" s="114"/>
      <c r="C327" s="114"/>
      <c r="D327" s="115"/>
      <c r="E327" s="115"/>
      <c r="F327" s="115"/>
      <c r="G327" s="115"/>
      <c r="H327" s="115"/>
      <c r="I327" s="115"/>
      <c r="J327" s="115"/>
      <c r="K327" s="115"/>
      <c r="L327" s="115"/>
    </row>
    <row r="328" spans="2:12">
      <c r="B328" s="114"/>
      <c r="C328" s="114"/>
      <c r="D328" s="115"/>
      <c r="E328" s="115"/>
      <c r="F328" s="115"/>
      <c r="G328" s="115"/>
      <c r="H328" s="115"/>
      <c r="I328" s="115"/>
      <c r="J328" s="115"/>
      <c r="K328" s="115"/>
      <c r="L328" s="115"/>
    </row>
    <row r="329" spans="2:12">
      <c r="B329" s="114"/>
      <c r="C329" s="114"/>
      <c r="D329" s="115"/>
      <c r="E329" s="115"/>
      <c r="F329" s="115"/>
      <c r="G329" s="115"/>
      <c r="H329" s="115"/>
      <c r="I329" s="115"/>
      <c r="J329" s="115"/>
      <c r="K329" s="115"/>
      <c r="L329" s="115"/>
    </row>
    <row r="330" spans="2:12">
      <c r="B330" s="114"/>
      <c r="C330" s="114"/>
      <c r="D330" s="115"/>
      <c r="E330" s="115"/>
      <c r="F330" s="115"/>
      <c r="G330" s="115"/>
      <c r="H330" s="115"/>
      <c r="I330" s="115"/>
      <c r="J330" s="115"/>
      <c r="K330" s="115"/>
      <c r="L330" s="115"/>
    </row>
    <row r="331" spans="2:12">
      <c r="B331" s="114"/>
      <c r="C331" s="114"/>
      <c r="D331" s="115"/>
      <c r="E331" s="115"/>
      <c r="F331" s="115"/>
      <c r="G331" s="115"/>
      <c r="H331" s="115"/>
      <c r="I331" s="115"/>
      <c r="J331" s="115"/>
      <c r="K331" s="115"/>
      <c r="L331" s="115"/>
    </row>
    <row r="332" spans="2:12">
      <c r="B332" s="114"/>
      <c r="C332" s="114"/>
      <c r="D332" s="115"/>
      <c r="E332" s="115"/>
      <c r="F332" s="115"/>
      <c r="G332" s="115"/>
      <c r="H332" s="115"/>
      <c r="I332" s="115"/>
      <c r="J332" s="115"/>
      <c r="K332" s="115"/>
      <c r="L332" s="115"/>
    </row>
    <row r="333" spans="2:12">
      <c r="B333" s="114"/>
      <c r="C333" s="114"/>
      <c r="D333" s="115"/>
      <c r="E333" s="115"/>
      <c r="F333" s="115"/>
      <c r="G333" s="115"/>
      <c r="H333" s="115"/>
      <c r="I333" s="115"/>
      <c r="J333" s="115"/>
      <c r="K333" s="115"/>
      <c r="L333" s="115"/>
    </row>
    <row r="334" spans="2:12">
      <c r="B334" s="114"/>
      <c r="C334" s="114"/>
      <c r="D334" s="115"/>
      <c r="E334" s="115"/>
      <c r="F334" s="115"/>
      <c r="G334" s="115"/>
      <c r="H334" s="115"/>
      <c r="I334" s="115"/>
      <c r="J334" s="115"/>
      <c r="K334" s="115"/>
      <c r="L334" s="115"/>
    </row>
    <row r="335" spans="2:12">
      <c r="B335" s="114"/>
      <c r="C335" s="114"/>
      <c r="D335" s="115"/>
      <c r="E335" s="115"/>
      <c r="F335" s="115"/>
      <c r="G335" s="115"/>
      <c r="H335" s="115"/>
      <c r="I335" s="115"/>
      <c r="J335" s="115"/>
      <c r="K335" s="115"/>
      <c r="L335" s="115"/>
    </row>
    <row r="336" spans="2:12">
      <c r="B336" s="114"/>
      <c r="C336" s="114"/>
      <c r="D336" s="115"/>
      <c r="E336" s="115"/>
      <c r="F336" s="115"/>
      <c r="G336" s="115"/>
      <c r="H336" s="115"/>
      <c r="I336" s="115"/>
      <c r="J336" s="115"/>
      <c r="K336" s="115"/>
      <c r="L336" s="115"/>
    </row>
    <row r="337" spans="2:12">
      <c r="B337" s="114"/>
      <c r="C337" s="114"/>
      <c r="D337" s="115"/>
      <c r="E337" s="115"/>
      <c r="F337" s="115"/>
      <c r="G337" s="115"/>
      <c r="H337" s="115"/>
      <c r="I337" s="115"/>
      <c r="J337" s="115"/>
      <c r="K337" s="115"/>
      <c r="L337" s="115"/>
    </row>
    <row r="338" spans="2:12">
      <c r="B338" s="114"/>
      <c r="C338" s="114"/>
      <c r="D338" s="115"/>
      <c r="E338" s="115"/>
      <c r="F338" s="115"/>
      <c r="G338" s="115"/>
      <c r="H338" s="115"/>
      <c r="I338" s="115"/>
      <c r="J338" s="115"/>
      <c r="K338" s="115"/>
      <c r="L338" s="115"/>
    </row>
    <row r="339" spans="2:12">
      <c r="B339" s="114"/>
      <c r="C339" s="114"/>
      <c r="D339" s="115"/>
      <c r="E339" s="115"/>
      <c r="F339" s="115"/>
      <c r="G339" s="115"/>
      <c r="H339" s="115"/>
      <c r="I339" s="115"/>
      <c r="J339" s="115"/>
      <c r="K339" s="115"/>
      <c r="L339" s="115"/>
    </row>
    <row r="340" spans="2:12">
      <c r="B340" s="114"/>
      <c r="C340" s="114"/>
      <c r="D340" s="115"/>
      <c r="E340" s="115"/>
      <c r="F340" s="115"/>
      <c r="G340" s="115"/>
      <c r="H340" s="115"/>
      <c r="I340" s="115"/>
      <c r="J340" s="115"/>
      <c r="K340" s="115"/>
      <c r="L340" s="115"/>
    </row>
    <row r="341" spans="2:12">
      <c r="B341" s="114"/>
      <c r="C341" s="114"/>
      <c r="D341" s="115"/>
      <c r="E341" s="115"/>
      <c r="F341" s="115"/>
      <c r="G341" s="115"/>
      <c r="H341" s="115"/>
      <c r="I341" s="115"/>
      <c r="J341" s="115"/>
      <c r="K341" s="115"/>
      <c r="L341" s="115"/>
    </row>
    <row r="342" spans="2:12">
      <c r="B342" s="114"/>
      <c r="C342" s="114"/>
      <c r="D342" s="115"/>
      <c r="E342" s="115"/>
      <c r="F342" s="115"/>
      <c r="G342" s="115"/>
      <c r="H342" s="115"/>
      <c r="I342" s="115"/>
      <c r="J342" s="115"/>
      <c r="K342" s="115"/>
      <c r="L342" s="115"/>
    </row>
    <row r="343" spans="2:12">
      <c r="B343" s="114"/>
      <c r="C343" s="114"/>
      <c r="D343" s="115"/>
      <c r="E343" s="115"/>
      <c r="F343" s="115"/>
      <c r="G343" s="115"/>
      <c r="H343" s="115"/>
      <c r="I343" s="115"/>
      <c r="J343" s="115"/>
      <c r="K343" s="115"/>
      <c r="L343" s="115"/>
    </row>
    <row r="344" spans="2:12">
      <c r="B344" s="114"/>
      <c r="C344" s="114"/>
      <c r="D344" s="115"/>
      <c r="E344" s="115"/>
      <c r="F344" s="115"/>
      <c r="G344" s="115"/>
      <c r="H344" s="115"/>
      <c r="I344" s="115"/>
      <c r="J344" s="115"/>
      <c r="K344" s="115"/>
      <c r="L344" s="115"/>
    </row>
    <row r="345" spans="2:12">
      <c r="B345" s="114"/>
      <c r="C345" s="114"/>
      <c r="D345" s="115"/>
      <c r="E345" s="115"/>
      <c r="F345" s="115"/>
      <c r="G345" s="115"/>
      <c r="H345" s="115"/>
      <c r="I345" s="115"/>
      <c r="J345" s="115"/>
      <c r="K345" s="115"/>
      <c r="L345" s="115"/>
    </row>
    <row r="346" spans="2:12">
      <c r="B346" s="114"/>
      <c r="C346" s="114"/>
      <c r="D346" s="115"/>
      <c r="E346" s="115"/>
      <c r="F346" s="115"/>
      <c r="G346" s="115"/>
      <c r="H346" s="115"/>
      <c r="I346" s="115"/>
      <c r="J346" s="115"/>
      <c r="K346" s="115"/>
      <c r="L346" s="115"/>
    </row>
    <row r="347" spans="2:12">
      <c r="B347" s="114"/>
      <c r="C347" s="114"/>
      <c r="D347" s="115"/>
      <c r="E347" s="115"/>
      <c r="F347" s="115"/>
      <c r="G347" s="115"/>
      <c r="H347" s="115"/>
      <c r="I347" s="115"/>
      <c r="J347" s="115"/>
      <c r="K347" s="115"/>
      <c r="L347" s="115"/>
    </row>
    <row r="348" spans="2:12">
      <c r="B348" s="114"/>
      <c r="C348" s="114"/>
      <c r="D348" s="115"/>
      <c r="E348" s="115"/>
      <c r="F348" s="115"/>
      <c r="G348" s="115"/>
      <c r="H348" s="115"/>
      <c r="I348" s="115"/>
      <c r="J348" s="115"/>
      <c r="K348" s="115"/>
      <c r="L348" s="115"/>
    </row>
    <row r="349" spans="2:12">
      <c r="B349" s="114"/>
      <c r="C349" s="114"/>
      <c r="D349" s="115"/>
      <c r="E349" s="115"/>
      <c r="F349" s="115"/>
      <c r="G349" s="115"/>
      <c r="H349" s="115"/>
      <c r="I349" s="115"/>
      <c r="J349" s="115"/>
      <c r="K349" s="115"/>
      <c r="L349" s="115"/>
    </row>
    <row r="350" spans="2:12">
      <c r="B350" s="114"/>
      <c r="C350" s="114"/>
      <c r="D350" s="115"/>
      <c r="E350" s="115"/>
      <c r="F350" s="115"/>
      <c r="G350" s="115"/>
      <c r="H350" s="115"/>
      <c r="I350" s="115"/>
      <c r="J350" s="115"/>
      <c r="K350" s="115"/>
      <c r="L350" s="115"/>
    </row>
    <row r="351" spans="2:12">
      <c r="B351" s="114"/>
      <c r="C351" s="114"/>
      <c r="D351" s="115"/>
      <c r="E351" s="115"/>
      <c r="F351" s="115"/>
      <c r="G351" s="115"/>
      <c r="H351" s="115"/>
      <c r="I351" s="115"/>
      <c r="J351" s="115"/>
      <c r="K351" s="115"/>
      <c r="L351" s="115"/>
    </row>
    <row r="352" spans="2:12">
      <c r="B352" s="114"/>
      <c r="C352" s="114"/>
      <c r="D352" s="115"/>
      <c r="E352" s="115"/>
      <c r="F352" s="115"/>
      <c r="G352" s="115"/>
      <c r="H352" s="115"/>
      <c r="I352" s="115"/>
      <c r="J352" s="115"/>
      <c r="K352" s="115"/>
      <c r="L352" s="115"/>
    </row>
    <row r="353" spans="2:12">
      <c r="B353" s="114"/>
      <c r="C353" s="114"/>
      <c r="D353" s="115"/>
      <c r="E353" s="115"/>
      <c r="F353" s="115"/>
      <c r="G353" s="115"/>
      <c r="H353" s="115"/>
      <c r="I353" s="115"/>
      <c r="J353" s="115"/>
      <c r="K353" s="115"/>
      <c r="L353" s="115"/>
    </row>
    <row r="354" spans="2:12">
      <c r="B354" s="114"/>
      <c r="C354" s="114"/>
      <c r="D354" s="115"/>
      <c r="E354" s="115"/>
      <c r="F354" s="115"/>
      <c r="G354" s="115"/>
      <c r="H354" s="115"/>
      <c r="I354" s="115"/>
      <c r="J354" s="115"/>
      <c r="K354" s="115"/>
      <c r="L354" s="115"/>
    </row>
    <row r="355" spans="2:12">
      <c r="B355" s="114"/>
      <c r="C355" s="114"/>
      <c r="D355" s="115"/>
      <c r="E355" s="115"/>
      <c r="F355" s="115"/>
      <c r="G355" s="115"/>
      <c r="H355" s="115"/>
      <c r="I355" s="115"/>
      <c r="J355" s="115"/>
      <c r="K355" s="115"/>
      <c r="L355" s="115"/>
    </row>
    <row r="356" spans="2:12">
      <c r="B356" s="114"/>
      <c r="C356" s="114"/>
      <c r="D356" s="115"/>
      <c r="E356" s="115"/>
      <c r="F356" s="115"/>
      <c r="G356" s="115"/>
      <c r="H356" s="115"/>
      <c r="I356" s="115"/>
      <c r="J356" s="115"/>
      <c r="K356" s="115"/>
      <c r="L356" s="115"/>
    </row>
    <row r="357" spans="2:12">
      <c r="B357" s="114"/>
      <c r="C357" s="114"/>
      <c r="D357" s="115"/>
      <c r="E357" s="115"/>
      <c r="F357" s="115"/>
      <c r="G357" s="115"/>
      <c r="H357" s="115"/>
      <c r="I357" s="115"/>
      <c r="J357" s="115"/>
      <c r="K357" s="115"/>
      <c r="L357" s="115"/>
    </row>
    <row r="358" spans="2:12">
      <c r="B358" s="114"/>
      <c r="C358" s="114"/>
      <c r="D358" s="115"/>
      <c r="E358" s="115"/>
      <c r="F358" s="115"/>
      <c r="G358" s="115"/>
      <c r="H358" s="115"/>
      <c r="I358" s="115"/>
      <c r="J358" s="115"/>
      <c r="K358" s="115"/>
      <c r="L358" s="115"/>
    </row>
    <row r="359" spans="2:12">
      <c r="B359" s="114"/>
      <c r="C359" s="114"/>
      <c r="D359" s="115"/>
      <c r="E359" s="115"/>
      <c r="F359" s="115"/>
      <c r="G359" s="115"/>
      <c r="H359" s="115"/>
      <c r="I359" s="115"/>
      <c r="J359" s="115"/>
      <c r="K359" s="115"/>
      <c r="L359" s="115"/>
    </row>
    <row r="360" spans="2:12">
      <c r="B360" s="114"/>
      <c r="C360" s="114"/>
      <c r="D360" s="115"/>
      <c r="E360" s="115"/>
      <c r="F360" s="115"/>
      <c r="G360" s="115"/>
      <c r="H360" s="115"/>
      <c r="I360" s="115"/>
      <c r="J360" s="115"/>
      <c r="K360" s="115"/>
      <c r="L360" s="115"/>
    </row>
    <row r="361" spans="2:12">
      <c r="B361" s="114"/>
      <c r="C361" s="114"/>
      <c r="D361" s="115"/>
      <c r="E361" s="115"/>
      <c r="F361" s="115"/>
      <c r="G361" s="115"/>
      <c r="H361" s="115"/>
      <c r="I361" s="115"/>
      <c r="J361" s="115"/>
      <c r="K361" s="115"/>
      <c r="L361" s="115"/>
    </row>
    <row r="362" spans="2:12">
      <c r="B362" s="114"/>
      <c r="C362" s="114"/>
      <c r="D362" s="115"/>
      <c r="E362" s="115"/>
      <c r="F362" s="115"/>
      <c r="G362" s="115"/>
      <c r="H362" s="115"/>
      <c r="I362" s="115"/>
      <c r="J362" s="115"/>
      <c r="K362" s="115"/>
      <c r="L362" s="115"/>
    </row>
    <row r="363" spans="2:12">
      <c r="B363" s="114"/>
      <c r="C363" s="114"/>
      <c r="D363" s="115"/>
      <c r="E363" s="115"/>
      <c r="F363" s="115"/>
      <c r="G363" s="115"/>
      <c r="H363" s="115"/>
      <c r="I363" s="115"/>
      <c r="J363" s="115"/>
      <c r="K363" s="115"/>
      <c r="L363" s="115"/>
    </row>
    <row r="364" spans="2:12">
      <c r="B364" s="114"/>
      <c r="C364" s="114"/>
      <c r="D364" s="115"/>
      <c r="E364" s="115"/>
      <c r="F364" s="115"/>
      <c r="G364" s="115"/>
      <c r="H364" s="115"/>
      <c r="I364" s="115"/>
      <c r="J364" s="115"/>
      <c r="K364" s="115"/>
      <c r="L364" s="115"/>
    </row>
    <row r="365" spans="2:12">
      <c r="B365" s="114"/>
      <c r="C365" s="114"/>
      <c r="D365" s="115"/>
      <c r="E365" s="115"/>
      <c r="F365" s="115"/>
      <c r="G365" s="115"/>
      <c r="H365" s="115"/>
      <c r="I365" s="115"/>
      <c r="J365" s="115"/>
      <c r="K365" s="115"/>
      <c r="L365" s="115"/>
    </row>
    <row r="366" spans="2:12">
      <c r="B366" s="114"/>
      <c r="C366" s="114"/>
      <c r="D366" s="115"/>
      <c r="E366" s="115"/>
      <c r="F366" s="115"/>
      <c r="G366" s="115"/>
      <c r="H366" s="115"/>
      <c r="I366" s="115"/>
      <c r="J366" s="115"/>
      <c r="K366" s="115"/>
      <c r="L366" s="115"/>
    </row>
    <row r="367" spans="2:12">
      <c r="B367" s="114"/>
      <c r="C367" s="114"/>
      <c r="D367" s="115"/>
      <c r="E367" s="115"/>
      <c r="F367" s="115"/>
      <c r="G367" s="115"/>
      <c r="H367" s="115"/>
      <c r="I367" s="115"/>
      <c r="J367" s="115"/>
      <c r="K367" s="115"/>
      <c r="L367" s="115"/>
    </row>
    <row r="368" spans="2:12">
      <c r="B368" s="114"/>
      <c r="C368" s="114"/>
      <c r="D368" s="115"/>
      <c r="E368" s="115"/>
      <c r="F368" s="115"/>
      <c r="G368" s="115"/>
      <c r="H368" s="115"/>
      <c r="I368" s="115"/>
      <c r="J368" s="115"/>
      <c r="K368" s="115"/>
      <c r="L368" s="115"/>
    </row>
    <row r="369" spans="2:12">
      <c r="B369" s="114"/>
      <c r="C369" s="114"/>
      <c r="D369" s="115"/>
      <c r="E369" s="115"/>
      <c r="F369" s="115"/>
      <c r="G369" s="115"/>
      <c r="H369" s="115"/>
      <c r="I369" s="115"/>
      <c r="J369" s="115"/>
      <c r="K369" s="115"/>
      <c r="L369" s="115"/>
    </row>
    <row r="370" spans="2:12">
      <c r="B370" s="114"/>
      <c r="C370" s="114"/>
      <c r="D370" s="115"/>
      <c r="E370" s="115"/>
      <c r="F370" s="115"/>
      <c r="G370" s="115"/>
      <c r="H370" s="115"/>
      <c r="I370" s="115"/>
      <c r="J370" s="115"/>
      <c r="K370" s="115"/>
      <c r="L370" s="115"/>
    </row>
    <row r="371" spans="2:12">
      <c r="B371" s="114"/>
      <c r="C371" s="114"/>
      <c r="D371" s="115"/>
      <c r="E371" s="115"/>
      <c r="F371" s="115"/>
      <c r="G371" s="115"/>
      <c r="H371" s="115"/>
      <c r="I371" s="115"/>
      <c r="J371" s="115"/>
      <c r="K371" s="115"/>
      <c r="L371" s="115"/>
    </row>
    <row r="372" spans="2:12">
      <c r="B372" s="114"/>
      <c r="C372" s="114"/>
      <c r="D372" s="115"/>
      <c r="E372" s="115"/>
      <c r="F372" s="115"/>
      <c r="G372" s="115"/>
      <c r="H372" s="115"/>
      <c r="I372" s="115"/>
      <c r="J372" s="115"/>
      <c r="K372" s="115"/>
      <c r="L372" s="115"/>
    </row>
    <row r="373" spans="2:12">
      <c r="B373" s="114"/>
      <c r="C373" s="114"/>
      <c r="D373" s="115"/>
      <c r="E373" s="115"/>
      <c r="F373" s="115"/>
      <c r="G373" s="115"/>
      <c r="H373" s="115"/>
      <c r="I373" s="115"/>
      <c r="J373" s="115"/>
      <c r="K373" s="115"/>
      <c r="L373" s="115"/>
    </row>
    <row r="374" spans="2:12">
      <c r="B374" s="114"/>
      <c r="C374" s="114"/>
      <c r="D374" s="115"/>
      <c r="E374" s="115"/>
      <c r="F374" s="115"/>
      <c r="G374" s="115"/>
      <c r="H374" s="115"/>
      <c r="I374" s="115"/>
      <c r="J374" s="115"/>
      <c r="K374" s="115"/>
      <c r="L374" s="115"/>
    </row>
    <row r="375" spans="2:12">
      <c r="B375" s="114"/>
      <c r="C375" s="114"/>
      <c r="D375" s="115"/>
      <c r="E375" s="115"/>
      <c r="F375" s="115"/>
      <c r="G375" s="115"/>
      <c r="H375" s="115"/>
      <c r="I375" s="115"/>
      <c r="J375" s="115"/>
      <c r="K375" s="115"/>
      <c r="L375" s="115"/>
    </row>
    <row r="376" spans="2:12">
      <c r="B376" s="114"/>
      <c r="C376" s="114"/>
      <c r="D376" s="115"/>
      <c r="E376" s="115"/>
      <c r="F376" s="115"/>
      <c r="G376" s="115"/>
      <c r="H376" s="115"/>
      <c r="I376" s="115"/>
      <c r="J376" s="115"/>
      <c r="K376" s="115"/>
      <c r="L376" s="115"/>
    </row>
    <row r="377" spans="2:12">
      <c r="B377" s="114"/>
      <c r="C377" s="114"/>
      <c r="D377" s="115"/>
      <c r="E377" s="115"/>
      <c r="F377" s="115"/>
      <c r="G377" s="115"/>
      <c r="H377" s="115"/>
      <c r="I377" s="115"/>
      <c r="J377" s="115"/>
      <c r="K377" s="115"/>
      <c r="L377" s="115"/>
    </row>
    <row r="378" spans="2:12">
      <c r="B378" s="114"/>
      <c r="C378" s="114"/>
      <c r="D378" s="115"/>
      <c r="E378" s="115"/>
      <c r="F378" s="115"/>
      <c r="G378" s="115"/>
      <c r="H378" s="115"/>
      <c r="I378" s="115"/>
      <c r="J378" s="115"/>
      <c r="K378" s="115"/>
      <c r="L378" s="115"/>
    </row>
    <row r="379" spans="2:12">
      <c r="B379" s="114"/>
      <c r="C379" s="114"/>
      <c r="D379" s="115"/>
      <c r="E379" s="115"/>
      <c r="F379" s="115"/>
      <c r="G379" s="115"/>
      <c r="H379" s="115"/>
      <c r="I379" s="115"/>
      <c r="J379" s="115"/>
      <c r="K379" s="115"/>
      <c r="L379" s="115"/>
    </row>
    <row r="380" spans="2:12">
      <c r="B380" s="114"/>
      <c r="C380" s="114"/>
      <c r="D380" s="115"/>
      <c r="E380" s="115"/>
      <c r="F380" s="115"/>
      <c r="G380" s="115"/>
      <c r="H380" s="115"/>
      <c r="I380" s="115"/>
      <c r="J380" s="115"/>
      <c r="K380" s="115"/>
      <c r="L380" s="115"/>
    </row>
    <row r="381" spans="2:12">
      <c r="B381" s="114"/>
      <c r="C381" s="114"/>
      <c r="D381" s="115"/>
      <c r="E381" s="115"/>
      <c r="F381" s="115"/>
      <c r="G381" s="115"/>
      <c r="H381" s="115"/>
      <c r="I381" s="115"/>
      <c r="J381" s="115"/>
      <c r="K381" s="115"/>
      <c r="L381" s="115"/>
    </row>
    <row r="382" spans="2:12">
      <c r="B382" s="114"/>
      <c r="C382" s="114"/>
      <c r="D382" s="115"/>
      <c r="E382" s="115"/>
      <c r="F382" s="115"/>
      <c r="G382" s="115"/>
      <c r="H382" s="115"/>
      <c r="I382" s="115"/>
      <c r="J382" s="115"/>
      <c r="K382" s="115"/>
      <c r="L382" s="115"/>
    </row>
    <row r="383" spans="2:12">
      <c r="B383" s="114"/>
      <c r="C383" s="114"/>
      <c r="D383" s="115"/>
      <c r="E383" s="115"/>
      <c r="F383" s="115"/>
      <c r="G383" s="115"/>
      <c r="H383" s="115"/>
      <c r="I383" s="115"/>
      <c r="J383" s="115"/>
      <c r="K383" s="115"/>
      <c r="L383" s="115"/>
    </row>
    <row r="384" spans="2:12">
      <c r="B384" s="114"/>
      <c r="C384" s="114"/>
      <c r="D384" s="115"/>
      <c r="E384" s="115"/>
      <c r="F384" s="115"/>
      <c r="G384" s="115"/>
      <c r="H384" s="115"/>
      <c r="I384" s="115"/>
      <c r="J384" s="115"/>
      <c r="K384" s="115"/>
      <c r="L384" s="115"/>
    </row>
    <row r="385" spans="2:12">
      <c r="B385" s="114"/>
      <c r="C385" s="114"/>
      <c r="D385" s="115"/>
      <c r="E385" s="115"/>
      <c r="F385" s="115"/>
      <c r="G385" s="115"/>
      <c r="H385" s="115"/>
      <c r="I385" s="115"/>
      <c r="J385" s="115"/>
      <c r="K385" s="115"/>
      <c r="L385" s="115"/>
    </row>
    <row r="386" spans="2:12">
      <c r="B386" s="114"/>
      <c r="C386" s="114"/>
      <c r="D386" s="115"/>
      <c r="E386" s="115"/>
      <c r="F386" s="115"/>
      <c r="G386" s="115"/>
      <c r="H386" s="115"/>
      <c r="I386" s="115"/>
      <c r="J386" s="115"/>
      <c r="K386" s="115"/>
      <c r="L386" s="115"/>
    </row>
    <row r="387" spans="2:12">
      <c r="B387" s="114"/>
      <c r="C387" s="114"/>
      <c r="D387" s="115"/>
      <c r="E387" s="115"/>
      <c r="F387" s="115"/>
      <c r="G387" s="115"/>
      <c r="H387" s="115"/>
      <c r="I387" s="115"/>
      <c r="J387" s="115"/>
      <c r="K387" s="115"/>
      <c r="L387" s="115"/>
    </row>
    <row r="388" spans="2:12">
      <c r="B388" s="114"/>
      <c r="C388" s="114"/>
      <c r="D388" s="115"/>
      <c r="E388" s="115"/>
      <c r="F388" s="115"/>
      <c r="G388" s="115"/>
      <c r="H388" s="115"/>
      <c r="I388" s="115"/>
      <c r="J388" s="115"/>
      <c r="K388" s="115"/>
      <c r="L388" s="115"/>
    </row>
    <row r="389" spans="2:12">
      <c r="B389" s="114"/>
      <c r="C389" s="114"/>
      <c r="D389" s="115"/>
      <c r="E389" s="115"/>
      <c r="F389" s="115"/>
      <c r="G389" s="115"/>
      <c r="H389" s="115"/>
      <c r="I389" s="115"/>
      <c r="J389" s="115"/>
      <c r="K389" s="115"/>
      <c r="L389" s="115"/>
    </row>
    <row r="390" spans="2:12">
      <c r="B390" s="114"/>
      <c r="C390" s="114"/>
      <c r="D390" s="115"/>
      <c r="E390" s="115"/>
      <c r="F390" s="115"/>
      <c r="G390" s="115"/>
      <c r="H390" s="115"/>
      <c r="I390" s="115"/>
      <c r="J390" s="115"/>
      <c r="K390" s="115"/>
      <c r="L390" s="115"/>
    </row>
    <row r="391" spans="2:12">
      <c r="B391" s="114"/>
      <c r="C391" s="114"/>
      <c r="D391" s="115"/>
      <c r="E391" s="115"/>
      <c r="F391" s="115"/>
      <c r="G391" s="115"/>
      <c r="H391" s="115"/>
      <c r="I391" s="115"/>
      <c r="J391" s="115"/>
      <c r="K391" s="115"/>
      <c r="L391" s="115"/>
    </row>
    <row r="392" spans="2:12">
      <c r="B392" s="114"/>
      <c r="C392" s="114"/>
      <c r="D392" s="115"/>
      <c r="E392" s="115"/>
      <c r="F392" s="115"/>
      <c r="G392" s="115"/>
      <c r="H392" s="115"/>
      <c r="I392" s="115"/>
      <c r="J392" s="115"/>
      <c r="K392" s="115"/>
      <c r="L392" s="115"/>
    </row>
    <row r="393" spans="2:12">
      <c r="B393" s="114"/>
      <c r="C393" s="114"/>
      <c r="D393" s="115"/>
      <c r="E393" s="115"/>
      <c r="F393" s="115"/>
      <c r="G393" s="115"/>
      <c r="H393" s="115"/>
      <c r="I393" s="115"/>
      <c r="J393" s="115"/>
      <c r="K393" s="115"/>
      <c r="L393" s="115"/>
    </row>
    <row r="394" spans="2:12">
      <c r="B394" s="114"/>
      <c r="C394" s="114"/>
      <c r="D394" s="115"/>
      <c r="E394" s="115"/>
      <c r="F394" s="115"/>
      <c r="G394" s="115"/>
      <c r="H394" s="115"/>
      <c r="I394" s="115"/>
      <c r="J394" s="115"/>
      <c r="K394" s="115"/>
      <c r="L394" s="115"/>
    </row>
    <row r="395" spans="2:12">
      <c r="B395" s="114"/>
      <c r="C395" s="114"/>
      <c r="D395" s="115"/>
      <c r="E395" s="115"/>
      <c r="F395" s="115"/>
      <c r="G395" s="115"/>
      <c r="H395" s="115"/>
      <c r="I395" s="115"/>
      <c r="J395" s="115"/>
      <c r="K395" s="115"/>
      <c r="L395" s="115"/>
    </row>
    <row r="396" spans="2:12">
      <c r="B396" s="114"/>
      <c r="C396" s="114"/>
      <c r="D396" s="115"/>
      <c r="E396" s="115"/>
      <c r="F396" s="115"/>
      <c r="G396" s="115"/>
      <c r="H396" s="115"/>
      <c r="I396" s="115"/>
      <c r="J396" s="115"/>
      <c r="K396" s="115"/>
      <c r="L396" s="115"/>
    </row>
    <row r="397" spans="2:12">
      <c r="B397" s="114"/>
      <c r="C397" s="114"/>
      <c r="D397" s="115"/>
      <c r="E397" s="115"/>
      <c r="F397" s="115"/>
      <c r="G397" s="115"/>
      <c r="H397" s="115"/>
      <c r="I397" s="115"/>
      <c r="J397" s="115"/>
      <c r="K397" s="115"/>
      <c r="L397" s="115"/>
    </row>
    <row r="398" spans="2:12">
      <c r="B398" s="114"/>
      <c r="C398" s="114"/>
      <c r="D398" s="115"/>
      <c r="E398" s="115"/>
      <c r="F398" s="115"/>
      <c r="G398" s="115"/>
      <c r="H398" s="115"/>
      <c r="I398" s="115"/>
      <c r="J398" s="115"/>
      <c r="K398" s="115"/>
      <c r="L398" s="115"/>
    </row>
    <row r="399" spans="2:12">
      <c r="B399" s="114"/>
      <c r="C399" s="114"/>
      <c r="D399" s="115"/>
      <c r="E399" s="115"/>
      <c r="F399" s="115"/>
      <c r="G399" s="115"/>
      <c r="H399" s="115"/>
      <c r="I399" s="115"/>
      <c r="J399" s="115"/>
      <c r="K399" s="115"/>
      <c r="L399" s="115"/>
    </row>
    <row r="400" spans="2:12">
      <c r="B400" s="114"/>
      <c r="C400" s="114"/>
      <c r="D400" s="115"/>
      <c r="E400" s="115"/>
      <c r="F400" s="115"/>
      <c r="G400" s="115"/>
      <c r="H400" s="115"/>
      <c r="I400" s="115"/>
      <c r="J400" s="115"/>
      <c r="K400" s="115"/>
      <c r="L400" s="115"/>
    </row>
    <row r="401" spans="2:12">
      <c r="B401" s="114"/>
      <c r="C401" s="114"/>
      <c r="D401" s="115"/>
      <c r="E401" s="115"/>
      <c r="F401" s="115"/>
      <c r="G401" s="115"/>
      <c r="H401" s="115"/>
      <c r="I401" s="115"/>
      <c r="J401" s="115"/>
      <c r="K401" s="115"/>
      <c r="L401" s="115"/>
    </row>
    <row r="402" spans="2:12">
      <c r="B402" s="114"/>
      <c r="C402" s="114"/>
      <c r="D402" s="115"/>
      <c r="E402" s="115"/>
      <c r="F402" s="115"/>
      <c r="G402" s="115"/>
      <c r="H402" s="115"/>
      <c r="I402" s="115"/>
      <c r="J402" s="115"/>
      <c r="K402" s="115"/>
      <c r="L402" s="115"/>
    </row>
    <row r="403" spans="2:12">
      <c r="B403" s="114"/>
      <c r="C403" s="114"/>
      <c r="D403" s="115"/>
      <c r="E403" s="115"/>
      <c r="F403" s="115"/>
      <c r="G403" s="115"/>
      <c r="H403" s="115"/>
      <c r="I403" s="115"/>
      <c r="J403" s="115"/>
      <c r="K403" s="115"/>
      <c r="L403" s="115"/>
    </row>
    <row r="404" spans="2:12">
      <c r="B404" s="114"/>
      <c r="C404" s="114"/>
      <c r="D404" s="115"/>
      <c r="E404" s="115"/>
      <c r="F404" s="115"/>
      <c r="G404" s="115"/>
      <c r="H404" s="115"/>
      <c r="I404" s="115"/>
      <c r="J404" s="115"/>
      <c r="K404" s="115"/>
      <c r="L404" s="115"/>
    </row>
    <row r="405" spans="2:12">
      <c r="B405" s="114"/>
      <c r="C405" s="114"/>
      <c r="D405" s="115"/>
      <c r="E405" s="115"/>
      <c r="F405" s="115"/>
      <c r="G405" s="115"/>
      <c r="H405" s="115"/>
      <c r="I405" s="115"/>
      <c r="J405" s="115"/>
      <c r="K405" s="115"/>
      <c r="L405" s="115"/>
    </row>
    <row r="406" spans="2:12">
      <c r="B406" s="114"/>
      <c r="C406" s="114"/>
      <c r="D406" s="115"/>
      <c r="E406" s="115"/>
      <c r="F406" s="115"/>
      <c r="G406" s="115"/>
      <c r="H406" s="115"/>
      <c r="I406" s="115"/>
      <c r="J406" s="115"/>
      <c r="K406" s="115"/>
      <c r="L406" s="115"/>
    </row>
    <row r="407" spans="2:12">
      <c r="B407" s="114"/>
      <c r="C407" s="114"/>
      <c r="D407" s="115"/>
      <c r="E407" s="115"/>
      <c r="F407" s="115"/>
      <c r="G407" s="115"/>
      <c r="H407" s="115"/>
      <c r="I407" s="115"/>
      <c r="J407" s="115"/>
      <c r="K407" s="115"/>
      <c r="L407" s="115"/>
    </row>
    <row r="408" spans="2:12">
      <c r="B408" s="114"/>
      <c r="C408" s="114"/>
      <c r="D408" s="115"/>
      <c r="E408" s="115"/>
      <c r="F408" s="115"/>
      <c r="G408" s="115"/>
      <c r="H408" s="115"/>
      <c r="I408" s="115"/>
      <c r="J408" s="115"/>
      <c r="K408" s="115"/>
      <c r="L408" s="115"/>
    </row>
    <row r="409" spans="2:12">
      <c r="B409" s="114"/>
      <c r="C409" s="114"/>
      <c r="D409" s="115"/>
      <c r="E409" s="115"/>
      <c r="F409" s="115"/>
      <c r="G409" s="115"/>
      <c r="H409" s="115"/>
      <c r="I409" s="115"/>
      <c r="J409" s="115"/>
      <c r="K409" s="115"/>
      <c r="L409" s="115"/>
    </row>
    <row r="410" spans="2:12">
      <c r="B410" s="114"/>
      <c r="C410" s="114"/>
      <c r="D410" s="115"/>
      <c r="E410" s="115"/>
      <c r="F410" s="115"/>
      <c r="G410" s="115"/>
      <c r="H410" s="115"/>
      <c r="I410" s="115"/>
      <c r="J410" s="115"/>
      <c r="K410" s="115"/>
      <c r="L410" s="115"/>
    </row>
    <row r="411" spans="2:12">
      <c r="B411" s="114"/>
      <c r="C411" s="114"/>
      <c r="D411" s="115"/>
      <c r="E411" s="115"/>
      <c r="F411" s="115"/>
      <c r="G411" s="115"/>
      <c r="H411" s="115"/>
      <c r="I411" s="115"/>
      <c r="J411" s="115"/>
      <c r="K411" s="115"/>
      <c r="L411" s="115"/>
    </row>
    <row r="412" spans="2:12">
      <c r="B412" s="114"/>
      <c r="C412" s="114"/>
      <c r="D412" s="115"/>
      <c r="E412" s="115"/>
      <c r="F412" s="115"/>
      <c r="G412" s="115"/>
      <c r="H412" s="115"/>
      <c r="I412" s="115"/>
      <c r="J412" s="115"/>
      <c r="K412" s="115"/>
      <c r="L412" s="115"/>
    </row>
    <row r="413" spans="2:12">
      <c r="B413" s="114"/>
      <c r="C413" s="114"/>
      <c r="D413" s="115"/>
      <c r="E413" s="115"/>
      <c r="F413" s="115"/>
      <c r="G413" s="115"/>
      <c r="H413" s="115"/>
      <c r="I413" s="115"/>
      <c r="J413" s="115"/>
      <c r="K413" s="115"/>
      <c r="L413" s="115"/>
    </row>
    <row r="414" spans="2:12">
      <c r="B414" s="114"/>
      <c r="C414" s="114"/>
      <c r="D414" s="115"/>
      <c r="E414" s="115"/>
      <c r="F414" s="115"/>
      <c r="G414" s="115"/>
      <c r="H414" s="115"/>
      <c r="I414" s="115"/>
      <c r="J414" s="115"/>
      <c r="K414" s="115"/>
      <c r="L414" s="115"/>
    </row>
    <row r="415" spans="2:12">
      <c r="B415" s="114"/>
      <c r="C415" s="114"/>
      <c r="D415" s="115"/>
      <c r="E415" s="115"/>
      <c r="F415" s="115"/>
      <c r="G415" s="115"/>
      <c r="H415" s="115"/>
      <c r="I415" s="115"/>
      <c r="J415" s="115"/>
      <c r="K415" s="115"/>
      <c r="L415" s="115"/>
    </row>
    <row r="416" spans="2:12">
      <c r="B416" s="114"/>
      <c r="C416" s="114"/>
      <c r="D416" s="115"/>
      <c r="E416" s="115"/>
      <c r="F416" s="115"/>
      <c r="G416" s="115"/>
      <c r="H416" s="115"/>
      <c r="I416" s="115"/>
      <c r="J416" s="115"/>
      <c r="K416" s="115"/>
      <c r="L416" s="115"/>
    </row>
    <row r="417" spans="2:12">
      <c r="B417" s="114"/>
      <c r="C417" s="114"/>
      <c r="D417" s="115"/>
      <c r="E417" s="115"/>
      <c r="F417" s="115"/>
      <c r="G417" s="115"/>
      <c r="H417" s="115"/>
      <c r="I417" s="115"/>
      <c r="J417" s="115"/>
      <c r="K417" s="115"/>
      <c r="L417" s="115"/>
    </row>
    <row r="418" spans="2:12">
      <c r="B418" s="114"/>
      <c r="C418" s="114"/>
      <c r="D418" s="115"/>
      <c r="E418" s="115"/>
      <c r="F418" s="115"/>
      <c r="G418" s="115"/>
      <c r="H418" s="115"/>
      <c r="I418" s="115"/>
      <c r="J418" s="115"/>
      <c r="K418" s="115"/>
      <c r="L418" s="115"/>
    </row>
    <row r="419" spans="2:12">
      <c r="B419" s="114"/>
      <c r="C419" s="114"/>
      <c r="D419" s="115"/>
      <c r="E419" s="115"/>
      <c r="F419" s="115"/>
      <c r="G419" s="115"/>
      <c r="H419" s="115"/>
      <c r="I419" s="115"/>
      <c r="J419" s="115"/>
      <c r="K419" s="115"/>
      <c r="L419" s="115"/>
    </row>
    <row r="420" spans="2:12">
      <c r="B420" s="114"/>
      <c r="C420" s="114"/>
      <c r="D420" s="115"/>
      <c r="E420" s="115"/>
      <c r="F420" s="115"/>
      <c r="G420" s="115"/>
      <c r="H420" s="115"/>
      <c r="I420" s="115"/>
      <c r="J420" s="115"/>
      <c r="K420" s="115"/>
      <c r="L420" s="115"/>
    </row>
    <row r="421" spans="2:12">
      <c r="B421" s="114"/>
      <c r="C421" s="114"/>
      <c r="D421" s="115"/>
      <c r="E421" s="115"/>
      <c r="F421" s="115"/>
      <c r="G421" s="115"/>
      <c r="H421" s="115"/>
      <c r="I421" s="115"/>
      <c r="J421" s="115"/>
      <c r="K421" s="115"/>
      <c r="L421" s="115"/>
    </row>
    <row r="422" spans="2:12">
      <c r="B422" s="114"/>
      <c r="C422" s="114"/>
      <c r="D422" s="115"/>
      <c r="E422" s="115"/>
      <c r="F422" s="115"/>
      <c r="G422" s="115"/>
      <c r="H422" s="115"/>
      <c r="I422" s="115"/>
      <c r="J422" s="115"/>
      <c r="K422" s="115"/>
      <c r="L422" s="115"/>
    </row>
    <row r="423" spans="2:12">
      <c r="B423" s="114"/>
      <c r="C423" s="114"/>
      <c r="D423" s="115"/>
      <c r="E423" s="115"/>
      <c r="F423" s="115"/>
      <c r="G423" s="115"/>
      <c r="H423" s="115"/>
      <c r="I423" s="115"/>
      <c r="J423" s="115"/>
      <c r="K423" s="115"/>
      <c r="L423" s="115"/>
    </row>
    <row r="424" spans="2:12">
      <c r="B424" s="114"/>
      <c r="C424" s="114"/>
      <c r="D424" s="115"/>
      <c r="E424" s="115"/>
      <c r="F424" s="115"/>
      <c r="G424" s="115"/>
      <c r="H424" s="115"/>
      <c r="I424" s="115"/>
      <c r="J424" s="115"/>
      <c r="K424" s="115"/>
      <c r="L424" s="115"/>
    </row>
    <row r="425" spans="2:12">
      <c r="B425" s="114"/>
      <c r="C425" s="114"/>
      <c r="D425" s="115"/>
      <c r="E425" s="115"/>
      <c r="F425" s="115"/>
      <c r="G425" s="115"/>
      <c r="H425" s="115"/>
      <c r="I425" s="115"/>
      <c r="J425" s="115"/>
      <c r="K425" s="115"/>
      <c r="L425" s="115"/>
    </row>
    <row r="426" spans="2:12">
      <c r="B426" s="114"/>
      <c r="C426" s="114"/>
      <c r="D426" s="115"/>
      <c r="E426" s="115"/>
      <c r="F426" s="115"/>
      <c r="G426" s="115"/>
      <c r="H426" s="115"/>
      <c r="I426" s="115"/>
      <c r="J426" s="115"/>
      <c r="K426" s="115"/>
      <c r="L426" s="115"/>
    </row>
    <row r="427" spans="2:12">
      <c r="B427" s="114"/>
      <c r="C427" s="114"/>
      <c r="D427" s="115"/>
      <c r="E427" s="115"/>
      <c r="F427" s="115"/>
      <c r="G427" s="115"/>
      <c r="H427" s="115"/>
      <c r="I427" s="115"/>
      <c r="J427" s="115"/>
      <c r="K427" s="115"/>
      <c r="L427" s="115"/>
    </row>
    <row r="428" spans="2:12">
      <c r="B428" s="114"/>
      <c r="C428" s="114"/>
      <c r="D428" s="115"/>
      <c r="E428" s="115"/>
      <c r="F428" s="115"/>
      <c r="G428" s="115"/>
      <c r="H428" s="115"/>
      <c r="I428" s="115"/>
      <c r="J428" s="115"/>
      <c r="K428" s="115"/>
      <c r="L428" s="115"/>
    </row>
    <row r="429" spans="2:12">
      <c r="B429" s="114"/>
      <c r="C429" s="114"/>
      <c r="D429" s="115"/>
      <c r="E429" s="115"/>
      <c r="F429" s="115"/>
      <c r="G429" s="115"/>
      <c r="H429" s="115"/>
      <c r="I429" s="115"/>
      <c r="J429" s="115"/>
      <c r="K429" s="115"/>
      <c r="L429" s="115"/>
    </row>
    <row r="430" spans="2:12">
      <c r="B430" s="114"/>
      <c r="C430" s="114"/>
      <c r="D430" s="115"/>
      <c r="E430" s="115"/>
      <c r="F430" s="115"/>
      <c r="G430" s="115"/>
      <c r="H430" s="115"/>
      <c r="I430" s="115"/>
      <c r="J430" s="115"/>
      <c r="K430" s="115"/>
      <c r="L430" s="115"/>
    </row>
    <row r="431" spans="2:12">
      <c r="B431" s="114"/>
      <c r="C431" s="114"/>
      <c r="D431" s="115"/>
      <c r="E431" s="115"/>
      <c r="F431" s="115"/>
      <c r="G431" s="115"/>
      <c r="H431" s="115"/>
      <c r="I431" s="115"/>
      <c r="J431" s="115"/>
      <c r="K431" s="115"/>
      <c r="L431" s="115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3 B25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sharepoint/v3"/>
    <ds:schemaRef ds:uri="a46656d4-8850-49b3-aebd-68bd05f7f43d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2023-09-04T06:12:08Z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