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46ACA7B9-FDE6-4AD3-B620-697E3841F833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מניות'!$B$8:$M$15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58" l="1"/>
  <c r="J48" i="58"/>
  <c r="J47" i="58"/>
  <c r="C23" i="88" l="1"/>
  <c r="R14" i="71" l="1"/>
  <c r="P13" i="71"/>
  <c r="R13" i="71"/>
  <c r="O13" i="69"/>
  <c r="M19" i="69"/>
  <c r="O19" i="69" s="1"/>
  <c r="J19" i="69"/>
  <c r="G19" i="69"/>
  <c r="M13" i="69"/>
  <c r="J13" i="69"/>
  <c r="G13" i="69"/>
  <c r="L217" i="62"/>
  <c r="L188" i="62"/>
  <c r="L187" i="62" s="1"/>
  <c r="I11" i="81"/>
  <c r="L115" i="62"/>
  <c r="L12" i="62" s="1"/>
  <c r="L11" i="62" l="1"/>
  <c r="C16" i="88" s="1"/>
  <c r="I10" i="81"/>
  <c r="C37" i="88" l="1"/>
  <c r="J13" i="81"/>
  <c r="J10" i="81"/>
  <c r="J12" i="81"/>
  <c r="J11" i="81"/>
  <c r="R13" i="61"/>
  <c r="R12" i="61" s="1"/>
  <c r="R11" i="61" s="1"/>
  <c r="C15" i="88" s="1"/>
  <c r="J12" i="58" l="1"/>
  <c r="J11" i="58" s="1"/>
  <c r="J10" i="58" s="1"/>
  <c r="K48" i="58" l="1"/>
  <c r="K47" i="58"/>
  <c r="K10" i="58"/>
  <c r="C38" i="88" l="1"/>
  <c r="C12" i="88"/>
  <c r="C11" i="88"/>
  <c r="C10" i="88" l="1"/>
  <c r="C42" i="88" l="1"/>
  <c r="J365" i="76"/>
  <c r="J364" i="76"/>
  <c r="J363" i="76"/>
  <c r="J362" i="76"/>
  <c r="J361" i="76"/>
  <c r="J360" i="76"/>
  <c r="J359" i="76"/>
  <c r="J358" i="76"/>
  <c r="J357" i="76"/>
  <c r="J356" i="76"/>
  <c r="J355" i="76"/>
  <c r="J353" i="76"/>
  <c r="J352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K231" i="76"/>
  <c r="J231" i="76"/>
  <c r="J230" i="76"/>
  <c r="J229" i="76"/>
  <c r="J228" i="76"/>
  <c r="J227" i="76"/>
  <c r="J226" i="76"/>
  <c r="J225" i="76"/>
  <c r="J224" i="76"/>
  <c r="J223" i="76"/>
  <c r="J222" i="76"/>
  <c r="J221" i="76"/>
  <c r="K220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5" i="74"/>
  <c r="K14" i="74"/>
  <c r="K13" i="74"/>
  <c r="K12" i="74"/>
  <c r="K11" i="74"/>
  <c r="J14" i="73"/>
  <c r="J13" i="73"/>
  <c r="J12" i="73"/>
  <c r="J11" i="73"/>
  <c r="R15" i="71"/>
  <c r="R12" i="71"/>
  <c r="R11" i="71"/>
  <c r="O158" i="69"/>
  <c r="O157" i="69"/>
  <c r="O156" i="69"/>
  <c r="O155" i="69"/>
  <c r="O154" i="69"/>
  <c r="O153" i="69"/>
  <c r="O152" i="69"/>
  <c r="O151" i="69"/>
  <c r="O150" i="69"/>
  <c r="P149" i="69"/>
  <c r="O149" i="69"/>
  <c r="O148" i="69"/>
  <c r="O147" i="69"/>
  <c r="O146" i="69"/>
  <c r="O145" i="69"/>
  <c r="P144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P62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7" i="69"/>
  <c r="O16" i="69"/>
  <c r="O15" i="69"/>
  <c r="O14" i="69"/>
  <c r="O12" i="69"/>
  <c r="O11" i="69"/>
  <c r="J19" i="67"/>
  <c r="J18" i="67"/>
  <c r="J17" i="67"/>
  <c r="J16" i="67"/>
  <c r="J15" i="67"/>
  <c r="J14" i="67"/>
  <c r="J13" i="67"/>
  <c r="J12" i="67"/>
  <c r="J11" i="67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6" i="64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3" i="63"/>
  <c r="M72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8" i="63"/>
  <c r="M27" i="63"/>
  <c r="M26" i="63"/>
  <c r="M25" i="63"/>
  <c r="M24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4" i="62"/>
  <c r="N263" i="62"/>
  <c r="N262" i="62"/>
  <c r="N261" i="62"/>
  <c r="N260" i="62"/>
  <c r="N259" i="62"/>
  <c r="N258" i="62"/>
  <c r="N256" i="62"/>
  <c r="N255" i="62"/>
  <c r="N254" i="62"/>
  <c r="N253" i="62"/>
  <c r="N252" i="62"/>
  <c r="N251" i="62"/>
  <c r="N250" i="62"/>
  <c r="N249" i="62"/>
  <c r="N247" i="62"/>
  <c r="N246" i="62"/>
  <c r="N245" i="62"/>
  <c r="N244" i="62"/>
  <c r="N243" i="62"/>
  <c r="N242" i="62"/>
  <c r="N240" i="62"/>
  <c r="N239" i="62"/>
  <c r="N238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5" i="62"/>
  <c r="N214" i="62"/>
  <c r="N213" i="62"/>
  <c r="N212" i="62"/>
  <c r="N211" i="62"/>
  <c r="N210" i="62"/>
  <c r="N209" i="62"/>
  <c r="N208" i="62"/>
  <c r="N207" i="62"/>
  <c r="N206" i="62"/>
  <c r="N257" i="62"/>
  <c r="N205" i="62"/>
  <c r="N204" i="62"/>
  <c r="N248" i="62"/>
  <c r="N203" i="62"/>
  <c r="N202" i="62"/>
  <c r="N201" i="62"/>
  <c r="N200" i="62"/>
  <c r="N241" i="62"/>
  <c r="N199" i="62"/>
  <c r="N198" i="62"/>
  <c r="N197" i="62"/>
  <c r="N196" i="62"/>
  <c r="N195" i="62"/>
  <c r="N194" i="62"/>
  <c r="N237" i="62"/>
  <c r="N193" i="62"/>
  <c r="N192" i="62"/>
  <c r="N191" i="62"/>
  <c r="N190" i="62"/>
  <c r="N189" i="62"/>
  <c r="N188" i="62"/>
  <c r="N187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T374" i="61"/>
  <c r="T373" i="61"/>
  <c r="T372" i="61"/>
  <c r="T371" i="61"/>
  <c r="T370" i="61"/>
  <c r="T369" i="61"/>
  <c r="T368" i="61"/>
  <c r="T367" i="61"/>
  <c r="T366" i="61"/>
  <c r="T365" i="61"/>
  <c r="T364" i="61"/>
  <c r="T363" i="61"/>
  <c r="T362" i="61"/>
  <c r="T361" i="61"/>
  <c r="T360" i="61"/>
  <c r="T359" i="61"/>
  <c r="T358" i="61"/>
  <c r="T357" i="61"/>
  <c r="T356" i="61"/>
  <c r="T355" i="61"/>
  <c r="T354" i="61"/>
  <c r="T353" i="61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13" i="61"/>
  <c r="T12" i="61"/>
  <c r="T11" i="61"/>
  <c r="Q62" i="59"/>
  <c r="Q61" i="59"/>
  <c r="Q60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51" i="58"/>
  <c r="K50" i="58"/>
  <c r="K49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8" i="58"/>
  <c r="K17" i="58"/>
  <c r="K16" i="58"/>
  <c r="K15" i="58"/>
  <c r="K14" i="58"/>
  <c r="K13" i="58"/>
  <c r="K12" i="58"/>
  <c r="K11" i="58"/>
  <c r="L33" i="58" l="1"/>
  <c r="O110" i="62"/>
  <c r="O227" i="62"/>
  <c r="O232" i="62"/>
  <c r="K50" i="76"/>
  <c r="O124" i="62"/>
  <c r="O165" i="62"/>
  <c r="K98" i="76"/>
  <c r="P101" i="69"/>
  <c r="L48" i="58"/>
  <c r="L47" i="58"/>
  <c r="L13" i="74"/>
  <c r="P13" i="69"/>
  <c r="P19" i="69"/>
  <c r="S13" i="71"/>
  <c r="R39" i="59"/>
  <c r="U293" i="61"/>
  <c r="R35" i="59"/>
  <c r="U311" i="61"/>
  <c r="O92" i="62"/>
  <c r="O115" i="62"/>
  <c r="O120" i="62"/>
  <c r="L49" i="58"/>
  <c r="L18" i="58"/>
  <c r="R27" i="59"/>
  <c r="R32" i="59"/>
  <c r="R36" i="59"/>
  <c r="R58" i="59"/>
  <c r="U12" i="61"/>
  <c r="U290" i="61"/>
  <c r="U365" i="61"/>
  <c r="O17" i="62"/>
  <c r="L14" i="58"/>
  <c r="O13" i="62"/>
  <c r="O72" i="62"/>
  <c r="N33" i="63"/>
  <c r="L20" i="65"/>
  <c r="R55" i="59"/>
  <c r="O244" i="62"/>
  <c r="N21" i="63"/>
  <c r="O13" i="64"/>
  <c r="O18" i="64"/>
  <c r="P48" i="69"/>
  <c r="K60" i="76"/>
  <c r="K166" i="76"/>
  <c r="K350" i="76"/>
  <c r="K363" i="76"/>
  <c r="K175" i="76"/>
  <c r="K180" i="76"/>
  <c r="L37" i="58"/>
  <c r="L42" i="58"/>
  <c r="U353" i="61"/>
  <c r="U369" i="61"/>
  <c r="U374" i="61"/>
  <c r="O14" i="62"/>
  <c r="O144" i="62"/>
  <c r="N72" i="63"/>
  <c r="P153" i="69"/>
  <c r="K346" i="76"/>
  <c r="K13" i="81"/>
  <c r="K12" i="81"/>
  <c r="K11" i="81"/>
  <c r="K10" i="81"/>
  <c r="R22" i="59"/>
  <c r="U299" i="61"/>
  <c r="U315" i="61"/>
  <c r="U344" i="61"/>
  <c r="O26" i="62"/>
  <c r="O68" i="62"/>
  <c r="N26" i="63"/>
  <c r="P20" i="69"/>
  <c r="P95" i="69"/>
  <c r="P135" i="69"/>
  <c r="P140" i="69"/>
  <c r="K56" i="76"/>
  <c r="K289" i="76"/>
  <c r="K328" i="76"/>
  <c r="K314" i="76"/>
  <c r="K302" i="76"/>
  <c r="K284" i="76"/>
  <c r="K275" i="76"/>
  <c r="K271" i="76"/>
  <c r="K226" i="76"/>
  <c r="K213" i="76"/>
  <c r="K208" i="76"/>
  <c r="K204" i="76"/>
  <c r="K165" i="76"/>
  <c r="K151" i="76"/>
  <c r="K139" i="76"/>
  <c r="K121" i="76"/>
  <c r="K112" i="76"/>
  <c r="K108" i="76"/>
  <c r="K89" i="76"/>
  <c r="K81" i="76"/>
  <c r="K70" i="76"/>
  <c r="K59" i="76"/>
  <c r="K51" i="76"/>
  <c r="K32" i="76"/>
  <c r="K24" i="76"/>
  <c r="L11" i="75"/>
  <c r="K12" i="73"/>
  <c r="P146" i="69"/>
  <c r="P138" i="69"/>
  <c r="P119" i="69"/>
  <c r="P111" i="69"/>
  <c r="P92" i="69"/>
  <c r="P84" i="69"/>
  <c r="P65" i="69"/>
  <c r="P57" i="69"/>
  <c r="P38" i="69"/>
  <c r="P30" i="69"/>
  <c r="K18" i="67"/>
  <c r="O25" i="64"/>
  <c r="O16" i="64"/>
  <c r="N59" i="63"/>
  <c r="N51" i="63"/>
  <c r="N32" i="63"/>
  <c r="N22" i="63"/>
  <c r="O256" i="62"/>
  <c r="O247" i="62"/>
  <c r="O226" i="62"/>
  <c r="O218" i="62"/>
  <c r="O200" i="62"/>
  <c r="O237" i="62"/>
  <c r="O174" i="62"/>
  <c r="O167" i="62"/>
  <c r="O157" i="62"/>
  <c r="O150" i="62"/>
  <c r="O139" i="62"/>
  <c r="O132" i="62"/>
  <c r="O121" i="62"/>
  <c r="O113" i="62"/>
  <c r="O102" i="62"/>
  <c r="O95" i="62"/>
  <c r="O84" i="62"/>
  <c r="O77" i="62"/>
  <c r="O66" i="62"/>
  <c r="O59" i="62"/>
  <c r="O47" i="62"/>
  <c r="O40" i="62"/>
  <c r="O29" i="62"/>
  <c r="O22" i="62"/>
  <c r="O11" i="62"/>
  <c r="U368" i="61"/>
  <c r="U357" i="61"/>
  <c r="U350" i="61"/>
  <c r="U339" i="61"/>
  <c r="U332" i="61"/>
  <c r="U321" i="61"/>
  <c r="U314" i="61"/>
  <c r="U303" i="61"/>
  <c r="U296" i="61"/>
  <c r="U285" i="61"/>
  <c r="U278" i="61"/>
  <c r="K358" i="76"/>
  <c r="K338" i="76"/>
  <c r="K329" i="76"/>
  <c r="K296" i="76"/>
  <c r="K292" i="76"/>
  <c r="K267" i="76"/>
  <c r="K262" i="76"/>
  <c r="K258" i="76"/>
  <c r="K222" i="76"/>
  <c r="K172" i="76"/>
  <c r="K130" i="76"/>
  <c r="K126" i="76"/>
  <c r="K107" i="76"/>
  <c r="K99" i="76"/>
  <c r="K87" i="76"/>
  <c r="K83" i="76"/>
  <c r="K71" i="76"/>
  <c r="K63" i="76"/>
  <c r="K39" i="76"/>
  <c r="K35" i="76"/>
  <c r="S14" i="71"/>
  <c r="P158" i="69"/>
  <c r="P134" i="69"/>
  <c r="P126" i="69"/>
  <c r="P122" i="69"/>
  <c r="P105" i="69"/>
  <c r="P98" i="69"/>
  <c r="P81" i="69"/>
  <c r="P77" i="69"/>
  <c r="P69" i="69"/>
  <c r="P45" i="69"/>
  <c r="P41" i="69"/>
  <c r="L16" i="66"/>
  <c r="L12" i="66"/>
  <c r="O12" i="64"/>
  <c r="N66" i="63"/>
  <c r="N62" i="63"/>
  <c r="N45" i="63"/>
  <c r="N38" i="63"/>
  <c r="N19" i="63"/>
  <c r="N15" i="63"/>
  <c r="O261" i="62"/>
  <c r="O233" i="62"/>
  <c r="O229" i="62"/>
  <c r="O191" i="62"/>
  <c r="O187" i="62"/>
  <c r="O159" i="62"/>
  <c r="O156" i="62"/>
  <c r="O148" i="62"/>
  <c r="O141" i="62"/>
  <c r="O133" i="62"/>
  <c r="O129" i="62"/>
  <c r="O105" i="62"/>
  <c r="O101" i="62"/>
  <c r="O93" i="62"/>
  <c r="O86" i="62"/>
  <c r="O78" i="62"/>
  <c r="O74" i="62"/>
  <c r="O51" i="62"/>
  <c r="O46" i="62"/>
  <c r="O38" i="62"/>
  <c r="O31" i="62"/>
  <c r="O23" i="62"/>
  <c r="O19" i="62"/>
  <c r="U360" i="61"/>
  <c r="U356" i="61"/>
  <c r="U348" i="61"/>
  <c r="U341" i="61"/>
  <c r="U333" i="61"/>
  <c r="U329" i="61"/>
  <c r="U306" i="61"/>
  <c r="U302" i="61"/>
  <c r="U294" i="61"/>
  <c r="U287" i="61"/>
  <c r="U279" i="61"/>
  <c r="U275" i="61"/>
  <c r="K340" i="76"/>
  <c r="K335" i="76"/>
  <c r="K325" i="76"/>
  <c r="K311" i="76"/>
  <c r="K307" i="76"/>
  <c r="K277" i="76"/>
  <c r="K247" i="76"/>
  <c r="K229" i="76"/>
  <c r="K219" i="76"/>
  <c r="K195" i="76"/>
  <c r="K177" i="76"/>
  <c r="K105" i="76"/>
  <c r="K101" i="76"/>
  <c r="K62" i="76"/>
  <c r="K45" i="76"/>
  <c r="K19" i="76"/>
  <c r="K11" i="76"/>
  <c r="L14" i="75"/>
  <c r="P129" i="69"/>
  <c r="P120" i="69"/>
  <c r="P116" i="69"/>
  <c r="P99" i="69"/>
  <c r="P90" i="69"/>
  <c r="P86" i="69"/>
  <c r="P68" i="69"/>
  <c r="P51" i="69"/>
  <c r="P26" i="69"/>
  <c r="P16" i="69"/>
  <c r="P12" i="69"/>
  <c r="N69" i="63"/>
  <c r="N60" i="63"/>
  <c r="N56" i="63"/>
  <c r="N39" i="63"/>
  <c r="N30" i="63"/>
  <c r="N25" i="63"/>
  <c r="O260" i="62"/>
  <c r="O240" i="62"/>
  <c r="O213" i="62"/>
  <c r="O257" i="62"/>
  <c r="O203" i="62"/>
  <c r="O151" i="62"/>
  <c r="O138" i="62"/>
  <c r="O96" i="62"/>
  <c r="O83" i="62"/>
  <c r="O41" i="62"/>
  <c r="O28" i="62"/>
  <c r="U351" i="61"/>
  <c r="U338" i="61"/>
  <c r="U297" i="61"/>
  <c r="U284" i="61"/>
  <c r="U11" i="61"/>
  <c r="R52" i="59"/>
  <c r="R45" i="59"/>
  <c r="R33" i="59"/>
  <c r="R25" i="59"/>
  <c r="R14" i="59"/>
  <c r="L45" i="58"/>
  <c r="L34" i="58"/>
  <c r="L27" i="58"/>
  <c r="L15" i="58"/>
  <c r="K360" i="76"/>
  <c r="K286" i="76"/>
  <c r="K281" i="76"/>
  <c r="K259" i="76"/>
  <c r="K255" i="76"/>
  <c r="K241" i="76"/>
  <c r="K237" i="76"/>
  <c r="K162" i="76"/>
  <c r="K148" i="76"/>
  <c r="K144" i="76"/>
  <c r="K129" i="76"/>
  <c r="K114" i="76"/>
  <c r="K96" i="76"/>
  <c r="K92" i="76"/>
  <c r="K78" i="76"/>
  <c r="K74" i="76"/>
  <c r="K66" i="76"/>
  <c r="K57" i="76"/>
  <c r="K53" i="76"/>
  <c r="K41" i="76"/>
  <c r="K27" i="76"/>
  <c r="K22" i="76"/>
  <c r="K14" i="76"/>
  <c r="L14" i="74"/>
  <c r="K14" i="73"/>
  <c r="P141" i="69"/>
  <c r="P137" i="69"/>
  <c r="P102" i="69"/>
  <c r="P72" i="69"/>
  <c r="P63" i="69"/>
  <c r="P59" i="69"/>
  <c r="P47" i="69"/>
  <c r="P33" i="69"/>
  <c r="P29" i="69"/>
  <c r="P21" i="69"/>
  <c r="K16" i="67"/>
  <c r="K12" i="67"/>
  <c r="O19" i="64"/>
  <c r="O15" i="64"/>
  <c r="N42" i="63"/>
  <c r="O264" i="62"/>
  <c r="O254" i="62"/>
  <c r="O250" i="62"/>
  <c r="O235" i="62"/>
  <c r="O221" i="62"/>
  <c r="O217" i="62"/>
  <c r="O208" i="62"/>
  <c r="O199" i="62"/>
  <c r="O195" i="62"/>
  <c r="O170" i="62"/>
  <c r="O162" i="62"/>
  <c r="O154" i="62"/>
  <c r="O142" i="62"/>
  <c r="O117" i="62"/>
  <c r="O108" i="62"/>
  <c r="O104" i="62"/>
  <c r="O99" i="62"/>
  <c r="O87" i="62"/>
  <c r="O62" i="62"/>
  <c r="O54" i="62"/>
  <c r="O50" i="62"/>
  <c r="O44" i="62"/>
  <c r="O32" i="62"/>
  <c r="U371" i="61"/>
  <c r="U363" i="61"/>
  <c r="U359" i="61"/>
  <c r="U354" i="61"/>
  <c r="U342" i="61"/>
  <c r="U317" i="61"/>
  <c r="U309" i="61"/>
  <c r="U305" i="61"/>
  <c r="U300" i="61"/>
  <c r="U288" i="61"/>
  <c r="K304" i="76"/>
  <c r="K293" i="76"/>
  <c r="K249" i="76"/>
  <c r="K238" i="76"/>
  <c r="K202" i="76"/>
  <c r="K198" i="76"/>
  <c r="K193" i="76"/>
  <c r="K159" i="76"/>
  <c r="K154" i="76"/>
  <c r="K123" i="76"/>
  <c r="K118" i="76"/>
  <c r="K102" i="76"/>
  <c r="K44" i="76"/>
  <c r="K30" i="76"/>
  <c r="L12" i="75"/>
  <c r="K11" i="73"/>
  <c r="S11" i="71"/>
  <c r="P155" i="69"/>
  <c r="P147" i="69"/>
  <c r="P128" i="69"/>
  <c r="P123" i="69"/>
  <c r="P113" i="69"/>
  <c r="P104" i="69"/>
  <c r="P80" i="69"/>
  <c r="P75" i="69"/>
  <c r="P32" i="69"/>
  <c r="P27" i="69"/>
  <c r="K15" i="67"/>
  <c r="L15" i="65"/>
  <c r="N35" i="63"/>
  <c r="O258" i="62"/>
  <c r="O246" i="62"/>
  <c r="O210" i="62"/>
  <c r="O184" i="62"/>
  <c r="O168" i="62"/>
  <c r="O164" i="62"/>
  <c r="O145" i="62"/>
  <c r="O123" i="62"/>
  <c r="O80" i="62"/>
  <c r="O75" i="62"/>
  <c r="O71" i="62"/>
  <c r="O63" i="62"/>
  <c r="O43" i="62"/>
  <c r="O34" i="62"/>
  <c r="U347" i="61"/>
  <c r="U312" i="61"/>
  <c r="U308" i="61"/>
  <c r="R61" i="59"/>
  <c r="R54" i="59"/>
  <c r="R46" i="59"/>
  <c r="R42" i="59"/>
  <c r="R17" i="59"/>
  <c r="R13" i="59"/>
  <c r="L43" i="58"/>
  <c r="L36" i="58"/>
  <c r="L28" i="58"/>
  <c r="L24" i="58"/>
  <c r="K313" i="76"/>
  <c r="K187" i="76"/>
  <c r="K183" i="76"/>
  <c r="K168" i="76"/>
  <c r="K133" i="76"/>
  <c r="K77" i="76"/>
  <c r="K72" i="76"/>
  <c r="K68" i="76"/>
  <c r="K48" i="76"/>
  <c r="P117" i="69"/>
  <c r="P108" i="69"/>
  <c r="P50" i="69"/>
  <c r="P36" i="69"/>
  <c r="K19" i="67"/>
  <c r="L13" i="66"/>
  <c r="L19" i="65"/>
  <c r="O26" i="64"/>
  <c r="N68" i="63"/>
  <c r="N63" i="63"/>
  <c r="N53" i="63"/>
  <c r="N44" i="63"/>
  <c r="N18" i="63"/>
  <c r="N13" i="63"/>
  <c r="O220" i="62"/>
  <c r="O214" i="62"/>
  <c r="O198" i="62"/>
  <c r="O180" i="62"/>
  <c r="O176" i="62"/>
  <c r="O135" i="62"/>
  <c r="O130" i="62"/>
  <c r="O126" i="62"/>
  <c r="O118" i="62"/>
  <c r="O98" i="62"/>
  <c r="O89" i="62"/>
  <c r="O37" i="62"/>
  <c r="U366" i="61"/>
  <c r="U362" i="61"/>
  <c r="U324" i="61"/>
  <c r="U320" i="61"/>
  <c r="U282" i="61"/>
  <c r="U273" i="61"/>
  <c r="R57" i="59"/>
  <c r="R49" i="59"/>
  <c r="R29" i="59"/>
  <c r="R20" i="59"/>
  <c r="L39" i="58"/>
  <c r="L31" i="58"/>
  <c r="L11" i="58"/>
  <c r="K322" i="76"/>
  <c r="K317" i="76"/>
  <c r="K252" i="76"/>
  <c r="K216" i="76"/>
  <c r="K205" i="76"/>
  <c r="K201" i="76"/>
  <c r="K111" i="76"/>
  <c r="K38" i="76"/>
  <c r="K33" i="76"/>
  <c r="K13" i="76"/>
  <c r="L15" i="75"/>
  <c r="P131" i="69"/>
  <c r="P93" i="69"/>
  <c r="P83" i="69"/>
  <c r="P74" i="69"/>
  <c r="P54" i="69"/>
  <c r="N57" i="63"/>
  <c r="N48" i="63"/>
  <c r="O239" i="62"/>
  <c r="O224" i="62"/>
  <c r="O201" i="62"/>
  <c r="O193" i="62"/>
  <c r="O188" i="62"/>
  <c r="O183" i="62"/>
  <c r="O171" i="62"/>
  <c r="L12" i="58"/>
  <c r="L21" i="58"/>
  <c r="L25" i="58"/>
  <c r="L30" i="58"/>
  <c r="L51" i="58"/>
  <c r="R19" i="59"/>
  <c r="R23" i="59"/>
  <c r="R51" i="59"/>
  <c r="U276" i="61"/>
  <c r="U281" i="61"/>
  <c r="U291" i="61"/>
  <c r="U326" i="61"/>
  <c r="U330" i="61"/>
  <c r="U335" i="61"/>
  <c r="O56" i="62"/>
  <c r="O60" i="62"/>
  <c r="O65" i="62"/>
  <c r="O69" i="62"/>
  <c r="O90" i="62"/>
  <c r="O136" i="62"/>
  <c r="O161" i="62"/>
  <c r="O181" i="62"/>
  <c r="O253" i="62"/>
  <c r="N50" i="63"/>
  <c r="P39" i="69"/>
  <c r="P44" i="69"/>
  <c r="P87" i="69"/>
  <c r="K42" i="76"/>
  <c r="K84" i="76"/>
  <c r="K150" i="76"/>
  <c r="K256" i="76"/>
  <c r="K274" i="76"/>
  <c r="K331" i="76"/>
  <c r="L17" i="58"/>
  <c r="L40" i="58"/>
  <c r="U345" i="61"/>
  <c r="O107" i="62"/>
  <c r="O111" i="62"/>
  <c r="O147" i="62"/>
  <c r="O177" i="62"/>
  <c r="O248" i="62"/>
  <c r="O207" i="62"/>
  <c r="N12" i="63"/>
  <c r="L17" i="65"/>
  <c r="P23" i="69"/>
  <c r="P152" i="69"/>
  <c r="P156" i="69"/>
  <c r="K20" i="76"/>
  <c r="K26" i="76"/>
  <c r="K69" i="76"/>
  <c r="K80" i="76"/>
  <c r="K90" i="76"/>
  <c r="K95" i="76"/>
  <c r="K141" i="76"/>
  <c r="K234" i="76"/>
  <c r="K343" i="76"/>
  <c r="K347" i="76"/>
  <c r="L22" i="58"/>
  <c r="R11" i="59"/>
  <c r="R16" i="59"/>
  <c r="R30" i="59"/>
  <c r="R38" i="59"/>
  <c r="R43" i="59"/>
  <c r="R48" i="59"/>
  <c r="U318" i="61"/>
  <c r="U323" i="61"/>
  <c r="U327" i="61"/>
  <c r="U336" i="61"/>
  <c r="U372" i="61"/>
  <c r="O16" i="62"/>
  <c r="O20" i="62"/>
  <c r="O25" i="62"/>
  <c r="O35" i="62"/>
  <c r="O53" i="62"/>
  <c r="O57" i="62"/>
  <c r="O81" i="62"/>
  <c r="O127" i="62"/>
  <c r="O153" i="62"/>
  <c r="O173" i="62"/>
  <c r="O236" i="62"/>
  <c r="N41" i="63"/>
  <c r="O23" i="64"/>
  <c r="L12" i="65"/>
  <c r="P56" i="69"/>
  <c r="P66" i="69"/>
  <c r="P110" i="69"/>
  <c r="K16" i="76"/>
  <c r="K147" i="76"/>
  <c r="K184" i="76"/>
  <c r="K310" i="76"/>
  <c r="D16" i="88"/>
  <c r="D22" i="88"/>
  <c r="D28" i="88"/>
  <c r="D34" i="88"/>
  <c r="D40" i="88"/>
  <c r="D12" i="88"/>
  <c r="D24" i="88"/>
  <c r="D42" i="88"/>
  <c r="D13" i="88"/>
  <c r="D25" i="88"/>
  <c r="D37" i="88"/>
  <c r="D14" i="88"/>
  <c r="D26" i="88"/>
  <c r="D32" i="88"/>
  <c r="D38" i="88"/>
  <c r="D21" i="88"/>
  <c r="D27" i="88"/>
  <c r="D39" i="88"/>
  <c r="D17" i="88"/>
  <c r="D23" i="88"/>
  <c r="D29" i="88"/>
  <c r="D35" i="88"/>
  <c r="D41" i="88"/>
  <c r="D18" i="88"/>
  <c r="D30" i="88"/>
  <c r="D36" i="88"/>
  <c r="D19" i="88"/>
  <c r="D31" i="88"/>
  <c r="D20" i="88"/>
  <c r="D15" i="88"/>
  <c r="D33" i="88"/>
  <c r="D11" i="88"/>
  <c r="K365" i="76"/>
  <c r="K362" i="76"/>
  <c r="K359" i="76"/>
  <c r="K356" i="76"/>
  <c r="K352" i="76"/>
  <c r="K348" i="76"/>
  <c r="K345" i="76"/>
  <c r="K342" i="76"/>
  <c r="K339" i="76"/>
  <c r="K336" i="76"/>
  <c r="K333" i="76"/>
  <c r="K330" i="76"/>
  <c r="K327" i="76"/>
  <c r="K324" i="76"/>
  <c r="K321" i="76"/>
  <c r="K318" i="76"/>
  <c r="K315" i="76"/>
  <c r="K312" i="76"/>
  <c r="K309" i="76"/>
  <c r="K306" i="76"/>
  <c r="K303" i="76"/>
  <c r="K300" i="76"/>
  <c r="K297" i="76"/>
  <c r="K294" i="76"/>
  <c r="K291" i="76"/>
  <c r="K288" i="76"/>
  <c r="K285" i="76"/>
  <c r="K282" i="76"/>
  <c r="K279" i="76"/>
  <c r="K276" i="76"/>
  <c r="K273" i="76"/>
  <c r="K270" i="76"/>
  <c r="K266" i="76"/>
  <c r="K263" i="76"/>
  <c r="K260" i="76"/>
  <c r="K257" i="76"/>
  <c r="K254" i="76"/>
  <c r="K251" i="76"/>
  <c r="K248" i="76"/>
  <c r="K245" i="76"/>
  <c r="K242" i="76"/>
  <c r="K239" i="76"/>
  <c r="K236" i="76"/>
  <c r="K233" i="76"/>
  <c r="K230" i="76"/>
  <c r="K227" i="76"/>
  <c r="K224" i="76"/>
  <c r="K221" i="76"/>
  <c r="K218" i="76"/>
  <c r="K215" i="76"/>
  <c r="K212" i="76"/>
  <c r="K209" i="76"/>
  <c r="K206" i="76"/>
  <c r="K203" i="76"/>
  <c r="K200" i="76"/>
  <c r="K197" i="76"/>
  <c r="K194" i="76"/>
  <c r="K191" i="76"/>
  <c r="K188" i="76"/>
  <c r="K185" i="76"/>
  <c r="K182" i="76"/>
  <c r="K179" i="76"/>
  <c r="K176" i="76"/>
  <c r="K173" i="76"/>
  <c r="K170" i="76"/>
  <c r="K167" i="76"/>
  <c r="K164" i="76"/>
  <c r="K161" i="76"/>
  <c r="K158" i="76"/>
  <c r="K155" i="76"/>
  <c r="K152" i="76"/>
  <c r="K149" i="76"/>
  <c r="K146" i="76"/>
  <c r="K143" i="76"/>
  <c r="K140" i="76"/>
  <c r="K137" i="76"/>
  <c r="K134" i="76"/>
  <c r="K131" i="76"/>
  <c r="K128" i="76"/>
  <c r="K125" i="76"/>
  <c r="K122" i="76"/>
  <c r="K119" i="76"/>
  <c r="K116" i="76"/>
  <c r="K113" i="76"/>
  <c r="K110" i="76"/>
  <c r="K361" i="76"/>
  <c r="K353" i="76"/>
  <c r="K341" i="76"/>
  <c r="K334" i="76"/>
  <c r="K323" i="76"/>
  <c r="K316" i="76"/>
  <c r="K305" i="76"/>
  <c r="K298" i="76"/>
  <c r="K287" i="76"/>
  <c r="K280" i="76"/>
  <c r="K269" i="76"/>
  <c r="K261" i="76"/>
  <c r="K250" i="76"/>
  <c r="K243" i="76"/>
  <c r="K232" i="76"/>
  <c r="K225" i="76"/>
  <c r="K214" i="76"/>
  <c r="K207" i="76"/>
  <c r="K196" i="76"/>
  <c r="K189" i="76"/>
  <c r="K178" i="76"/>
  <c r="K171" i="76"/>
  <c r="K160" i="76"/>
  <c r="K153" i="76"/>
  <c r="K142" i="76"/>
  <c r="K135" i="76"/>
  <c r="K124" i="76"/>
  <c r="K117" i="76"/>
  <c r="K94" i="76"/>
  <c r="K88" i="76"/>
  <c r="K82" i="76"/>
  <c r="K79" i="76"/>
  <c r="K73" i="76"/>
  <c r="K67" i="76"/>
  <c r="K64" i="76"/>
  <c r="K61" i="76"/>
  <c r="K58" i="76"/>
  <c r="K55" i="76"/>
  <c r="K52" i="76"/>
  <c r="K49" i="76"/>
  <c r="K46" i="76"/>
  <c r="K43" i="76"/>
  <c r="K40" i="76"/>
  <c r="K37" i="76"/>
  <c r="K34" i="76"/>
  <c r="K31" i="76"/>
  <c r="K28" i="76"/>
  <c r="K25" i="76"/>
  <c r="K21" i="76"/>
  <c r="K18" i="76"/>
  <c r="K15" i="76"/>
  <c r="K12" i="76"/>
  <c r="L16" i="75"/>
  <c r="L13" i="75"/>
  <c r="L15" i="74"/>
  <c r="L12" i="74"/>
  <c r="K13" i="73"/>
  <c r="S15" i="71"/>
  <c r="S12" i="71"/>
  <c r="P157" i="69"/>
  <c r="P154" i="69"/>
  <c r="P151" i="69"/>
  <c r="P148" i="69"/>
  <c r="P145" i="69"/>
  <c r="P142" i="69"/>
  <c r="P139" i="69"/>
  <c r="P136" i="69"/>
  <c r="P133" i="69"/>
  <c r="P130" i="69"/>
  <c r="P127" i="69"/>
  <c r="P124" i="69"/>
  <c r="P121" i="69"/>
  <c r="P118" i="69"/>
  <c r="P115" i="69"/>
  <c r="P112" i="69"/>
  <c r="P109" i="69"/>
  <c r="P106" i="69"/>
  <c r="P103" i="69"/>
  <c r="P100" i="69"/>
  <c r="P97" i="69"/>
  <c r="P94" i="69"/>
  <c r="P91" i="69"/>
  <c r="P88" i="69"/>
  <c r="P85" i="69"/>
  <c r="P82" i="69"/>
  <c r="P79" i="69"/>
  <c r="P76" i="69"/>
  <c r="P73" i="69"/>
  <c r="P70" i="69"/>
  <c r="P67" i="69"/>
  <c r="P64" i="69"/>
  <c r="P61" i="69"/>
  <c r="P58" i="69"/>
  <c r="P55" i="69"/>
  <c r="P52" i="69"/>
  <c r="P49" i="69"/>
  <c r="P46" i="69"/>
  <c r="P43" i="69"/>
  <c r="P40" i="69"/>
  <c r="P37" i="69"/>
  <c r="P34" i="69"/>
  <c r="P31" i="69"/>
  <c r="P28" i="69"/>
  <c r="P25" i="69"/>
  <c r="P22" i="69"/>
  <c r="P17" i="69"/>
  <c r="P14" i="69"/>
  <c r="P11" i="69"/>
  <c r="K17" i="67"/>
  <c r="K14" i="67"/>
  <c r="K11" i="67"/>
  <c r="L17" i="66"/>
  <c r="L14" i="66"/>
  <c r="L11" i="66"/>
  <c r="L18" i="65"/>
  <c r="L14" i="65"/>
  <c r="L11" i="65"/>
  <c r="O24" i="64"/>
  <c r="O20" i="64"/>
  <c r="O17" i="64"/>
  <c r="O14" i="64"/>
  <c r="O11" i="64"/>
  <c r="N70" i="63"/>
  <c r="N67" i="63"/>
  <c r="N64" i="63"/>
  <c r="N61" i="63"/>
  <c r="N58" i="63"/>
  <c r="N55" i="63"/>
  <c r="N52" i="63"/>
  <c r="N49" i="63"/>
  <c r="N46" i="63"/>
  <c r="N43" i="63"/>
  <c r="N40" i="63"/>
  <c r="N37" i="63"/>
  <c r="N34" i="63"/>
  <c r="N31" i="63"/>
  <c r="N27" i="63"/>
  <c r="N24" i="63"/>
  <c r="N20" i="63"/>
  <c r="N17" i="63"/>
  <c r="N14" i="63"/>
  <c r="N11" i="63"/>
  <c r="O262" i="62"/>
  <c r="O259" i="62"/>
  <c r="O255" i="62"/>
  <c r="O252" i="62"/>
  <c r="O249" i="62"/>
  <c r="O245" i="62"/>
  <c r="O242" i="62"/>
  <c r="O238" i="62"/>
  <c r="O234" i="62"/>
  <c r="O231" i="62"/>
  <c r="O228" i="62"/>
  <c r="O225" i="62"/>
  <c r="O222" i="62"/>
  <c r="O219" i="62"/>
  <c r="O215" i="62"/>
  <c r="O212" i="62"/>
  <c r="O209" i="62"/>
  <c r="O206" i="62"/>
  <c r="O204" i="62"/>
  <c r="O202" i="62"/>
  <c r="O241" i="62"/>
  <c r="O197" i="62"/>
  <c r="O194" i="62"/>
  <c r="O192" i="62"/>
  <c r="O189" i="62"/>
  <c r="O185" i="62"/>
  <c r="O182" i="62"/>
  <c r="O179" i="62"/>
  <c r="D10" i="88"/>
  <c r="K364" i="76"/>
  <c r="K357" i="76"/>
  <c r="K344" i="76"/>
  <c r="K337" i="76"/>
  <c r="K326" i="76"/>
  <c r="K319" i="76"/>
  <c r="K308" i="76"/>
  <c r="K301" i="76"/>
  <c r="K290" i="76"/>
  <c r="K283" i="76"/>
  <c r="K272" i="76"/>
  <c r="K264" i="76"/>
  <c r="K253" i="76"/>
  <c r="K246" i="76"/>
  <c r="K235" i="76"/>
  <c r="K228" i="76"/>
  <c r="K217" i="76"/>
  <c r="K210" i="76"/>
  <c r="K199" i="76"/>
  <c r="K192" i="76"/>
  <c r="K181" i="76"/>
  <c r="K174" i="76"/>
  <c r="K163" i="76"/>
  <c r="K156" i="76"/>
  <c r="K145" i="76"/>
  <c r="K138" i="76"/>
  <c r="K127" i="76"/>
  <c r="K120" i="76"/>
  <c r="K109" i="76"/>
  <c r="K106" i="76"/>
  <c r="K103" i="76"/>
  <c r="K100" i="76"/>
  <c r="K97" i="76"/>
  <c r="K91" i="76"/>
  <c r="K85" i="76"/>
  <c r="K76" i="76"/>
  <c r="L10" i="58"/>
  <c r="L13" i="58"/>
  <c r="L16" i="58"/>
  <c r="L20" i="58"/>
  <c r="L23" i="58"/>
  <c r="L26" i="58"/>
  <c r="L29" i="58"/>
  <c r="L32" i="58"/>
  <c r="L35" i="58"/>
  <c r="L38" i="58"/>
  <c r="L41" i="58"/>
  <c r="L44" i="58"/>
  <c r="L50" i="58"/>
  <c r="R12" i="59"/>
  <c r="R15" i="59"/>
  <c r="R18" i="59"/>
  <c r="R21" i="59"/>
  <c r="R24" i="59"/>
  <c r="R28" i="59"/>
  <c r="R31" i="59"/>
  <c r="R34" i="59"/>
  <c r="R37" i="59"/>
  <c r="R41" i="59"/>
  <c r="R44" i="59"/>
  <c r="R47" i="59"/>
  <c r="R50" i="59"/>
  <c r="R53" i="59"/>
  <c r="R56" i="59"/>
  <c r="R60" i="59"/>
  <c r="R62" i="59"/>
  <c r="U13" i="61"/>
  <c r="U274" i="61"/>
  <c r="U277" i="61"/>
  <c r="U280" i="61"/>
  <c r="U283" i="61"/>
  <c r="U286" i="61"/>
  <c r="U289" i="61"/>
  <c r="U292" i="61"/>
  <c r="U295" i="61"/>
  <c r="U298" i="61"/>
  <c r="U301" i="61"/>
  <c r="U304" i="61"/>
  <c r="U307" i="61"/>
  <c r="U310" i="61"/>
  <c r="U313" i="61"/>
  <c r="U316" i="61"/>
  <c r="U319" i="61"/>
  <c r="U322" i="61"/>
  <c r="U325" i="61"/>
  <c r="U328" i="61"/>
  <c r="U331" i="61"/>
  <c r="U334" i="61"/>
  <c r="U337" i="61"/>
  <c r="U340" i="61"/>
  <c r="U343" i="61"/>
  <c r="U346" i="61"/>
  <c r="U349" i="61"/>
  <c r="U352" i="61"/>
  <c r="U355" i="61"/>
  <c r="U358" i="61"/>
  <c r="U361" i="61"/>
  <c r="U364" i="61"/>
  <c r="U367" i="61"/>
  <c r="U370" i="61"/>
  <c r="U373" i="61"/>
  <c r="O12" i="62"/>
  <c r="O15" i="62"/>
  <c r="O18" i="62"/>
  <c r="O21" i="62"/>
  <c r="O24" i="62"/>
  <c r="O27" i="62"/>
  <c r="O30" i="62"/>
  <c r="O33" i="62"/>
  <c r="O36" i="62"/>
  <c r="O39" i="62"/>
  <c r="O42" i="62"/>
  <c r="O45" i="62"/>
  <c r="O49" i="62"/>
  <c r="O52" i="62"/>
  <c r="O55" i="62"/>
  <c r="O58" i="62"/>
  <c r="O61" i="62"/>
  <c r="O64" i="62"/>
  <c r="O67" i="62"/>
  <c r="O70" i="62"/>
  <c r="O73" i="62"/>
  <c r="O76" i="62"/>
  <c r="O79" i="62"/>
  <c r="O82" i="62"/>
  <c r="O85" i="62"/>
  <c r="O88" i="62"/>
  <c r="O91" i="62"/>
  <c r="O94" i="62"/>
  <c r="O97" i="62"/>
  <c r="O100" i="62"/>
  <c r="O103" i="62"/>
  <c r="O106" i="62"/>
  <c r="O109" i="62"/>
  <c r="O112" i="62"/>
  <c r="O116" i="62"/>
  <c r="O119" i="62"/>
  <c r="O122" i="62"/>
  <c r="O125" i="62"/>
  <c r="O128" i="62"/>
  <c r="O131" i="62"/>
  <c r="O134" i="62"/>
  <c r="O137" i="62"/>
  <c r="O140" i="62"/>
  <c r="O143" i="62"/>
  <c r="O146" i="62"/>
  <c r="O149" i="62"/>
  <c r="O152" i="62"/>
  <c r="O155" i="62"/>
  <c r="O158" i="62"/>
  <c r="O160" i="62"/>
  <c r="O163" i="62"/>
  <c r="O166" i="62"/>
  <c r="O169" i="62"/>
  <c r="O172" i="62"/>
  <c r="O175" i="62"/>
  <c r="O178" i="62"/>
  <c r="O190" i="62"/>
  <c r="O196" i="62"/>
  <c r="O205" i="62"/>
  <c r="O211" i="62"/>
  <c r="O223" i="62"/>
  <c r="O230" i="62"/>
  <c r="O243" i="62"/>
  <c r="O251" i="62"/>
  <c r="O263" i="62"/>
  <c r="N16" i="63"/>
  <c r="N28" i="63"/>
  <c r="N36" i="63"/>
  <c r="N47" i="63"/>
  <c r="N54" i="63"/>
  <c r="N65" i="63"/>
  <c r="N73" i="63"/>
  <c r="O22" i="64"/>
  <c r="L13" i="65"/>
  <c r="L15" i="66"/>
  <c r="K13" i="67"/>
  <c r="P15" i="69"/>
  <c r="P24" i="69"/>
  <c r="P35" i="69"/>
  <c r="P42" i="69"/>
  <c r="P53" i="69"/>
  <c r="P60" i="69"/>
  <c r="P71" i="69"/>
  <c r="P78" i="69"/>
  <c r="P89" i="69"/>
  <c r="P96" i="69"/>
  <c r="P107" i="69"/>
  <c r="P114" i="69"/>
  <c r="P125" i="69"/>
  <c r="P132" i="69"/>
  <c r="P143" i="69"/>
  <c r="P150" i="69"/>
  <c r="L11" i="74"/>
  <c r="L17" i="75"/>
  <c r="K17" i="76"/>
  <c r="K29" i="76"/>
  <c r="K36" i="76"/>
  <c r="K47" i="76"/>
  <c r="K54" i="76"/>
  <c r="K65" i="76"/>
  <c r="K75" i="76"/>
  <c r="K86" i="76"/>
  <c r="K93" i="76"/>
  <c r="K104" i="76"/>
  <c r="K115" i="76"/>
  <c r="K132" i="76"/>
  <c r="K136" i="76"/>
  <c r="K157" i="76"/>
  <c r="K169" i="76"/>
  <c r="K186" i="76"/>
  <c r="K190" i="76"/>
  <c r="K211" i="76"/>
  <c r="K223" i="76"/>
  <c r="K240" i="76"/>
  <c r="K244" i="76"/>
  <c r="K265" i="76"/>
  <c r="K278" i="76"/>
  <c r="K295" i="76"/>
  <c r="K299" i="76"/>
  <c r="K320" i="76"/>
  <c r="K332" i="76"/>
  <c r="K349" i="76"/>
  <c r="K355" i="76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2">
    <s v="Migdal Hashkaot Neches Boded"/>
    <s v="{[Time].[Hie Time].[Yom].&amp;[20230630]}"/>
    <s v="{[Medida].[Medida].&amp;[2]}"/>
    <s v="{[Keren].[Keren].[All]}"/>
    <s v="{[Cheshbon KM].[Hie Peilut].[Chevra].&amp;[356]&amp;[Kod_Peilut_L7_912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3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3" si="22">
        <n x="1" s="1"/>
        <n x="20"/>
        <n x="21"/>
      </t>
    </mdx>
    <mdx n="0" f="v">
      <t c="3" si="22">
        <n x="1" s="1"/>
        <n x="23"/>
        <n x="21"/>
      </t>
    </mdx>
    <mdx n="0" f="v">
      <t c="3" si="22">
        <n x="1" s="1"/>
        <n x="24"/>
        <n x="21"/>
      </t>
    </mdx>
    <mdx n="0" f="v">
      <t c="3" si="22">
        <n x="1" s="1"/>
        <n x="25"/>
        <n x="21"/>
      </t>
    </mdx>
    <mdx n="0" f="v">
      <t c="3" si="22">
        <n x="1" s="1"/>
        <n x="26"/>
        <n x="21"/>
      </t>
    </mdx>
    <mdx n="0" f="v">
      <t c="3" si="22">
        <n x="1" s="1"/>
        <n x="27"/>
        <n x="21"/>
      </t>
    </mdx>
    <mdx n="0" f="v">
      <t c="3" si="22">
        <n x="1" s="1"/>
        <n x="28"/>
        <n x="21"/>
      </t>
    </mdx>
    <mdx n="0" f="v">
      <t c="3" si="22">
        <n x="1" s="1"/>
        <n x="29"/>
        <n x="21"/>
      </t>
    </mdx>
    <mdx n="0" f="v">
      <t c="3" si="22">
        <n x="1" s="1"/>
        <n x="30"/>
        <n x="21"/>
      </t>
    </mdx>
    <mdx n="0" f="v">
      <t c="3" si="22">
        <n x="1" s="1"/>
        <n x="31"/>
        <n x="21"/>
      </t>
    </mdx>
  </mdxMetadata>
  <valueMetadata count="2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</valueMetadata>
</metadata>
</file>

<file path=xl/sharedStrings.xml><?xml version="1.0" encoding="utf-8"?>
<sst xmlns="http://schemas.openxmlformats.org/spreadsheetml/2006/main" count="8637" uniqueCount="2677">
  <si>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</si>
  <si>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</si>
  <si>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</si>
  <si>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</si>
  <si>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</si>
  <si>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</si>
  <si>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</si>
  <si>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</si>
  <si>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</si>
  <si>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</si>
  <si>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</si>
  <si>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</si>
  <si>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</si>
  <si>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</si>
  <si>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</si>
  <si>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</si>
  <si>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</si>
  <si>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</si>
  <si>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</si>
  <si>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</si>
  <si>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</si>
  <si>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</si>
  <si>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</si>
  <si>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</si>
  <si>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</si>
  <si>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</si>
  <si>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</si>
  <si>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</si>
  <si>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</si>
  <si>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</si>
  <si>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</si>
  <si>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</si>
  <si>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</si>
  <si>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</si>
  <si>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</si>
  <si>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</si>
  <si>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</si>
  <si>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</si>
  <si>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</si>
  <si>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</si>
  <si>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</si>
  <si>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</si>
  <si>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</si>
  <si>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</si>
  <si>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</si>
  <si>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</si>
  <si>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</si>
  <si>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</si>
  <si>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</si>
  <si>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</si>
  <si>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</si>
  <si>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</si>
  <si>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</si>
  <si>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</si>
  <si>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</si>
  <si>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</si>
  <si>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</si>
  <si>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</si>
  <si>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</si>
  <si>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</si>
  <si>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</si>
  <si>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</si>
  <si>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</si>
  <si>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</si>
  <si>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</si>
  <si>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</si>
  <si>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</si>
  <si>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</si>
  <si>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</si>
  <si>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</si>
  <si>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</si>
  <si>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</si>
  <si>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</si>
  <si>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</si>
  <si>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</si>
  <si>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</si>
  <si>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</si>
  <si>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</si>
  <si>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</si>
  <si>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</si>
  <si>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</si>
  <si>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</si>
  <si>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</si>
  <si>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</si>
  <si>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</si>
  <si>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</si>
  <si>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</si>
  <si>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</si>
  <si>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</si>
  <si>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</si>
  <si>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</si>
  <si>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</si>
  <si>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</si>
  <si>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</si>
  <si>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</si>
  <si>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</si>
  <si>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</si>
  <si>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</si>
  <si>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</si>
  <si>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</si>
  <si>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</si>
  <si>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</si>
  <si>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</si>
  <si>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</si>
  <si>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</si>
  <si>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</si>
  <si>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</si>
  <si>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</si>
  <si>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</si>
  <si>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</si>
  <si>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</si>
  <si>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</si>
  <si>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</si>
  <si>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</si>
  <si>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</si>
  <si>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</si>
  <si>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</si>
  <si>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</si>
  <si>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</si>
  <si>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</si>
  <si>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</si>
  <si>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</si>
  <si>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</si>
  <si>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</si>
  <si>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</si>
  <si>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</si>
  <si>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</si>
  <si>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</si>
  <si>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</si>
  <si>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</si>
  <si>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</si>
  <si>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</si>
  <si>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</si>
  <si>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</si>
  <si>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</si>
  <si>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</si>
  <si>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</si>
  <si>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</si>
  <si>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</si>
  <si>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</si>
  <si>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</si>
  <si>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</si>
  <si>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</si>
  <si>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</si>
  <si>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</si>
  <si>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</si>
  <si>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</si>
  <si>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</si>
  <si>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</si>
  <si>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</si>
  <si>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</si>
  <si>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</si>
  <si>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</si>
  <si>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</si>
  <si>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</si>
  <si>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</si>
  <si>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</si>
  <si>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</si>
  <si>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</si>
  <si>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</si>
  <si>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</si>
  <si>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</si>
  <si>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</si>
  <si>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</si>
  <si>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</si>
  <si>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</si>
  <si>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</si>
  <si>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</si>
  <si>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</si>
  <si>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</si>
  <si>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</si>
  <si>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</si>
  <si>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</si>
  <si>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</si>
  <si>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</si>
  <si>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</si>
  <si>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</si>
  <si>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</si>
  <si>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</si>
  <si>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</si>
  <si>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</si>
  <si>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</si>
  <si>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</si>
  <si>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</si>
  <si>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</si>
  <si>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</si>
  <si>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</si>
  <si>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</si>
  <si>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</si>
  <si>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</si>
  <si>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</si>
  <si>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</si>
  <si>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</si>
  <si>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</si>
  <si>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</si>
  <si>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</si>
  <si>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</si>
  <si>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</si>
  <si>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</si>
  <si>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</si>
  <si>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</si>
  <si>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</si>
  <si>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</si>
  <si>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</si>
  <si>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</si>
  <si>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</si>
  <si>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</si>
  <si>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</si>
  <si>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</si>
  <si>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</si>
  <si>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</si>
  <si>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</si>
  <si>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</si>
  <si>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</si>
  <si>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</si>
  <si>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</si>
  <si>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</si>
  <si>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</si>
  <si>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</si>
  <si>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</si>
  <si>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</si>
  <si>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</si>
  <si>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</si>
  <si>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</si>
  <si>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</si>
  <si>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</si>
  <si>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</si>
  <si>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</si>
  <si>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</si>
  <si>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</si>
  <si>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</si>
  <si>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</si>
  <si>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</si>
  <si>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</si>
  <si>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</si>
  <si>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</si>
  <si>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</si>
  <si>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</si>
  <si>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</si>
  <si>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</si>
  <si>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</si>
  <si>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</si>
  <si>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</si>
  <si>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</si>
  <si>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</si>
  <si>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</si>
  <si>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</si>
  <si>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</si>
  <si>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</si>
  <si>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</si>
  <si>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</si>
  <si>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</si>
  <si>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</si>
  <si>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</si>
  <si>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</si>
  <si>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</si>
  <si>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</si>
  <si>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</si>
  <si>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</si>
  <si>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</si>
  <si>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</si>
  <si>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</si>
  <si>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</si>
  <si>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</si>
  <si>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</si>
  <si>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</si>
  <si>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</si>
  <si>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</si>
  <si>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</si>
  <si>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</si>
  <si>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</si>
  <si>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</si>
  <si>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</si>
  <si>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</si>
  <si>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</si>
  <si>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</si>
  <si>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</si>
  <si>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</si>
  <si>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</si>
  <si>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</si>
  <si>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</si>
  <si>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</si>
  <si>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</si>
  <si>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</si>
  <si>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</si>
  <si>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</si>
  <si>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</si>
  <si>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</si>
  <si>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</si>
  <si>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</si>
  <si>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</si>
  <si>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</si>
  <si>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</si>
  <si>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</si>
  <si>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</si>
  <si>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</si>
  <si>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</si>
  <si>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</si>
  <si>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</si>
  <si>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</si>
  <si>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</si>
  <si>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</si>
  <si>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</si>
  <si>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</si>
  <si>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</si>
  <si>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</si>
  <si>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</si>
  <si>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</si>
  <si>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</si>
  <si>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</si>
  <si>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</si>
  <si>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</si>
  <si>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</si>
  <si>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513686154</t>
  </si>
  <si>
    <t>נמלי ישראל אגחא</t>
  </si>
  <si>
    <t>513569780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</si>
  <si>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</si>
  <si>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</si>
  <si>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</si>
  <si>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</si>
  <si>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</si>
  <si>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</si>
  <si>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</si>
  <si>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</si>
  <si>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</si>
  <si>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</si>
  <si>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</si>
  <si>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</si>
  <si>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</si>
  <si>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</si>
  <si>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</si>
  <si>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</si>
  <si>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</si>
  <si>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</si>
  <si>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</si>
  <si>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</si>
  <si>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</si>
  <si>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</si>
  <si>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</si>
  <si>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</si>
  <si>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</si>
  <si>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</si>
  <si>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</si>
  <si>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</si>
  <si>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</si>
  <si>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</si>
  <si>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</si>
  <si>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</si>
  <si>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</si>
  <si>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</si>
  <si>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</si>
  <si>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</si>
  <si>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</si>
  <si>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</si>
  <si>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</si>
  <si>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</si>
  <si>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</si>
  <si>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</si>
  <si>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</si>
  <si>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</si>
  <si>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</si>
  <si>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</si>
  <si>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</si>
  <si>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</si>
  <si>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</si>
  <si>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</si>
  <si>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</si>
  <si>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</si>
  <si>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</si>
  <si>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</si>
  <si>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</si>
  <si>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</si>
  <si>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</si>
  <si>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</si>
  <si>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</si>
  <si>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</si>
  <si>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</si>
  <si>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</si>
  <si>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</si>
  <si>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</si>
  <si>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</si>
  <si>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</si>
  <si>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</si>
  <si>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</si>
  <si>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</si>
  <si>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</si>
  <si>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</si>
  <si>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</si>
  <si>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</si>
  <si>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</si>
  <si>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</si>
  <si>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</si>
  <si>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</si>
  <si>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</si>
  <si>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</si>
  <si>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</si>
  <si>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</si>
  <si>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</si>
  <si>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</si>
  <si>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</si>
  <si>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</si>
  <si>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</si>
  <si>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</si>
  <si>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</si>
  <si>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</si>
  <si>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</si>
  <si>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</si>
  <si>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</si>
  <si>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</si>
  <si>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</si>
  <si>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</si>
  <si>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</si>
  <si>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</si>
  <si>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</si>
  <si>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</si>
  <si>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</si>
  <si>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</si>
  <si>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</si>
  <si>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</si>
  <si>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</si>
  <si>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</si>
  <si>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</si>
  <si>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</si>
  <si>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</si>
  <si>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</si>
  <si>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</si>
  <si>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</si>
  <si>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</si>
  <si>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</si>
  <si>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</si>
  <si>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</si>
  <si>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</si>
  <si>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</si>
  <si>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</si>
  <si>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</si>
  <si>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</si>
  <si>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</si>
  <si>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</si>
  <si>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</si>
  <si>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</si>
  <si>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</si>
  <si>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</si>
  <si>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</si>
  <si>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</si>
  <si>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</si>
  <si>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</si>
  <si>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</si>
  <si>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</si>
  <si>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</si>
  <si>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</si>
  <si>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</si>
  <si>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</si>
  <si>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</si>
  <si>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</si>
  <si>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</si>
  <si>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</si>
  <si>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</si>
  <si>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</si>
  <si>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</si>
  <si>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</si>
  <si>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</si>
  <si>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</si>
  <si>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</si>
  <si>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</si>
  <si>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</si>
  <si>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</si>
  <si>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</si>
  <si>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</si>
  <si>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</si>
  <si>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</si>
  <si>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</si>
  <si>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</si>
  <si>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</si>
  <si>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</si>
  <si>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</si>
  <si>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</si>
  <si>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</si>
  <si>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</si>
  <si>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</si>
  <si>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</si>
  <si>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</si>
  <si>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</si>
  <si>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</si>
  <si>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</si>
  <si>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</si>
  <si>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</si>
  <si>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</si>
  <si>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</si>
  <si>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</si>
  <si>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</si>
  <si>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</si>
  <si>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</si>
  <si>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</si>
  <si>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</si>
  <si>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</si>
  <si>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</si>
  <si>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</si>
  <si>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</si>
  <si>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</si>
  <si>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</si>
  <si>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</si>
  <si>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</si>
  <si>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</si>
  <si>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</si>
  <si>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</si>
  <si>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</si>
  <si>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</si>
  <si>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</si>
  <si>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</si>
  <si>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</si>
  <si>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</si>
  <si>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</si>
  <si>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</si>
  <si>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</si>
  <si>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</si>
  <si>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</si>
  <si>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</si>
  <si>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</si>
  <si>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</si>
  <si>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</si>
  <si>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</si>
  <si>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</si>
  <si>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</si>
  <si>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</si>
  <si>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</si>
  <si>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</si>
  <si>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</si>
  <si>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</si>
  <si>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</si>
  <si>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</si>
  <si>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</si>
  <si>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</si>
  <si>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</si>
  <si>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</si>
  <si>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</si>
  <si>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</si>
  <si>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</si>
  <si>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</si>
  <si>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</si>
  <si>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</si>
  <si>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</si>
  <si>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</si>
  <si>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</si>
  <si>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</si>
  <si>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</si>
  <si>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</si>
  <si>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</si>
  <si>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</si>
  <si>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</si>
  <si>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</si>
  <si>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</si>
  <si>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</si>
  <si>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</si>
  <si>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</si>
  <si>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</si>
  <si>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</si>
  <si>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</si>
  <si>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</si>
  <si>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</si>
  <si>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</si>
  <si>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</si>
  <si>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</si>
  <si>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</si>
  <si>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</si>
  <si>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</si>
  <si>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</si>
  <si>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</si>
  <si>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</si>
  <si>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</si>
  <si>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</si>
  <si>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</si>
  <si>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</si>
  <si>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</si>
  <si>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</si>
  <si>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</si>
  <si>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</si>
  <si>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</si>
  <si>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</si>
  <si>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</si>
  <si>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</si>
  <si>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</si>
  <si>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</si>
  <si>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</si>
  <si>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</si>
  <si>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</si>
  <si>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</si>
  <si>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</si>
  <si>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</si>
  <si>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</si>
  <si>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</si>
  <si>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</si>
  <si>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</si>
  <si>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</si>
  <si>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</si>
  <si>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</si>
  <si>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</si>
  <si>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</si>
  <si>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</si>
  <si>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</si>
  <si>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</si>
  <si>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</si>
  <si>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</si>
  <si>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</si>
  <si>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</si>
  <si>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</si>
  <si>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</si>
  <si>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</si>
  <si>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</si>
  <si>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</si>
  <si>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</si>
  <si>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</si>
  <si>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</si>
  <si>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</si>
  <si>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</si>
  <si>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</si>
  <si>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</si>
  <si>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</si>
  <si>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</si>
  <si>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</si>
  <si>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</si>
  <si>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</si>
  <si>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</si>
  <si>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</si>
  <si>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</si>
  <si>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</si>
  <si>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</si>
  <si>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</si>
  <si>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</si>
  <si>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</si>
  <si>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</si>
  <si>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</si>
  <si>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</si>
  <si>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</si>
  <si>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</si>
  <si>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</si>
  <si>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</si>
  <si>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</si>
  <si>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</si>
  <si>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</si>
  <si>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</si>
  <si>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</si>
  <si>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</si>
  <si>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</si>
  <si>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</si>
  <si>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</si>
  <si>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</si>
  <si>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</si>
  <si>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</si>
  <si>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</si>
  <si>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</si>
  <si>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</si>
  <si>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</si>
  <si>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</si>
  <si>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</si>
  <si>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</si>
  <si>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</si>
  <si>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</si>
  <si>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</si>
  <si>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</si>
  <si>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</si>
  <si>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</si>
  <si>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</si>
  <si>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</si>
  <si>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</si>
  <si>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</si>
  <si>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</si>
  <si>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</si>
  <si>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</si>
  <si>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</si>
  <si>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</si>
  <si>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</si>
  <si>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</si>
  <si>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</si>
  <si>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</si>
  <si>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</si>
  <si>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</si>
  <si>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</si>
  <si>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</si>
  <si>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</si>
  <si>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</si>
  <si>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</si>
  <si>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</si>
  <si>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</si>
  <si>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</si>
  <si>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</si>
  <si>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</si>
  <si>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</si>
  <si>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</si>
  <si>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</si>
  <si>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</si>
  <si>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</si>
  <si>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</si>
  <si>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</si>
  <si>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</si>
  <si>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</si>
  <si>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</si>
  <si>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</si>
  <si>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</si>
  <si>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</si>
  <si>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</si>
  <si>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</si>
  <si>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</si>
  <si>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</si>
  <si>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</si>
  <si>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</si>
  <si>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</si>
  <si>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</si>
  <si>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</si>
  <si>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</si>
  <si>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</si>
  <si>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</si>
  <si>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</si>
  <si>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</si>
  <si>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</si>
  <si>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</si>
  <si>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</si>
  <si>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</si>
  <si>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</si>
  <si>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</si>
  <si>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</si>
  <si>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</si>
  <si>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</si>
  <si>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</si>
  <si>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</si>
  <si>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</si>
  <si>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</si>
  <si>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</si>
  <si>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</si>
  <si>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</si>
  <si>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</si>
  <si>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</si>
  <si>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</si>
  <si>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</si>
  <si>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</si>
  <si>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</si>
  <si>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</si>
  <si>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</si>
  <si>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</si>
  <si>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</si>
  <si>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</si>
  <si>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</si>
  <si>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</si>
  <si>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</si>
  <si>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</si>
  <si>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</si>
  <si>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</si>
  <si>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</si>
  <si>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</si>
  <si>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</si>
  <si>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</si>
  <si>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</si>
  <si>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</si>
  <si>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</si>
  <si>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</si>
  <si>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</si>
  <si>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</si>
  <si>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</si>
  <si>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</si>
  <si>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</si>
  <si>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</si>
  <si>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</si>
  <si>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</si>
  <si>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</si>
  <si>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</si>
  <si>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</si>
  <si>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</si>
  <si>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</si>
  <si>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</si>
  <si>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</si>
  <si>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</si>
  <si>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</si>
  <si>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</si>
  <si>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</si>
  <si>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</si>
  <si>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</si>
  <si>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</si>
  <si>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</si>
  <si>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</si>
  <si>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</si>
  <si>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</si>
  <si>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</si>
  <si>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</si>
  <si>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</si>
  <si>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</si>
  <si>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</si>
  <si>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</si>
  <si>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</si>
  <si>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</si>
  <si>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</si>
  <si>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</si>
  <si>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</si>
  <si>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</si>
  <si>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</si>
  <si>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</si>
  <si>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</si>
  <si>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</si>
  <si>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</si>
  <si>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</si>
  <si>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</si>
  <si>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</si>
  <si>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</si>
  <si>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</si>
  <si>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</si>
  <si>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</si>
  <si>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</si>
  <si>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</si>
  <si>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</si>
  <si>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</si>
  <si>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</si>
  <si>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</si>
  <si>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</si>
  <si>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</si>
  <si>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</si>
  <si>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</si>
  <si>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</si>
  <si>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</si>
  <si>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</si>
  <si>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</si>
  <si>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</si>
  <si>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</si>
  <si>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</si>
  <si>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</si>
  <si>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</si>
  <si>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</si>
  <si>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</si>
  <si>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</si>
  <si>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</si>
  <si>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</si>
  <si>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</si>
  <si>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</si>
  <si>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</si>
  <si>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</si>
  <si>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</si>
  <si>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</si>
  <si>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</si>
  <si>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</si>
  <si>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</si>
  <si>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</si>
  <si>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</si>
  <si>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</si>
  <si>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</si>
  <si>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</si>
  <si>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</si>
  <si>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</si>
  <si>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</si>
  <si>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</si>
  <si>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</si>
  <si>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</si>
  <si>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</si>
  <si>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</si>
  <si>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</si>
  <si>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</si>
  <si>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</si>
  <si>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</si>
  <si>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</si>
  <si>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</si>
  <si>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</si>
  <si>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</si>
  <si>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</si>
  <si>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</si>
  <si>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</si>
  <si>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</si>
  <si>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</si>
  <si>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</si>
  <si>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</si>
  <si>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</si>
  <si>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</si>
  <si>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</si>
  <si>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</si>
  <si>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</si>
  <si>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</si>
  <si>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</si>
  <si>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</si>
  <si>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</si>
  <si>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</si>
  <si>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</si>
  <si>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</si>
  <si>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</si>
  <si>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</si>
  <si>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</si>
  <si>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</si>
  <si>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</si>
  <si>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</si>
  <si>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</si>
  <si>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</si>
  <si>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</si>
  <si>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</si>
  <si>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</si>
  <si>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</si>
  <si>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</si>
  <si>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</si>
  <si>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</si>
  <si>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</si>
  <si>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</si>
  <si>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</si>
  <si>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</si>
  <si>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</si>
  <si>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</si>
  <si>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</si>
  <si>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</si>
  <si>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</si>
  <si>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</si>
  <si>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</si>
  <si>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</si>
  <si>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</si>
  <si>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</si>
  <si>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</si>
  <si>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</si>
  <si>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</si>
  <si>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</si>
  <si>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</si>
  <si>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</si>
  <si>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</si>
  <si>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</si>
  <si>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</si>
  <si>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</si>
  <si>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</si>
  <si>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</si>
  <si>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</si>
  <si>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</si>
  <si>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</si>
  <si>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</si>
  <si>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</si>
  <si>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</si>
  <si>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</si>
  <si>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</si>
  <si>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</si>
  <si>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</si>
  <si>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</si>
  <si>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</si>
  <si>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</si>
  <si>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</si>
  <si>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</si>
  <si>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</si>
  <si>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</si>
  <si>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</si>
  <si>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</si>
  <si>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</si>
  <si>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</si>
  <si>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</si>
  <si>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</si>
  <si>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</si>
  <si>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</si>
  <si>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</si>
  <si>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</si>
  <si>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</si>
  <si>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</si>
  <si>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</si>
  <si>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</si>
  <si>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</si>
  <si>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</si>
  <si>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</si>
  <si>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</si>
  <si>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</si>
  <si>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</si>
  <si>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</si>
  <si>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</si>
  <si>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</si>
  <si>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</si>
  <si>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</si>
  <si>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</si>
  <si>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</si>
  <si>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</si>
  <si>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</si>
  <si>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</si>
  <si>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</si>
  <si>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</si>
  <si>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</si>
  <si>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</si>
  <si>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</si>
  <si>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</si>
  <si>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</si>
  <si>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</si>
  <si>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</si>
  <si>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</si>
  <si>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</si>
  <si>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</si>
  <si>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</si>
  <si>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</si>
  <si>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</si>
  <si>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</si>
  <si>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</si>
  <si>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</si>
  <si>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</si>
  <si>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</si>
  <si>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</si>
  <si>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</si>
  <si>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</si>
  <si>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</si>
  <si>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</si>
  <si>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</si>
  <si>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</si>
  <si>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</si>
  <si>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</si>
  <si>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</si>
  <si>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</si>
  <si>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</si>
  <si>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</si>
  <si>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</si>
  <si>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</si>
  <si>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</si>
  <si>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</si>
  <si>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</si>
  <si>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</si>
  <si>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</si>
  <si>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</si>
  <si>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</si>
  <si>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</si>
  <si>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</si>
  <si>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</si>
  <si>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</si>
  <si>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</si>
  <si>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</si>
  <si>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</si>
  <si>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</si>
  <si>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</si>
  <si>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</si>
  <si>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</si>
  <si>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</si>
  <si>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</si>
  <si>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</si>
  <si>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</si>
  <si>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</si>
  <si>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</si>
  <si>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</si>
  <si>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</si>
  <si>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</si>
  <si>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</si>
  <si>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</si>
  <si>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</si>
  <si>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</si>
  <si>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</si>
  <si>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</si>
  <si>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</si>
  <si>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</si>
  <si>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</si>
  <si>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</si>
  <si>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</si>
  <si>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</si>
  <si>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</si>
  <si>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</si>
  <si>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</si>
  <si>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</si>
  <si>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</si>
  <si>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</si>
  <si>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</si>
  <si>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</si>
  <si>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</si>
  <si>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</si>
  <si>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</si>
  <si>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</si>
  <si>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</si>
  <si>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</si>
  <si>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</si>
  <si>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</si>
  <si>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</si>
  <si>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</si>
  <si>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</si>
  <si>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</si>
  <si>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</si>
  <si>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</si>
  <si>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</si>
  <si>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</si>
  <si>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</si>
  <si>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</si>
  <si>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</si>
  <si>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</si>
  <si>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</si>
  <si>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</si>
  <si>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</si>
  <si>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</si>
  <si>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</si>
  <si>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</si>
  <si>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</si>
  <si>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</si>
  <si>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</si>
  <si>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</si>
  <si>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</si>
  <si>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</si>
  <si>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</si>
  <si>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</si>
  <si>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</si>
  <si>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</si>
  <si>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</si>
  <si>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</si>
  <si>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</si>
  <si>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</si>
  <si>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</si>
  <si>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</si>
  <si>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</si>
  <si>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</si>
  <si>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</si>
  <si>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</si>
  <si>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</si>
  <si>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</si>
  <si>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</si>
  <si>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</si>
  <si>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</si>
  <si>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</si>
  <si>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</si>
  <si>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</si>
  <si>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</si>
  <si>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</si>
  <si>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</si>
  <si>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</si>
  <si>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</si>
  <si>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</si>
  <si>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</si>
  <si>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</si>
  <si>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</si>
  <si>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</si>
  <si>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</si>
  <si>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</si>
  <si>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</si>
  <si>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</si>
  <si>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</si>
  <si>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</si>
  <si>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</si>
  <si>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</si>
  <si>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</si>
  <si>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</si>
  <si>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</si>
  <si>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</si>
  <si>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</si>
  <si>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</si>
  <si>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</si>
  <si>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</si>
  <si>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</si>
  <si>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</si>
  <si>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</si>
  <si>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</si>
  <si>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</si>
  <si>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</si>
  <si>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</si>
  <si>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</si>
  <si>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</si>
  <si>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</si>
  <si>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</si>
  <si>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</si>
  <si>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</si>
  <si>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</si>
  <si>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</si>
  <si>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</si>
  <si>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</si>
  <si>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</si>
  <si>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</si>
  <si>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</si>
  <si>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</si>
  <si>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</si>
  <si>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</si>
  <si>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</si>
  <si>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</si>
  <si>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</si>
  <si>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</si>
  <si>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</si>
  <si>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</si>
  <si>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</si>
  <si>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</si>
  <si>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</si>
  <si>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</si>
  <si>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</si>
  <si>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</si>
  <si>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</si>
  <si>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</si>
  <si>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</si>
  <si>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</si>
  <si>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</si>
  <si>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</si>
  <si>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</si>
  <si>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</si>
  <si>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</si>
  <si>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</si>
  <si>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</si>
  <si>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</si>
  <si>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</si>
  <si>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</si>
  <si>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</si>
  <si>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</si>
  <si>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</si>
  <si>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</si>
  <si>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</si>
  <si>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</si>
  <si>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</si>
  <si>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</si>
  <si>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</si>
  <si>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</si>
  <si>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</si>
  <si>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</si>
  <si>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</si>
  <si>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</si>
  <si>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</si>
  <si>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</si>
  <si>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</si>
  <si>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</si>
  <si>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</si>
  <si>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</si>
  <si>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</si>
  <si>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</si>
  <si>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</si>
  <si>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</si>
  <si>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</si>
  <si>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</si>
  <si>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</si>
  <si>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</si>
  <si>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</si>
  <si>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</si>
  <si>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</si>
  <si>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</si>
  <si>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</si>
  <si>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</si>
  <si>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</si>
  <si>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</si>
  <si>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</si>
  <si>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</si>
  <si>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</si>
  <si>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</si>
  <si>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</si>
  <si>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</si>
  <si>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</si>
  <si>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</si>
  <si>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</si>
  <si>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</si>
  <si>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</si>
  <si>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</si>
  <si>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</si>
  <si>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</si>
  <si>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</si>
  <si>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</si>
  <si>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</si>
  <si>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</si>
  <si>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</si>
  <si>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</si>
  <si>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</si>
  <si>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</si>
  <si>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</si>
  <si>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</si>
  <si>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</si>
  <si>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</si>
  <si>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</si>
  <si>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</si>
  <si>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</si>
  <si>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</si>
  <si>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</si>
  <si>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</si>
  <si>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</si>
  <si>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</si>
  <si>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</si>
  <si>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</si>
  <si>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</si>
  <si>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</si>
  <si>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</si>
  <si>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</si>
  <si>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</si>
  <si>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</si>
  <si>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</si>
  <si>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</si>
  <si>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</si>
  <si>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</si>
  <si>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</si>
  <si>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</si>
  <si>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</si>
  <si>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</si>
  <si>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</si>
  <si>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</si>
  <si>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</si>
  <si>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</si>
  <si>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</si>
  <si>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</si>
  <si>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</si>
  <si>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</si>
  <si>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</si>
  <si>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</si>
  <si>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</si>
  <si>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</si>
  <si>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</si>
  <si>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</si>
  <si>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</si>
  <si>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</si>
  <si>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</si>
  <si>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</si>
  <si>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</si>
  <si>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</si>
  <si>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</si>
  <si>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</si>
  <si>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</si>
  <si>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</si>
  <si>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</si>
  <si>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</si>
  <si>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</si>
  <si>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</si>
  <si>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</si>
  <si>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</si>
  <si>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</si>
  <si>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</si>
  <si>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</si>
  <si>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</si>
  <si>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</si>
  <si>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</si>
  <si>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</si>
  <si>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</si>
  <si>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</si>
  <si>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</si>
  <si>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</si>
  <si>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</si>
  <si>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</si>
  <si>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</si>
  <si>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</si>
  <si>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</si>
  <si>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</si>
  <si>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</si>
  <si>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</si>
  <si>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</si>
  <si>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</si>
  <si>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</si>
  <si>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</si>
  <si>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</si>
  <si>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</si>
  <si>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</si>
  <si>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</si>
  <si>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</si>
  <si>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</si>
  <si>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</si>
  <si>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</si>
  <si>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</si>
  <si>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</si>
  <si>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</si>
  <si>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</si>
  <si>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</si>
  <si>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</si>
  <si>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</si>
  <si>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</si>
  <si>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</si>
  <si>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</si>
  <si>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</si>
  <si>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</si>
  <si>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</si>
  <si>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</si>
  <si>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</si>
  <si>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</si>
  <si>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</si>
  <si>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</si>
  <si>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</si>
  <si>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</si>
  <si>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</si>
  <si>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</si>
  <si>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</si>
  <si>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</si>
  <si>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</si>
  <si>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</si>
  <si>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</si>
  <si>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</si>
  <si>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</si>
  <si>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</si>
  <si>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</si>
  <si>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</si>
  <si>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</si>
  <si>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</si>
  <si>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</si>
  <si>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</si>
  <si>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</si>
  <si>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</si>
  <si>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</si>
  <si>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</si>
  <si>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</si>
  <si>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</si>
  <si>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</si>
  <si>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</si>
  <si>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</si>
  <si>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</si>
  <si>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</si>
  <si>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</si>
  <si>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</si>
  <si>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</si>
  <si>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</si>
  <si>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</si>
  <si>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</si>
  <si>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</si>
  <si>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</si>
  <si>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</si>
  <si>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</si>
  <si>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</si>
  <si>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</si>
  <si>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</si>
  <si>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</si>
  <si>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</si>
  <si>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</si>
  <si>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</si>
  <si>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</si>
  <si>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</si>
  <si>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</si>
  <si>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</si>
  <si>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</si>
  <si>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</si>
  <si>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</si>
  <si>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</si>
  <si>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</si>
  <si>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</si>
  <si>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</si>
  <si>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</si>
  <si>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</si>
  <si>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</si>
  <si>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</si>
  <si>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</si>
  <si>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</si>
  <si>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</si>
  <si>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</si>
  <si>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</si>
  <si>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</si>
  <si>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</si>
  <si>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</si>
  <si>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</si>
  <si>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</si>
  <si>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</si>
  <si>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</si>
  <si>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</si>
  <si>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</si>
  <si>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</si>
  <si>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</si>
  <si>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</si>
  <si>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</si>
  <si>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</si>
  <si>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</si>
  <si>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</si>
  <si>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</si>
  <si>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</si>
  <si>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</si>
  <si>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</si>
  <si>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</si>
  <si>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</si>
  <si>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</si>
  <si>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</si>
  <si>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</si>
  <si>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</si>
  <si>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</si>
  <si>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</si>
  <si>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</si>
  <si>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</si>
  <si>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</si>
  <si>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</si>
  <si>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</si>
  <si>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</si>
  <si>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</si>
  <si>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</si>
  <si>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</si>
  <si>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</si>
  <si>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</si>
  <si>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</si>
  <si>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</si>
  <si>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</si>
  <si>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</si>
  <si>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</si>
  <si>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</si>
  <si>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</si>
  <si>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</si>
  <si>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</si>
  <si>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</si>
  <si>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</si>
  <si>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</si>
  <si>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</si>
  <si>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</si>
  <si>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</si>
  <si>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</si>
  <si>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</si>
  <si>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</si>
  <si>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</si>
  <si>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</si>
  <si>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</si>
  <si>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</si>
  <si>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</si>
  <si>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</si>
  <si>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</si>
  <si>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</si>
  <si>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</si>
  <si>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</si>
  <si>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</si>
  <si>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</si>
  <si>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</si>
  <si>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</si>
  <si>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</si>
  <si>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</si>
  <si>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</si>
  <si>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</si>
  <si>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</si>
  <si>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</si>
  <si>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</si>
  <si>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</si>
  <si>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</si>
  <si>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</si>
  <si>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</si>
  <si>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</si>
  <si>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</si>
  <si>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</si>
  <si>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</si>
  <si>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</si>
  <si>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</si>
  <si>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</si>
  <si>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</si>
  <si>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</si>
  <si>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</si>
  <si>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</si>
  <si>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</si>
  <si>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</si>
  <si>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</si>
  <si>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</si>
  <si>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</si>
  <si>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</si>
  <si>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</si>
  <si>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</si>
  <si>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</si>
  <si>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</si>
  <si>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</si>
  <si>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</si>
  <si>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</si>
  <si>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</si>
  <si>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</si>
  <si>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</si>
  <si>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</si>
  <si>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</si>
  <si>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</si>
  <si>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</si>
  <si>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</si>
  <si>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</si>
  <si>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</si>
  <si>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</si>
  <si>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</si>
  <si>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</si>
  <si>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</si>
  <si>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</si>
  <si>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</si>
  <si>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</si>
  <si>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</si>
  <si>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</si>
  <si>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</si>
  <si>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</si>
  <si>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</si>
  <si>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</si>
  <si>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</si>
  <si>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</si>
  <si>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</si>
  <si>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</si>
  <si>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</si>
  <si>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</si>
  <si>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</si>
  <si>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</si>
  <si>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</si>
  <si>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</si>
  <si>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</si>
  <si>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</si>
  <si>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</si>
  <si>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</si>
  <si>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</si>
  <si>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</si>
  <si>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</si>
  <si>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</si>
  <si>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</si>
  <si>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</si>
  <si>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</si>
  <si>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</si>
  <si>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</si>
  <si>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</si>
  <si>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</si>
  <si>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</si>
  <si>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</si>
  <si>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</si>
  <si>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</si>
  <si>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</si>
  <si>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</si>
  <si>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</si>
  <si>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</si>
  <si>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</si>
  <si>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</si>
  <si>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</si>
  <si>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</si>
  <si>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</si>
  <si>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</si>
  <si>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</si>
  <si>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</si>
  <si>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</si>
  <si>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</si>
  <si>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</si>
  <si>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</si>
  <si>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</si>
  <si>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</si>
  <si>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</si>
  <si>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</si>
  <si>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</si>
  <si>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</si>
  <si>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</si>
  <si>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</si>
  <si>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</si>
  <si>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</si>
  <si>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</si>
  <si>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</si>
  <si>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</si>
  <si>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</si>
  <si>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</si>
  <si>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</si>
  <si>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</si>
  <si>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</si>
  <si>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</si>
  <si>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</si>
  <si>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</si>
  <si>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</si>
  <si>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</si>
  <si>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</si>
  <si>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</si>
  <si>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</si>
  <si>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</si>
  <si>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</si>
  <si>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</si>
  <si>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</si>
  <si>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</si>
  <si>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</si>
  <si>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</si>
  <si>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</si>
  <si>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</si>
  <si>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</si>
  <si>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</si>
  <si>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</si>
  <si>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</si>
  <si>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</si>
  <si>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</si>
  <si>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</si>
  <si>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</si>
  <si>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</si>
  <si>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</si>
  <si>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</si>
  <si>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</si>
  <si>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</si>
  <si>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</si>
  <si>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</si>
  <si>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</si>
  <si>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</si>
  <si>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</si>
  <si>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</si>
  <si>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</si>
  <si>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</si>
  <si>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</si>
  <si>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</si>
  <si>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</si>
  <si>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</si>
  <si>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</si>
  <si>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</si>
  <si>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</si>
  <si>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</si>
  <si>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</si>
  <si>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</si>
  <si>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</si>
  <si>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</si>
  <si>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</si>
  <si>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</si>
  <si>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</si>
  <si>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</si>
  <si>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</si>
  <si>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</si>
  <si>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</si>
  <si>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</si>
  <si>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</si>
  <si>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</si>
  <si>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</si>
  <si>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</si>
  <si>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</si>
  <si>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</si>
  <si>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</si>
  <si>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</si>
  <si>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</si>
  <si>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</si>
  <si>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</si>
  <si>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</si>
  <si>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</si>
  <si>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</si>
  <si>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</si>
  <si>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</si>
  <si>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</si>
  <si>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</si>
  <si>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</si>
  <si>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</si>
  <si>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</si>
  <si>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</si>
  <si>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</si>
  <si>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</si>
  <si>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</si>
  <si>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</si>
  <si>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</si>
  <si>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</si>
  <si>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</si>
  <si>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</si>
  <si>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</si>
  <si>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</si>
  <si>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</si>
  <si>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</si>
  <si>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</si>
  <si>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</si>
  <si>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</si>
  <si>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</si>
  <si>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</si>
  <si>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</si>
  <si>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</si>
  <si>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</si>
  <si>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</si>
  <si>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</si>
  <si>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</si>
  <si>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</si>
  <si>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</si>
  <si>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</si>
  <si>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</si>
  <si>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</si>
  <si>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</si>
  <si>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</si>
  <si>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</si>
  <si>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</si>
  <si>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</si>
  <si>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</si>
  <si>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</si>
  <si>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</si>
  <si>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</si>
  <si>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</si>
  <si>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</si>
  <si>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</si>
  <si>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</si>
  <si>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</si>
  <si>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</si>
  <si>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</si>
  <si>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</si>
  <si>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</si>
  <si>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</si>
  <si>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</si>
  <si>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</si>
  <si>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</si>
  <si>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</si>
  <si>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</si>
  <si>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</si>
  <si>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</si>
  <si>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</si>
  <si>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</si>
  <si>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</si>
  <si>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</si>
  <si>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</si>
  <si>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</si>
  <si>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</si>
  <si>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</si>
  <si>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</si>
  <si>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</si>
  <si>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</si>
  <si>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</si>
  <si>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</si>
  <si>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</si>
  <si>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</si>
  <si>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</si>
  <si>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</si>
  <si>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</si>
  <si>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</si>
  <si>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</si>
  <si>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</si>
  <si>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</si>
  <si>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</si>
  <si>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</si>
  <si>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</si>
  <si>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</si>
  <si>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</si>
  <si>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</si>
  <si>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</si>
  <si>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</si>
  <si>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</si>
  <si>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</si>
  <si>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</si>
  <si>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</si>
  <si>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</si>
  <si>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</si>
  <si>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</si>
  <si>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</si>
  <si>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</si>
  <si>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</si>
  <si>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</si>
  <si>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</si>
  <si>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</si>
  <si>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</si>
  <si>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</si>
  <si>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</si>
  <si>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</si>
  <si>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</si>
  <si>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</si>
  <si>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</si>
  <si>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</si>
  <si>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</si>
  <si>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</si>
  <si>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</si>
  <si>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</si>
  <si>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</si>
  <si>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</si>
  <si>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</si>
  <si>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</si>
  <si>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</si>
  <si>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</si>
  <si>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</si>
  <si>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</si>
  <si>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</si>
  <si>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</si>
  <si>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</si>
  <si>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</si>
  <si>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</si>
  <si>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</si>
  <si>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</si>
  <si>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</si>
  <si>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</si>
  <si>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</si>
  <si>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</si>
  <si>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</si>
  <si>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</si>
  <si>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</si>
  <si>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</si>
  <si>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</si>
  <si>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</si>
  <si>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</si>
  <si>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</si>
  <si>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</si>
  <si>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</si>
  <si>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</si>
  <si>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</si>
  <si>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</si>
  <si>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</si>
  <si>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</si>
  <si>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</si>
  <si>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</si>
  <si>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</si>
  <si>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</si>
  <si>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</si>
  <si>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</si>
  <si>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</si>
  <si>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</si>
  <si>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</si>
  <si>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</si>
  <si>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</si>
  <si>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</si>
  <si>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</si>
  <si>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</si>
  <si>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</si>
  <si>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</si>
  <si>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</si>
  <si>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</si>
  <si>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</si>
  <si>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</si>
  <si>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</si>
  <si>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</si>
  <si>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</si>
  <si>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</si>
  <si>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</si>
  <si>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</si>
  <si>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</si>
  <si>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</si>
  <si>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</si>
  <si>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</si>
  <si>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</si>
  <si>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</si>
  <si>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</si>
  <si>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</si>
  <si>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</si>
  <si>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</si>
  <si>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</si>
  <si>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</si>
  <si>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</si>
  <si>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</si>
  <si>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</si>
  <si>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</si>
  <si>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</si>
  <si>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</si>
  <si>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</si>
  <si>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</si>
  <si>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</si>
  <si>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</si>
  <si>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</si>
  <si>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</si>
  <si>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</si>
  <si>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</si>
  <si>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</si>
  <si>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</si>
  <si>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</si>
  <si>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</si>
  <si>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</si>
  <si>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</si>
  <si>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</si>
  <si>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</si>
  <si>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</si>
  <si>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</si>
  <si>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</si>
  <si>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</si>
  <si>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</si>
  <si>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</si>
  <si>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</si>
  <si>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</si>
  <si>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</si>
  <si>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</si>
  <si>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</si>
  <si>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</si>
  <si>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</si>
  <si>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</si>
  <si>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</si>
  <si>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</si>
  <si>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</si>
  <si>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</si>
  <si>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</si>
  <si>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</si>
  <si>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</si>
  <si>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</si>
  <si>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</si>
  <si>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</si>
  <si>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</si>
  <si>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</si>
  <si>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</si>
  <si>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</si>
  <si>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</si>
  <si>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</si>
  <si>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</si>
  <si>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</si>
  <si>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</si>
  <si>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</si>
  <si>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</si>
  <si>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</si>
  <si>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</si>
  <si>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</si>
  <si>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</si>
  <si>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</si>
  <si>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</si>
  <si>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</si>
  <si>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</si>
  <si>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</si>
  <si>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</si>
  <si>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</si>
  <si>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</si>
  <si>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</si>
  <si>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</si>
  <si>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</si>
  <si>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</si>
  <si>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</si>
  <si>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</si>
  <si>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</si>
  <si>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</si>
  <si>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</si>
  <si>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</si>
  <si>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</si>
  <si>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</si>
  <si>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</si>
  <si>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</si>
  <si>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</si>
  <si>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</si>
  <si>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</si>
  <si>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</si>
  <si>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</si>
  <si>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</si>
  <si>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</si>
  <si>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</si>
  <si>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</si>
  <si>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</si>
  <si>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</si>
  <si>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</si>
  <si>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</si>
  <si>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</si>
  <si>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</si>
  <si>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</si>
  <si>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</si>
  <si>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</si>
  <si>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</si>
  <si>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</si>
  <si>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</si>
  <si>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</si>
  <si>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</si>
  <si>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</si>
  <si>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</si>
  <si>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</si>
  <si>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</si>
  <si>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</si>
  <si>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</si>
  <si>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</si>
  <si>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</si>
  <si>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</si>
  <si>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</si>
  <si>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</si>
  <si>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</si>
  <si>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</si>
  <si>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</si>
  <si>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</si>
  <si>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</si>
  <si>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</si>
  <si>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</si>
  <si>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</si>
  <si>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</si>
  <si>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</si>
  <si>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</si>
  <si>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</si>
  <si>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</si>
  <si>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</si>
  <si>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</si>
  <si>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</si>
  <si>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</si>
  <si>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</si>
  <si>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</si>
  <si>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</si>
  <si>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</si>
  <si>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</si>
  <si>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</si>
  <si>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</si>
  <si>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</si>
  <si>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אול יר אגח ג לא סחיר</t>
  </si>
  <si>
    <t>מרווח הוגן</t>
  </si>
  <si>
    <t>1841580</t>
  </si>
  <si>
    <t>אול יר אגח ה ל א סחיר</t>
  </si>
  <si>
    <t>סה"כ קרנות השקעה</t>
  </si>
  <si>
    <t>סה"כ קרנות השקעה בחו"ל</t>
  </si>
  <si>
    <t>קרנות גידור</t>
  </si>
  <si>
    <t>ION TECH FEEDER FUND</t>
  </si>
  <si>
    <t>KYG4939W1188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</si>
  <si>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</si>
  <si>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</si>
  <si>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</si>
  <si>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</si>
  <si>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</si>
  <si>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</si>
  <si>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</si>
  <si>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</si>
  <si>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</si>
  <si>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</si>
  <si>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</si>
  <si>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</si>
  <si>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</si>
  <si>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</si>
  <si>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</si>
  <si>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</si>
  <si>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</si>
  <si>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</si>
  <si>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</si>
  <si>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</si>
  <si>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</si>
  <si>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</si>
  <si>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</si>
  <si>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</si>
  <si>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</si>
  <si>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</si>
  <si>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</si>
  <si>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</si>
  <si>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</si>
  <si>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</si>
  <si>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</si>
  <si>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</si>
  <si>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</si>
  <si>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</si>
  <si>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</si>
  <si>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</si>
  <si>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</si>
  <si>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</si>
  <si>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</si>
  <si>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</si>
  <si>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</si>
  <si>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</si>
  <si>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</si>
  <si>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</si>
  <si>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</si>
  <si>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</si>
  <si>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</si>
  <si>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</si>
  <si>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</si>
  <si>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</si>
  <si>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</si>
  <si>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</si>
  <si>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</si>
  <si>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</si>
  <si>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</si>
  <si>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</si>
  <si>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</si>
  <si>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</si>
  <si>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</si>
  <si>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</si>
  <si>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</si>
  <si>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</si>
  <si>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</si>
  <si>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</si>
  <si>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</si>
  <si>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</si>
  <si>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</si>
  <si>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</si>
  <si>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</si>
  <si>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</si>
  <si>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</si>
  <si>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</si>
  <si>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</si>
  <si>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</si>
  <si>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</si>
  <si>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</si>
  <si>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</si>
  <si>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</si>
  <si>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</si>
  <si>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</si>
  <si>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</si>
  <si>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</si>
  <si>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</si>
  <si>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</si>
  <si>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</si>
  <si>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</si>
  <si>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</si>
  <si>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</si>
  <si>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</si>
  <si>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</si>
  <si>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</si>
  <si>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</si>
  <si>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</si>
  <si>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</si>
  <si>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</si>
  <si>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</si>
  <si>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</si>
  <si>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</si>
  <si>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</si>
  <si>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</si>
  <si>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</si>
  <si>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</si>
  <si>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</si>
  <si>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</si>
  <si>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</si>
  <si>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</si>
  <si>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</si>
  <si>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</si>
  <si>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</si>
  <si>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</si>
  <si>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</si>
  <si>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</si>
  <si>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</si>
  <si>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</si>
  <si>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</si>
  <si>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</si>
  <si>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</si>
  <si>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</si>
  <si>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</si>
  <si>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</si>
  <si>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</si>
  <si>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</si>
  <si>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</si>
  <si>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</si>
  <si>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</si>
  <si>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</si>
  <si>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</si>
  <si>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</si>
  <si>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</si>
  <si>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</si>
  <si>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</si>
  <si>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</si>
  <si>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</si>
  <si>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</si>
  <si>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</si>
  <si>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</si>
  <si>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</si>
  <si>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</si>
  <si>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</si>
  <si>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</si>
  <si>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</si>
  <si>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</si>
  <si>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</si>
  <si>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</si>
  <si>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</si>
  <si>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</si>
  <si>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</si>
  <si>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</si>
  <si>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</si>
  <si>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</si>
  <si>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</si>
  <si>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</si>
  <si>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</si>
  <si>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</si>
  <si>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</si>
  <si>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</si>
  <si>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</si>
  <si>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</si>
  <si>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</si>
  <si>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</si>
  <si>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</si>
  <si>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</si>
  <si>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</si>
  <si>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</si>
  <si>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</si>
  <si>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</si>
  <si>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</si>
  <si>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</si>
  <si>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</si>
  <si>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</si>
  <si>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</si>
  <si>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</si>
  <si>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</si>
  <si>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</si>
  <si>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</si>
  <si>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</si>
  <si>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3.5822 05-09-23 (20) -348</t>
  </si>
  <si>
    <t>10003502</t>
  </si>
  <si>
    <t>+ILS/-USD 3.5825 04-12-23 (10) -375</t>
  </si>
  <si>
    <t>10000038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</si>
  <si>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</si>
  <si>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</si>
  <si>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</si>
  <si>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</si>
  <si>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</si>
  <si>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</si>
  <si>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</si>
  <si>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</si>
  <si>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</si>
  <si>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</si>
  <si>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</si>
  <si>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</si>
  <si>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3.593 04-12-23 (10) -360</t>
  </si>
  <si>
    <t>10000042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</si>
  <si>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</si>
  <si>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</si>
  <si>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</si>
  <si>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</si>
  <si>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</si>
  <si>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</si>
  <si>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</si>
  <si>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</si>
  <si>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</si>
  <si>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</si>
  <si>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</si>
  <si>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</si>
  <si>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</si>
  <si>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</si>
  <si>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</si>
  <si>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</si>
  <si>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</si>
  <si>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</si>
  <si>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</si>
  <si>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</si>
  <si>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</si>
  <si>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</si>
  <si>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</si>
  <si>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</si>
  <si>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</si>
  <si>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</si>
  <si>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</si>
  <si>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</si>
  <si>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</si>
  <si>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</si>
  <si>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</si>
  <si>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</si>
  <si>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</si>
  <si>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</si>
  <si>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</si>
  <si>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</si>
  <si>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</si>
  <si>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</si>
  <si>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</si>
  <si>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</si>
  <si>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</si>
  <si>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</si>
  <si>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</si>
  <si>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</si>
  <si>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</si>
  <si>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</si>
  <si>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</si>
  <si>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</si>
  <si>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</si>
  <si>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</si>
  <si>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</si>
  <si>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</si>
  <si>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</si>
  <si>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</si>
  <si>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</si>
  <si>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</si>
  <si>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</si>
  <si>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</si>
  <si>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</si>
  <si>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</si>
  <si>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</si>
  <si>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</si>
  <si>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</si>
  <si>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</si>
  <si>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</si>
  <si>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</si>
  <si>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</si>
  <si>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</si>
  <si>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</si>
  <si>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</si>
  <si>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</si>
  <si>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</si>
  <si>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</si>
  <si>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</si>
  <si>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</si>
  <si>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10003587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</si>
  <si>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</si>
  <si>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</si>
  <si>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</si>
  <si>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</si>
  <si>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</si>
  <si>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</si>
  <si>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</si>
  <si>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</si>
  <si>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</si>
  <si>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</si>
  <si>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</si>
  <si>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</si>
  <si>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</si>
  <si>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</si>
  <si>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</si>
  <si>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</si>
  <si>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</si>
  <si>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</si>
  <si>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3.6215 04-12-23 (10) -340</t>
  </si>
  <si>
    <t>10000043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</si>
  <si>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</si>
  <si>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</si>
  <si>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</si>
  <si>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</si>
  <si>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</si>
  <si>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</si>
  <si>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</si>
  <si>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</si>
  <si>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</si>
  <si>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</si>
  <si>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</si>
  <si>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</si>
  <si>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</si>
  <si>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</si>
  <si>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</si>
  <si>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</si>
  <si>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</si>
  <si>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</si>
  <si>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</si>
  <si>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</si>
  <si>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</si>
  <si>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</si>
  <si>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</si>
  <si>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</si>
  <si>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</si>
  <si>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</si>
  <si>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</si>
  <si>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</si>
  <si>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</si>
  <si>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</si>
  <si>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</si>
  <si>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</si>
  <si>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</si>
  <si>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</si>
  <si>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</si>
  <si>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</si>
  <si>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</si>
  <si>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</si>
  <si>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</si>
  <si>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</si>
  <si>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</si>
  <si>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</si>
  <si>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</si>
  <si>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</si>
  <si>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</si>
  <si>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</si>
  <si>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</si>
  <si>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</si>
  <si>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</si>
  <si>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</si>
  <si>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</si>
  <si>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</si>
  <si>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</si>
  <si>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</si>
  <si>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</si>
  <si>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</si>
  <si>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</si>
  <si>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</si>
  <si>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</si>
  <si>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</si>
  <si>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</si>
  <si>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</si>
  <si>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</si>
  <si>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</si>
  <si>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</si>
  <si>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</si>
  <si>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</si>
  <si>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</si>
  <si>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</si>
  <si>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</si>
  <si>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</si>
  <si>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3.6922 04-12-23 (10) -343</t>
  </si>
  <si>
    <t>10000048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</si>
  <si>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</si>
  <si>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</si>
  <si>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</si>
  <si>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</si>
  <si>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</si>
  <si>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</si>
  <si>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</si>
  <si>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</si>
  <si>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</si>
  <si>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</si>
  <si>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</si>
  <si>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</si>
  <si>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</si>
  <si>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</si>
  <si>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</si>
  <si>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</si>
  <si>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</si>
  <si>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</si>
  <si>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</si>
  <si>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</si>
  <si>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</si>
  <si>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</si>
  <si>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</si>
  <si>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</si>
  <si>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</si>
  <si>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</si>
  <si>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</si>
  <si>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</si>
  <si>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</si>
  <si>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</si>
  <si>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</si>
  <si>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3.532 04-12-23 (10) -260</t>
  </si>
  <si>
    <t>10000052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</si>
  <si>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</si>
  <si>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</si>
  <si>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</si>
  <si>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</si>
  <si>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</si>
  <si>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</si>
  <si>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</si>
  <si>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</si>
  <si>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</si>
  <si>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</si>
  <si>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</si>
  <si>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</si>
  <si>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3.5635 04-12-23 (10) -290</t>
  </si>
  <si>
    <t>10000051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</si>
  <si>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</si>
  <si>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</si>
  <si>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</si>
  <si>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</si>
  <si>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</si>
  <si>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</si>
  <si>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3.5785 04-12-23 (10) -255</t>
  </si>
  <si>
    <t>10000054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</si>
  <si>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</si>
  <si>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</si>
  <si>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</si>
  <si>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</si>
  <si>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</si>
  <si>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</si>
  <si>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3.5895 04-12-23 (10) -255</t>
  </si>
  <si>
    <t>10000053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</si>
  <si>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</si>
  <si>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</si>
  <si>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</si>
  <si>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</si>
  <si>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</si>
  <si>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</si>
  <si>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</si>
  <si>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</si>
  <si>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3.598 04-12-23 (10) -365</t>
  </si>
  <si>
    <t>10000037</t>
  </si>
  <si>
    <t>+USD/-ILS 3.601 04-12-23 (10) -240</t>
  </si>
  <si>
    <t>10000055</t>
  </si>
  <si>
    <t>+USD/-ILS 3.6018 04-12-23 (10) -342</t>
  </si>
  <si>
    <t>10000039</t>
  </si>
  <si>
    <t>+USD/-ILS 3.602 04-12-23 (10) -340</t>
  </si>
  <si>
    <t>10000036</t>
  </si>
  <si>
    <t>+USD/-ILS 3.6049 04-12-23 (10) -341</t>
  </si>
  <si>
    <t>10000040</t>
  </si>
  <si>
    <t>+USD/-ILS 3.608 22-11-23 (11) -315</t>
  </si>
  <si>
    <t>10003686</t>
  </si>
  <si>
    <t>+USD/-ILS 3.6092 27-11-23 (11) -338</t>
  </si>
  <si>
    <t>10003687</t>
  </si>
  <si>
    <t>+USD/-ILS 3.6223 04-12-23 (10) -377</t>
  </si>
  <si>
    <t>10000034</t>
  </si>
  <si>
    <t>+USD/-ILS 3.643 11-10-23 (20) -145</t>
  </si>
  <si>
    <t>10000120</t>
  </si>
  <si>
    <t>+USD/-ILS 3.6697 05-07-23 (12) -53</t>
  </si>
  <si>
    <t>10003742</t>
  </si>
  <si>
    <t>+USD/-ILS 3.682 04-12-23 (10) -330</t>
  </si>
  <si>
    <t>10000047</t>
  </si>
  <si>
    <t>+USD/-ILS 3.6836 04-12-23 (10) -314</t>
  </si>
  <si>
    <t>10000050</t>
  </si>
  <si>
    <t>+USD/-ILS 3.6853 03-07-23 (10) -47</t>
  </si>
  <si>
    <t>10003744</t>
  </si>
  <si>
    <t>+USD/-ILS 3.6904 03-07-23 (20) -46</t>
  </si>
  <si>
    <t>10003746</t>
  </si>
  <si>
    <t>+USD/-ILS 3.6967 04-12-23 (10) -328</t>
  </si>
  <si>
    <t>10000049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</si>
  <si>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</si>
  <si>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</si>
  <si>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</si>
  <si>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</si>
  <si>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</si>
  <si>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</si>
  <si>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</si>
  <si>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</si>
  <si>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</si>
  <si>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</si>
  <si>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</si>
  <si>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</si>
  <si>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</si>
  <si>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</si>
  <si>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</si>
  <si>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</si>
  <si>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</si>
  <si>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</si>
  <si>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</si>
  <si>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</si>
  <si>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</si>
  <si>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</si>
  <si>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</si>
  <si>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</si>
  <si>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</si>
  <si>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</si>
  <si>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</si>
  <si>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</si>
  <si>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</si>
  <si>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</si>
  <si>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</si>
  <si>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</si>
  <si>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</si>
  <si>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</si>
  <si>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</si>
  <si>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</si>
  <si>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</si>
  <si>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</si>
  <si>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</si>
  <si>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</si>
  <si>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</si>
  <si>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</si>
  <si>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</si>
  <si>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</si>
  <si>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</si>
  <si>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</si>
  <si>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</si>
  <si>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</si>
  <si>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</si>
  <si>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</si>
  <si>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</si>
  <si>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</si>
  <si>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</si>
  <si>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</si>
  <si>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</si>
  <si>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</si>
  <si>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</si>
  <si>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</si>
  <si>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</si>
  <si>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</si>
  <si>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</si>
  <si>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</si>
  <si>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</si>
  <si>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</si>
  <si>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</si>
  <si>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</si>
  <si>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</si>
  <si>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</si>
  <si>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</si>
  <si>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</si>
  <si>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</si>
  <si>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</si>
  <si>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</si>
  <si>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</si>
  <si>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</si>
  <si>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10000960</t>
  </si>
  <si>
    <t>+USD/-EUR 1.0759 06-11-23 (20) +89</t>
  </si>
  <si>
    <t>10003773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</si>
  <si>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</si>
  <si>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</si>
  <si>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</si>
  <si>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</si>
  <si>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</si>
  <si>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</si>
  <si>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</si>
  <si>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</si>
  <si>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</si>
  <si>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</si>
  <si>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</si>
  <si>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</si>
  <si>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</si>
  <si>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</si>
  <si>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</si>
  <si>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</si>
  <si>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</si>
  <si>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</si>
  <si>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</si>
  <si>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</si>
  <si>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</si>
  <si>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</si>
  <si>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</si>
  <si>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</si>
  <si>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</si>
  <si>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</si>
  <si>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</si>
  <si>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</si>
  <si>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</si>
  <si>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</si>
  <si>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</si>
  <si>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</si>
  <si>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</si>
  <si>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</si>
  <si>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</si>
  <si>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</si>
  <si>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</si>
  <si>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</si>
  <si>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</si>
  <si>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</si>
  <si>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10003867</t>
  </si>
  <si>
    <t>10000979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</si>
  <si>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</si>
  <si>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</si>
  <si>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</si>
  <si>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</si>
  <si>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</si>
  <si>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</si>
  <si>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</si>
  <si>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</si>
  <si>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</si>
  <si>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</si>
  <si>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</si>
  <si>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</si>
  <si>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</si>
  <si>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</si>
  <si>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</si>
  <si>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</si>
  <si>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</si>
  <si>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</si>
  <si>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</si>
  <si>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</si>
  <si>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</si>
  <si>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</si>
  <si>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</si>
  <si>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</si>
  <si>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</si>
  <si>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</si>
  <si>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</si>
  <si>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</si>
  <si>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</si>
  <si>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</si>
  <si>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</si>
  <si>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</si>
  <si>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</si>
  <si>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</si>
  <si>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</si>
  <si>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</si>
  <si>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</si>
  <si>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</si>
  <si>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</si>
  <si>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</si>
  <si>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</si>
  <si>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SW0229__3.56/TELBOR3M</t>
  </si>
  <si>
    <t>10000031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</si>
  <si>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</si>
  <si>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</si>
  <si>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</si>
  <si>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</si>
  <si>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</si>
  <si>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</si>
  <si>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</si>
  <si>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</si>
  <si>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</si>
  <si>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</si>
  <si>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</si>
  <si>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</si>
  <si>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</si>
  <si>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</si>
  <si>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</si>
  <si>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</si>
  <si>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</si>
  <si>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</si>
  <si>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</si>
  <si>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</si>
  <si>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</si>
  <si>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</si>
  <si>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</si>
  <si>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</si>
  <si>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</si>
  <si>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מגדל מקפת אישית (מספר אוצר 162) - מסלול משולב סחיר</t>
  </si>
  <si>
    <t>סה"כ תעודות חוב מסחריות</t>
  </si>
  <si>
    <t>סה"כ מוצרים מובנים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</si>
  <si>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</si>
  <si>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</si>
  <si>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</si>
  <si>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</si>
  <si>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</si>
  <si>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</si>
  <si>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</si>
  <si>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</si>
  <si>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</si>
  <si>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</si>
  <si>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סה"כ לא צמוד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</si>
</sst>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 horizontal="center" wrapText="1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10" fontId="26" fillId="0" borderId="0" xfId="14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9" fillId="0" borderId="24" xfId="0" applyFont="1" applyFill="1" applyBorder="1" applyAlignment="1">
      <alignment horizontal="right" indent="2"/>
    </xf>
    <xf numFmtId="166" fontId="29" fillId="0" borderId="0" xfId="0" applyNumberFormat="1" applyFont="1" applyFill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166" fontId="30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1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D11" sqref="D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135</v>
      </c>
      <c r="C1" s="67" t="s" vm="1">
        <v>214</v>
      </c>
    </row>
    <row r="2" spans="1:4">
      <c r="B2" s="46" t="s">
        <v>134</v>
      </c>
      <c r="C2" s="67" t="s">
        <v>215</v>
      </c>
    </row>
    <row r="3" spans="1:4">
      <c r="B3" s="46" t="s">
        <v>136</v>
      </c>
      <c r="C3" s="67" t="s">
        <v>2663</v>
      </c>
    </row>
    <row r="4" spans="1:4">
      <c r="B4" s="46" t="s">
        <v>137</v>
      </c>
      <c r="C4" s="67">
        <v>14242</v>
      </c>
    </row>
    <row r="6" spans="1:4" ht="26.25" customHeight="1">
      <c r="B6" s="145" t="s">
        <v>148</v>
      </c>
      <c r="C6" s="146"/>
      <c r="D6" s="147"/>
    </row>
    <row r="7" spans="1:4" s="9" customFormat="1">
      <c r="B7" s="21"/>
      <c r="C7" s="22" t="s">
        <v>100</v>
      </c>
      <c r="D7" s="23" t="s">
        <v>98</v>
      </c>
    </row>
    <row r="8" spans="1:4" s="9" customFormat="1">
      <c r="B8" s="21"/>
      <c r="C8" s="24" t="s">
        <v>193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147</v>
      </c>
      <c r="C10" s="110">
        <f>C11+C12+C23+C33+C34+C35+C36+C37</f>
        <v>5948.9102582867581</v>
      </c>
      <c r="D10" s="111">
        <f>C10/$C$42</f>
        <v>1</v>
      </c>
    </row>
    <row r="11" spans="1:4">
      <c r="A11" s="42" t="s">
        <v>114</v>
      </c>
      <c r="B11" s="27" t="s">
        <v>149</v>
      </c>
      <c r="C11" s="110">
        <f>מזומנים!J10</f>
        <v>1197.4109853807572</v>
      </c>
      <c r="D11" s="111">
        <f t="shared" ref="D11:D42" si="0">C11/$C$42</f>
        <v>0.20128240860799312</v>
      </c>
    </row>
    <row r="12" spans="1:4">
      <c r="B12" s="27" t="s">
        <v>150</v>
      </c>
      <c r="C12" s="110">
        <f>SUM(C13:C22)</f>
        <v>3190.8473113850005</v>
      </c>
      <c r="D12" s="111">
        <f t="shared" si="0"/>
        <v>0.53637509608422651</v>
      </c>
    </row>
    <row r="13" spans="1:4">
      <c r="A13" s="44" t="s">
        <v>114</v>
      </c>
      <c r="B13" s="28" t="s">
        <v>61</v>
      </c>
      <c r="C13" s="110" vm="2">
        <v>235.77903275500009</v>
      </c>
      <c r="D13" s="111">
        <f t="shared" si="0"/>
        <v>3.9633987153624116E-2</v>
      </c>
    </row>
    <row r="14" spans="1:4">
      <c r="A14" s="44" t="s">
        <v>114</v>
      </c>
      <c r="B14" s="28" t="s">
        <v>62</v>
      </c>
      <c r="C14" s="110">
        <v>0</v>
      </c>
      <c r="D14" s="111">
        <f t="shared" si="0"/>
        <v>0</v>
      </c>
    </row>
    <row r="15" spans="1:4">
      <c r="A15" s="44" t="s">
        <v>114</v>
      </c>
      <c r="B15" s="28" t="s">
        <v>63</v>
      </c>
      <c r="C15" s="110">
        <f>'אג"ח קונצרני'!R11</f>
        <v>1040.4095110900005</v>
      </c>
      <c r="D15" s="111">
        <f t="shared" si="0"/>
        <v>0.17489077258153676</v>
      </c>
    </row>
    <row r="16" spans="1:4">
      <c r="A16" s="44" t="s">
        <v>114</v>
      </c>
      <c r="B16" s="28" t="s">
        <v>64</v>
      </c>
      <c r="C16" s="110">
        <f>מניות!L11</f>
        <v>1012.2415571180001</v>
      </c>
      <c r="D16" s="111">
        <f t="shared" si="0"/>
        <v>0.17015579545984244</v>
      </c>
    </row>
    <row r="17" spans="1:4">
      <c r="A17" s="44" t="s">
        <v>114</v>
      </c>
      <c r="B17" s="28" t="s">
        <v>206</v>
      </c>
      <c r="C17" s="110" vm="3">
        <v>766.38374586600025</v>
      </c>
      <c r="D17" s="111">
        <f t="shared" si="0"/>
        <v>0.12882758565712724</v>
      </c>
    </row>
    <row r="18" spans="1:4">
      <c r="A18" s="44" t="s">
        <v>114</v>
      </c>
      <c r="B18" s="28" t="s">
        <v>65</v>
      </c>
      <c r="C18" s="110" vm="4">
        <v>118.06167973899996</v>
      </c>
      <c r="D18" s="111">
        <f t="shared" si="0"/>
        <v>1.9845933895967165E-2</v>
      </c>
    </row>
    <row r="19" spans="1:4">
      <c r="A19" s="44" t="s">
        <v>114</v>
      </c>
      <c r="B19" s="28" t="s">
        <v>66</v>
      </c>
      <c r="C19" s="110" vm="5">
        <v>0.13743598400000004</v>
      </c>
      <c r="D19" s="111">
        <f t="shared" si="0"/>
        <v>2.3102715965256564E-5</v>
      </c>
    </row>
    <row r="20" spans="1:4">
      <c r="A20" s="44" t="s">
        <v>114</v>
      </c>
      <c r="B20" s="28" t="s">
        <v>67</v>
      </c>
      <c r="C20" s="110" vm="6">
        <v>1.1655469770000002</v>
      </c>
      <c r="D20" s="111">
        <f t="shared" si="0"/>
        <v>1.9592613208047773E-4</v>
      </c>
    </row>
    <row r="21" spans="1:4">
      <c r="A21" s="44" t="s">
        <v>114</v>
      </c>
      <c r="B21" s="28" t="s">
        <v>68</v>
      </c>
      <c r="C21" s="110" vm="7">
        <v>16.668801855999998</v>
      </c>
      <c r="D21" s="111">
        <f t="shared" si="0"/>
        <v>2.8019924880831014E-3</v>
      </c>
    </row>
    <row r="22" spans="1:4">
      <c r="A22" s="44" t="s">
        <v>114</v>
      </c>
      <c r="B22" s="28" t="s">
        <v>69</v>
      </c>
      <c r="C22" s="110">
        <v>0</v>
      </c>
      <c r="D22" s="111">
        <f t="shared" si="0"/>
        <v>0</v>
      </c>
    </row>
    <row r="23" spans="1:4">
      <c r="B23" s="27" t="s">
        <v>151</v>
      </c>
      <c r="C23" s="110">
        <f>SUM(C24:C32)</f>
        <v>1561.2410606570002</v>
      </c>
      <c r="D23" s="111">
        <f t="shared" si="0"/>
        <v>0.26244152170260271</v>
      </c>
    </row>
    <row r="24" spans="1:4">
      <c r="A24" s="44" t="s">
        <v>114</v>
      </c>
      <c r="B24" s="28" t="s">
        <v>70</v>
      </c>
      <c r="C24" s="110" vm="8">
        <v>1569.6412584900002</v>
      </c>
      <c r="D24" s="111">
        <f t="shared" si="0"/>
        <v>0.26385357827570344</v>
      </c>
    </row>
    <row r="25" spans="1:4">
      <c r="A25" s="44" t="s">
        <v>114</v>
      </c>
      <c r="B25" s="28" t="s">
        <v>71</v>
      </c>
      <c r="C25" s="110">
        <v>0</v>
      </c>
      <c r="D25" s="111">
        <f t="shared" si="0"/>
        <v>0</v>
      </c>
    </row>
    <row r="26" spans="1:4">
      <c r="A26" s="44" t="s">
        <v>114</v>
      </c>
      <c r="B26" s="28" t="s">
        <v>63</v>
      </c>
      <c r="C26" s="110" vm="9">
        <v>1.1988105160000002</v>
      </c>
      <c r="D26" s="111">
        <f t="shared" si="0"/>
        <v>2.0151766692564778E-4</v>
      </c>
    </row>
    <row r="27" spans="1:4">
      <c r="A27" s="44" t="s">
        <v>114</v>
      </c>
      <c r="B27" s="28" t="s">
        <v>72</v>
      </c>
      <c r="C27" s="110">
        <v>0</v>
      </c>
      <c r="D27" s="111">
        <f t="shared" si="0"/>
        <v>0</v>
      </c>
    </row>
    <row r="28" spans="1:4">
      <c r="A28" s="44" t="s">
        <v>114</v>
      </c>
      <c r="B28" s="28" t="s">
        <v>73</v>
      </c>
      <c r="C28" s="110" vm="10">
        <v>1.1351314830000001</v>
      </c>
      <c r="D28" s="111">
        <f t="shared" si="0"/>
        <v>1.9081334794364665E-4</v>
      </c>
    </row>
    <row r="29" spans="1:4">
      <c r="A29" s="44" t="s">
        <v>114</v>
      </c>
      <c r="B29" s="28" t="s">
        <v>74</v>
      </c>
      <c r="C29" s="110" vm="11">
        <v>2.4115650000000005E-3</v>
      </c>
      <c r="D29" s="111">
        <f t="shared" si="0"/>
        <v>4.0537928717965119E-7</v>
      </c>
    </row>
    <row r="30" spans="1:4">
      <c r="A30" s="44" t="s">
        <v>114</v>
      </c>
      <c r="B30" s="28" t="s">
        <v>174</v>
      </c>
      <c r="C30" s="110" vm="12">
        <v>-2.0970062000000001E-2</v>
      </c>
      <c r="D30" s="111">
        <f t="shared" si="0"/>
        <v>-3.5250257760720067E-6</v>
      </c>
    </row>
    <row r="31" spans="1:4">
      <c r="A31" s="44" t="s">
        <v>114</v>
      </c>
      <c r="B31" s="28" t="s">
        <v>95</v>
      </c>
      <c r="C31" s="110" vm="13">
        <v>-10.715581335000005</v>
      </c>
      <c r="D31" s="111">
        <f t="shared" si="0"/>
        <v>-1.801267941481103E-3</v>
      </c>
    </row>
    <row r="32" spans="1:4">
      <c r="A32" s="44" t="s">
        <v>114</v>
      </c>
      <c r="B32" s="28" t="s">
        <v>75</v>
      </c>
      <c r="C32" s="110">
        <v>0</v>
      </c>
      <c r="D32" s="111">
        <f t="shared" si="0"/>
        <v>0</v>
      </c>
    </row>
    <row r="33" spans="1:4">
      <c r="A33" s="44" t="s">
        <v>114</v>
      </c>
      <c r="B33" s="27" t="s">
        <v>152</v>
      </c>
      <c r="C33" s="110">
        <v>0</v>
      </c>
      <c r="D33" s="111">
        <f t="shared" si="0"/>
        <v>0</v>
      </c>
    </row>
    <row r="34" spans="1:4">
      <c r="A34" s="44" t="s">
        <v>114</v>
      </c>
      <c r="B34" s="27" t="s">
        <v>153</v>
      </c>
      <c r="C34" s="110">
        <v>0</v>
      </c>
      <c r="D34" s="111">
        <f t="shared" si="0"/>
        <v>0</v>
      </c>
    </row>
    <row r="35" spans="1:4">
      <c r="A35" s="44" t="s">
        <v>114</v>
      </c>
      <c r="B35" s="27" t="s">
        <v>154</v>
      </c>
      <c r="C35" s="110">
        <v>0</v>
      </c>
      <c r="D35" s="111">
        <f t="shared" si="0"/>
        <v>0</v>
      </c>
    </row>
    <row r="36" spans="1:4">
      <c r="A36" s="44" t="s">
        <v>114</v>
      </c>
      <c r="B36" s="45" t="s">
        <v>155</v>
      </c>
      <c r="C36" s="110">
        <v>0</v>
      </c>
      <c r="D36" s="111">
        <f t="shared" si="0"/>
        <v>0</v>
      </c>
    </row>
    <row r="37" spans="1:4">
      <c r="A37" s="44" t="s">
        <v>114</v>
      </c>
      <c r="B37" s="27" t="s">
        <v>156</v>
      </c>
      <c r="C37" s="110">
        <f>'השקעות אחרות '!I10</f>
        <v>-0.58909913600000008</v>
      </c>
      <c r="D37" s="111">
        <f t="shared" si="0"/>
        <v>-9.9026394822378144E-5</v>
      </c>
    </row>
    <row r="38" spans="1:4">
      <c r="A38" s="44"/>
      <c r="B38" s="55" t="s">
        <v>158</v>
      </c>
      <c r="C38" s="110">
        <f>SUM(C39:C41)</f>
        <v>0</v>
      </c>
      <c r="D38" s="111">
        <f t="shared" si="0"/>
        <v>0</v>
      </c>
    </row>
    <row r="39" spans="1:4">
      <c r="A39" s="44" t="s">
        <v>114</v>
      </c>
      <c r="B39" s="56" t="s">
        <v>159</v>
      </c>
      <c r="C39" s="110">
        <v>0</v>
      </c>
      <c r="D39" s="111">
        <f t="shared" si="0"/>
        <v>0</v>
      </c>
    </row>
    <row r="40" spans="1:4">
      <c r="A40" s="44" t="s">
        <v>114</v>
      </c>
      <c r="B40" s="56" t="s">
        <v>191</v>
      </c>
      <c r="C40" s="110">
        <v>0</v>
      </c>
      <c r="D40" s="111">
        <f t="shared" si="0"/>
        <v>0</v>
      </c>
    </row>
    <row r="41" spans="1:4">
      <c r="A41" s="44" t="s">
        <v>114</v>
      </c>
      <c r="B41" s="56" t="s">
        <v>160</v>
      </c>
      <c r="C41" s="110">
        <v>0</v>
      </c>
      <c r="D41" s="111">
        <f t="shared" si="0"/>
        <v>0</v>
      </c>
    </row>
    <row r="42" spans="1:4">
      <c r="B42" s="56" t="s">
        <v>76</v>
      </c>
      <c r="C42" s="110">
        <f>C38+C10</f>
        <v>5948.9102582867581</v>
      </c>
      <c r="D42" s="111">
        <f t="shared" si="0"/>
        <v>1</v>
      </c>
    </row>
    <row r="43" spans="1:4">
      <c r="A43" s="44" t="s">
        <v>114</v>
      </c>
      <c r="B43" s="56" t="s">
        <v>157</v>
      </c>
      <c r="C43" s="110"/>
      <c r="D43" s="111"/>
    </row>
    <row r="44" spans="1:4">
      <c r="B44" s="5" t="s">
        <v>99</v>
      </c>
    </row>
    <row r="45" spans="1:4">
      <c r="C45" s="62" t="s">
        <v>142</v>
      </c>
      <c r="D45" s="34" t="s">
        <v>94</v>
      </c>
    </row>
    <row r="46" spans="1:4">
      <c r="C46" s="63" t="s">
        <v>0</v>
      </c>
      <c r="D46" s="23" t="s">
        <v>1</v>
      </c>
    </row>
    <row r="47" spans="1:4">
      <c r="C47" s="112" t="s">
        <v>125</v>
      </c>
      <c r="D47" s="113" vm="14">
        <v>2.4517000000000002</v>
      </c>
    </row>
    <row r="48" spans="1:4">
      <c r="C48" s="112" t="s">
        <v>132</v>
      </c>
      <c r="D48" s="113">
        <v>0.77297511855767032</v>
      </c>
    </row>
    <row r="49" spans="2:4">
      <c r="C49" s="112" t="s">
        <v>129</v>
      </c>
      <c r="D49" s="113" vm="15">
        <v>2.7898000000000001</v>
      </c>
    </row>
    <row r="50" spans="2:4">
      <c r="B50" s="11"/>
      <c r="C50" s="112" t="s">
        <v>2653</v>
      </c>
      <c r="D50" s="113" vm="16">
        <v>4.1134000000000004</v>
      </c>
    </row>
    <row r="51" spans="2:4">
      <c r="C51" s="112" t="s">
        <v>123</v>
      </c>
      <c r="D51" s="113" vm="17">
        <v>4.0185000000000004</v>
      </c>
    </row>
    <row r="52" spans="2:4">
      <c r="C52" s="112" t="s">
        <v>124</v>
      </c>
      <c r="D52" s="113" vm="18">
        <v>4.6707000000000001</v>
      </c>
    </row>
    <row r="53" spans="2:4">
      <c r="C53" s="112" t="s">
        <v>126</v>
      </c>
      <c r="D53" s="113">
        <v>0.47218570936331505</v>
      </c>
    </row>
    <row r="54" spans="2:4">
      <c r="C54" s="112" t="s">
        <v>130</v>
      </c>
      <c r="D54" s="113">
        <v>2.5581999999999997E-2</v>
      </c>
    </row>
    <row r="55" spans="2:4">
      <c r="C55" s="112" t="s">
        <v>131</v>
      </c>
      <c r="D55" s="113">
        <v>0.21595372753643494</v>
      </c>
    </row>
    <row r="56" spans="2:4">
      <c r="C56" s="112" t="s">
        <v>128</v>
      </c>
      <c r="D56" s="113" vm="19">
        <v>0.53959999999999997</v>
      </c>
    </row>
    <row r="57" spans="2:4">
      <c r="C57" s="112" t="s">
        <v>2654</v>
      </c>
      <c r="D57" s="113">
        <v>2.2710600000000003</v>
      </c>
    </row>
    <row r="58" spans="2:4">
      <c r="C58" s="112" t="s">
        <v>127</v>
      </c>
      <c r="D58" s="113" vm="20">
        <v>0.34089999999999998</v>
      </c>
    </row>
    <row r="59" spans="2:4">
      <c r="C59" s="112" t="s">
        <v>121</v>
      </c>
      <c r="D59" s="113" vm="21">
        <v>3.7</v>
      </c>
    </row>
    <row r="60" spans="2:4">
      <c r="C60" s="112" t="s">
        <v>133</v>
      </c>
      <c r="D60" s="113" vm="22">
        <v>0.1968</v>
      </c>
    </row>
    <row r="61" spans="2:4">
      <c r="C61" s="112" t="s">
        <v>2655</v>
      </c>
      <c r="D61" s="113" vm="23">
        <v>0.34370000000000001</v>
      </c>
    </row>
    <row r="62" spans="2:4">
      <c r="C62" s="112" t="s">
        <v>2656</v>
      </c>
      <c r="D62" s="113">
        <v>4.1426504901763202E-2</v>
      </c>
    </row>
    <row r="63" spans="2:4">
      <c r="C63" s="112" t="s">
        <v>2657</v>
      </c>
      <c r="D63" s="113">
        <v>0.51008450859561327</v>
      </c>
    </row>
    <row r="64" spans="2:4">
      <c r="C64" s="112" t="s">
        <v>122</v>
      </c>
      <c r="D64" s="113">
        <v>1</v>
      </c>
    </row>
    <row r="65" spans="3:4">
      <c r="C65" s="114"/>
      <c r="D65" s="114"/>
    </row>
    <row r="66" spans="3:4">
      <c r="C66" s="114"/>
      <c r="D66" s="114"/>
    </row>
    <row r="67" spans="3:4">
      <c r="C67" s="115"/>
      <c r="D67" s="11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46.140625" style="2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135</v>
      </c>
      <c r="C1" s="67" t="s" vm="1">
        <v>214</v>
      </c>
    </row>
    <row r="2" spans="2:13">
      <c r="B2" s="46" t="s">
        <v>134</v>
      </c>
      <c r="C2" s="67" t="s">
        <v>215</v>
      </c>
    </row>
    <row r="3" spans="2:13">
      <c r="B3" s="46" t="s">
        <v>136</v>
      </c>
      <c r="C3" s="67" t="s">
        <v>2663</v>
      </c>
    </row>
    <row r="4" spans="2:13">
      <c r="B4" s="46" t="s">
        <v>137</v>
      </c>
      <c r="C4" s="67">
        <v>14242</v>
      </c>
    </row>
    <row r="6" spans="2:13" ht="26.25" customHeight="1">
      <c r="B6" s="148" t="s">
        <v>162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3" ht="26.25" customHeight="1">
      <c r="B7" s="148" t="s">
        <v>84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  <c r="M7" s="3"/>
    </row>
    <row r="8" spans="2:13" s="3" customFormat="1" ht="78.75">
      <c r="B8" s="21" t="s">
        <v>105</v>
      </c>
      <c r="C8" s="29" t="s">
        <v>40</v>
      </c>
      <c r="D8" s="29" t="s">
        <v>108</v>
      </c>
      <c r="E8" s="29" t="s">
        <v>58</v>
      </c>
      <c r="F8" s="29" t="s">
        <v>92</v>
      </c>
      <c r="G8" s="29" t="s">
        <v>190</v>
      </c>
      <c r="H8" s="29" t="s">
        <v>189</v>
      </c>
      <c r="I8" s="29" t="s">
        <v>54</v>
      </c>
      <c r="J8" s="29" t="s">
        <v>53</v>
      </c>
      <c r="K8" s="29" t="s">
        <v>138</v>
      </c>
      <c r="L8" s="30" t="s">
        <v>140</v>
      </c>
    </row>
    <row r="9" spans="2:13" s="3" customFormat="1">
      <c r="B9" s="14"/>
      <c r="C9" s="29"/>
      <c r="D9" s="29"/>
      <c r="E9" s="29"/>
      <c r="F9" s="29"/>
      <c r="G9" s="15" t="s">
        <v>197</v>
      </c>
      <c r="H9" s="15"/>
      <c r="I9" s="15" t="s">
        <v>193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45</v>
      </c>
      <c r="C11" s="71"/>
      <c r="D11" s="71"/>
      <c r="E11" s="71"/>
      <c r="F11" s="71"/>
      <c r="G11" s="80"/>
      <c r="H11" s="82"/>
      <c r="I11" s="80">
        <v>1.1655469770000002</v>
      </c>
      <c r="J11" s="71"/>
      <c r="K11" s="81">
        <f>IFERROR(I11/$I$11,0)</f>
        <v>1</v>
      </c>
      <c r="L11" s="81">
        <f>I11/'סכום נכסי הקרן'!$C$42</f>
        <v>1.9592613208047773E-4</v>
      </c>
    </row>
    <row r="12" spans="2:13">
      <c r="B12" s="92" t="s">
        <v>184</v>
      </c>
      <c r="C12" s="73"/>
      <c r="D12" s="73"/>
      <c r="E12" s="73"/>
      <c r="F12" s="73"/>
      <c r="G12" s="83"/>
      <c r="H12" s="85"/>
      <c r="I12" s="83">
        <v>1.165546977</v>
      </c>
      <c r="J12" s="73"/>
      <c r="K12" s="84">
        <f t="shared" ref="K12:K17" si="0">IFERROR(I12/$I$11,0)</f>
        <v>0.99999999999999978</v>
      </c>
      <c r="L12" s="84">
        <f>I12/'סכום נכסי הקרן'!$C$42</f>
        <v>1.9592613208047768E-4</v>
      </c>
    </row>
    <row r="13" spans="2:13">
      <c r="B13" s="89" t="s">
        <v>180</v>
      </c>
      <c r="C13" s="71"/>
      <c r="D13" s="71"/>
      <c r="E13" s="71"/>
      <c r="F13" s="71"/>
      <c r="G13" s="80"/>
      <c r="H13" s="82"/>
      <c r="I13" s="80">
        <v>1.165546977</v>
      </c>
      <c r="J13" s="71"/>
      <c r="K13" s="81">
        <f t="shared" si="0"/>
        <v>0.99999999999999978</v>
      </c>
      <c r="L13" s="81">
        <f>I13/'סכום נכסי הקרן'!$C$42</f>
        <v>1.9592613208047768E-4</v>
      </c>
    </row>
    <row r="14" spans="2:13">
      <c r="B14" s="76" t="s">
        <v>1701</v>
      </c>
      <c r="C14" s="73" t="s">
        <v>1702</v>
      </c>
      <c r="D14" s="86" t="s">
        <v>109</v>
      </c>
      <c r="E14" s="86" t="s">
        <v>517</v>
      </c>
      <c r="F14" s="86" t="s">
        <v>122</v>
      </c>
      <c r="G14" s="83">
        <v>5.483600000000001E-2</v>
      </c>
      <c r="H14" s="85">
        <v>1110200</v>
      </c>
      <c r="I14" s="83">
        <v>0.60879038200000013</v>
      </c>
      <c r="J14" s="73"/>
      <c r="K14" s="84">
        <f t="shared" si="0"/>
        <v>0.52232161724357506</v>
      </c>
      <c r="L14" s="84">
        <f>I14/'סכום נכסי הקרן'!$C$42</f>
        <v>1.0233645416855342E-4</v>
      </c>
    </row>
    <row r="15" spans="2:13">
      <c r="B15" s="76" t="s">
        <v>1703</v>
      </c>
      <c r="C15" s="73" t="s">
        <v>1704</v>
      </c>
      <c r="D15" s="86" t="s">
        <v>109</v>
      </c>
      <c r="E15" s="86" t="s">
        <v>517</v>
      </c>
      <c r="F15" s="86" t="s">
        <v>122</v>
      </c>
      <c r="G15" s="83">
        <v>-5.483600000000001E-2</v>
      </c>
      <c r="H15" s="85">
        <v>764000</v>
      </c>
      <c r="I15" s="83">
        <v>-0.41894780400000015</v>
      </c>
      <c r="J15" s="73"/>
      <c r="K15" s="84">
        <f t="shared" si="0"/>
        <v>-0.35944308746639225</v>
      </c>
      <c r="L15" s="84">
        <f>I15/'סכום נכסי הקרן'!$C$42</f>
        <v>-7.0424293830355069E-5</v>
      </c>
    </row>
    <row r="16" spans="2:13">
      <c r="B16" s="76" t="s">
        <v>1705</v>
      </c>
      <c r="C16" s="73" t="s">
        <v>1706</v>
      </c>
      <c r="D16" s="86" t="s">
        <v>109</v>
      </c>
      <c r="E16" s="86" t="s">
        <v>517</v>
      </c>
      <c r="F16" s="86" t="s">
        <v>122</v>
      </c>
      <c r="G16" s="83">
        <v>0.50424000000000002</v>
      </c>
      <c r="H16" s="85">
        <v>193500</v>
      </c>
      <c r="I16" s="83">
        <v>0.97570440000000014</v>
      </c>
      <c r="J16" s="73"/>
      <c r="K16" s="84">
        <f t="shared" si="0"/>
        <v>0.83712147108078339</v>
      </c>
      <c r="L16" s="84">
        <f>I16/'סכום נכסי הקרן'!$C$42</f>
        <v>1.6401397191037736E-4</v>
      </c>
    </row>
    <row r="17" spans="2:12">
      <c r="B17" s="76" t="s">
        <v>1707</v>
      </c>
      <c r="C17" s="73" t="s">
        <v>1708</v>
      </c>
      <c r="D17" s="86" t="s">
        <v>109</v>
      </c>
      <c r="E17" s="86" t="s">
        <v>517</v>
      </c>
      <c r="F17" s="86" t="s">
        <v>122</v>
      </c>
      <c r="G17" s="83">
        <v>-0.50424000000000002</v>
      </c>
      <c r="H17" s="85">
        <v>0.01</v>
      </c>
      <c r="I17" s="83">
        <v>-9.9999999999999986E-10</v>
      </c>
      <c r="J17" s="73"/>
      <c r="K17" s="84">
        <f t="shared" si="0"/>
        <v>-8.579662765493146E-10</v>
      </c>
      <c r="L17" s="84">
        <f>I17/'סכום נכסי הקרן'!$C$42</f>
        <v>-1.680980140197967E-13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/>
      <c r="C19" s="73"/>
      <c r="D19" s="73"/>
      <c r="E19" s="73"/>
      <c r="F19" s="73"/>
      <c r="G19" s="83"/>
      <c r="H19" s="85"/>
      <c r="I19" s="73"/>
      <c r="J19" s="73"/>
      <c r="K19" s="84"/>
      <c r="L19" s="73"/>
    </row>
    <row r="20" spans="2:12">
      <c r="B20" s="89"/>
      <c r="C20" s="71"/>
      <c r="D20" s="71"/>
      <c r="E20" s="71"/>
      <c r="F20" s="71"/>
      <c r="G20" s="80"/>
      <c r="H20" s="82"/>
      <c r="I20" s="71"/>
      <c r="J20" s="71"/>
      <c r="K20" s="81"/>
      <c r="L20" s="71"/>
    </row>
    <row r="21" spans="2:12">
      <c r="B21" s="76"/>
      <c r="C21" s="73"/>
      <c r="D21" s="86"/>
      <c r="E21" s="86"/>
      <c r="F21" s="86"/>
      <c r="G21" s="83"/>
      <c r="H21" s="85"/>
      <c r="I21" s="83"/>
      <c r="J21" s="73"/>
      <c r="K21" s="84"/>
      <c r="L21" s="84"/>
    </row>
    <row r="22" spans="2:12">
      <c r="B22" s="76"/>
      <c r="C22" s="73"/>
      <c r="D22" s="86"/>
      <c r="E22" s="86"/>
      <c r="F22" s="86"/>
      <c r="G22" s="83"/>
      <c r="H22" s="85"/>
      <c r="I22" s="83"/>
      <c r="J22" s="73"/>
      <c r="K22" s="84"/>
      <c r="L22" s="84"/>
    </row>
    <row r="23" spans="2:12">
      <c r="B23" s="72"/>
      <c r="C23" s="73"/>
      <c r="D23" s="73"/>
      <c r="E23" s="73"/>
      <c r="F23" s="73"/>
      <c r="G23" s="83"/>
      <c r="H23" s="85"/>
      <c r="I23" s="73"/>
      <c r="J23" s="73"/>
      <c r="K23" s="84"/>
      <c r="L23" s="73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32" t="s">
        <v>205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32" t="s">
        <v>101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32" t="s">
        <v>188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32" t="s">
        <v>196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</row>
    <row r="441" spans="2:12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2:12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</row>
    <row r="443" spans="2:12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</row>
    <row r="444" spans="2:12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</row>
    <row r="445" spans="2:12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2:12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</row>
    <row r="447" spans="2:12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2:12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</row>
    <row r="449" spans="2:12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</row>
    <row r="450" spans="2:12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</row>
    <row r="451" spans="2:12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</row>
    <row r="452" spans="2:12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</row>
    <row r="453" spans="2:12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</row>
    <row r="454" spans="2:12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</row>
    <row r="455" spans="2:12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</row>
    <row r="456" spans="2:12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</row>
    <row r="457" spans="2:12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</row>
    <row r="458" spans="2:12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</row>
    <row r="459" spans="2:12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</row>
    <row r="460" spans="2:12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</row>
    <row r="461" spans="2:12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</row>
    <row r="462" spans="2:12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</row>
    <row r="463" spans="2:12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</row>
    <row r="464" spans="2:12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</row>
    <row r="465" spans="2:12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</row>
    <row r="466" spans="2:12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</row>
    <row r="467" spans="2:12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</row>
    <row r="468" spans="2:12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</row>
    <row r="469" spans="2:12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</row>
    <row r="470" spans="2:12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</row>
    <row r="471" spans="2:12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</row>
    <row r="472" spans="2:12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</row>
    <row r="473" spans="2:12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</row>
    <row r="474" spans="2:12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</row>
    <row r="475" spans="2:12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</row>
    <row r="476" spans="2:12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</row>
    <row r="477" spans="2:12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</row>
    <row r="478" spans="2:12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</row>
    <row r="479" spans="2:12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</row>
    <row r="480" spans="2:12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</row>
    <row r="481" spans="2:12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</row>
    <row r="482" spans="2:12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</row>
    <row r="483" spans="2:12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</row>
    <row r="484" spans="2:12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</row>
    <row r="485" spans="2:12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</row>
    <row r="486" spans="2:12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</row>
    <row r="487" spans="2:12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</row>
    <row r="488" spans="2:12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</row>
    <row r="489" spans="2:12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</row>
    <row r="490" spans="2:12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</row>
    <row r="491" spans="2:12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</row>
    <row r="492" spans="2:12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</row>
    <row r="493" spans="2:12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</row>
    <row r="494" spans="2:12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</row>
    <row r="495" spans="2:12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</row>
    <row r="496" spans="2:12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</row>
    <row r="497" spans="2:12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</row>
    <row r="498" spans="2:12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</row>
    <row r="499" spans="2:12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</row>
    <row r="500" spans="2:12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</row>
    <row r="501" spans="2:12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</row>
    <row r="502" spans="2:12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</row>
    <row r="503" spans="2:12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</row>
    <row r="504" spans="2:12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</row>
    <row r="505" spans="2:12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</row>
    <row r="506" spans="2:12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</row>
    <row r="507" spans="2:12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</row>
    <row r="508" spans="2:12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</row>
    <row r="509" spans="2:12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</row>
    <row r="510" spans="2:12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</row>
    <row r="511" spans="2:12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</row>
    <row r="512" spans="2:12">
      <c r="B512" s="116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</row>
    <row r="513" spans="2:12">
      <c r="B513" s="116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</row>
    <row r="514" spans="2:12">
      <c r="B514" s="116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</row>
    <row r="515" spans="2:12">
      <c r="B515" s="116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</row>
    <row r="516" spans="2:12">
      <c r="B516" s="116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</row>
    <row r="517" spans="2:12">
      <c r="B517" s="116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</row>
    <row r="518" spans="2:12">
      <c r="B518" s="116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</row>
    <row r="519" spans="2:12">
      <c r="B519" s="116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</row>
    <row r="520" spans="2:12">
      <c r="B520" s="116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</row>
    <row r="521" spans="2:12">
      <c r="B521" s="116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</row>
    <row r="522" spans="2:12">
      <c r="B522" s="116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</row>
    <row r="523" spans="2:12">
      <c r="B523" s="116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</row>
    <row r="524" spans="2:12">
      <c r="B524" s="116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</row>
    <row r="525" spans="2:12">
      <c r="B525" s="116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</row>
    <row r="526" spans="2:12">
      <c r="B526" s="116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</row>
    <row r="527" spans="2:12">
      <c r="B527" s="116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</row>
    <row r="528" spans="2:12">
      <c r="B528" s="116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</row>
    <row r="529" spans="2:12">
      <c r="B529" s="116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</row>
    <row r="530" spans="2:12">
      <c r="B530" s="116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</row>
    <row r="531" spans="2:12">
      <c r="B531" s="116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</row>
    <row r="532" spans="2:12">
      <c r="B532" s="116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</row>
    <row r="533" spans="2:12">
      <c r="B533" s="116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</row>
    <row r="534" spans="2:12">
      <c r="B534" s="116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</row>
    <row r="535" spans="2:12">
      <c r="B535" s="116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</row>
    <row r="536" spans="2:12">
      <c r="B536" s="116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</row>
    <row r="537" spans="2:12">
      <c r="B537" s="116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</row>
    <row r="538" spans="2:12">
      <c r="B538" s="116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</row>
    <row r="539" spans="2:12">
      <c r="B539" s="116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</row>
    <row r="540" spans="2:12">
      <c r="B540" s="116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</row>
    <row r="541" spans="2:12">
      <c r="B541" s="116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</row>
    <row r="542" spans="2:12">
      <c r="B542" s="116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</row>
    <row r="543" spans="2:12">
      <c r="B543" s="116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</row>
    <row r="544" spans="2:12">
      <c r="B544" s="116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</row>
    <row r="545" spans="2:12">
      <c r="B545" s="116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</row>
    <row r="546" spans="2:12">
      <c r="B546" s="116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</row>
    <row r="547" spans="2:12">
      <c r="B547" s="116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</row>
    <row r="548" spans="2:12">
      <c r="B548" s="116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</row>
    <row r="549" spans="2:12">
      <c r="B549" s="116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</row>
    <row r="550" spans="2:12">
      <c r="B550" s="116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</row>
    <row r="551" spans="2:12">
      <c r="B551" s="116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</row>
    <row r="552" spans="2:12">
      <c r="B552" s="116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</row>
    <row r="553" spans="2:12">
      <c r="B553" s="116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</row>
    <row r="554" spans="2:12">
      <c r="B554" s="116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</row>
    <row r="555" spans="2:12">
      <c r="B555" s="116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</row>
    <row r="556" spans="2:12">
      <c r="B556" s="116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</row>
    <row r="557" spans="2:12">
      <c r="B557" s="116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</row>
    <row r="558" spans="2:12">
      <c r="B558" s="116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</row>
    <row r="559" spans="2:12">
      <c r="B559" s="116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</row>
    <row r="560" spans="2:12">
      <c r="B560" s="116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</row>
    <row r="561" spans="2:12">
      <c r="B561" s="116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</row>
    <row r="562" spans="2:12">
      <c r="B562" s="116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</row>
    <row r="563" spans="2:12">
      <c r="B563" s="116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</row>
    <row r="564" spans="2:12">
      <c r="B564" s="116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</row>
    <row r="565" spans="2:12">
      <c r="B565" s="116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</row>
    <row r="566" spans="2:12">
      <c r="B566" s="116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</row>
    <row r="567" spans="2:12">
      <c r="B567" s="116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</row>
    <row r="568" spans="2:12">
      <c r="B568" s="116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</row>
    <row r="569" spans="2:12">
      <c r="B569" s="116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</row>
    <row r="570" spans="2:12">
      <c r="B570" s="116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</row>
    <row r="571" spans="2:12">
      <c r="B571" s="116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</row>
    <row r="572" spans="2:12">
      <c r="B572" s="116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</row>
    <row r="573" spans="2:12">
      <c r="B573" s="116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</row>
    <row r="574" spans="2:12">
      <c r="B574" s="116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</row>
    <row r="575" spans="2:12">
      <c r="B575" s="116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</row>
    <row r="576" spans="2:12">
      <c r="B576" s="116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</row>
    <row r="577" spans="2:12">
      <c r="B577" s="116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</row>
    <row r="578" spans="2:12">
      <c r="B578" s="116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</row>
    <row r="579" spans="2:12">
      <c r="B579" s="116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</row>
    <row r="580" spans="2:12">
      <c r="B580" s="116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</row>
    <row r="581" spans="2:12">
      <c r="B581" s="116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</row>
    <row r="582" spans="2:12">
      <c r="B582" s="116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</row>
    <row r="583" spans="2:12">
      <c r="B583" s="116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</row>
    <row r="584" spans="2:12">
      <c r="B584" s="116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</row>
    <row r="585" spans="2:12">
      <c r="B585" s="116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</row>
    <row r="586" spans="2:12">
      <c r="B586" s="116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46.5703125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135</v>
      </c>
      <c r="C1" s="67" t="s" vm="1">
        <v>214</v>
      </c>
    </row>
    <row r="2" spans="1:11">
      <c r="B2" s="46" t="s">
        <v>134</v>
      </c>
      <c r="C2" s="67" t="s">
        <v>215</v>
      </c>
    </row>
    <row r="3" spans="1:11">
      <c r="B3" s="46" t="s">
        <v>136</v>
      </c>
      <c r="C3" s="67" t="s">
        <v>2663</v>
      </c>
    </row>
    <row r="4" spans="1:11">
      <c r="B4" s="46" t="s">
        <v>137</v>
      </c>
      <c r="C4" s="67">
        <v>14242</v>
      </c>
    </row>
    <row r="6" spans="1:11" ht="26.25" customHeight="1">
      <c r="B6" s="148" t="s">
        <v>162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1:11" ht="26.25" customHeight="1">
      <c r="B7" s="148" t="s">
        <v>85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1:11" s="3" customFormat="1" ht="78.75">
      <c r="A8" s="2"/>
      <c r="B8" s="21" t="s">
        <v>105</v>
      </c>
      <c r="C8" s="29" t="s">
        <v>40</v>
      </c>
      <c r="D8" s="29" t="s">
        <v>108</v>
      </c>
      <c r="E8" s="29" t="s">
        <v>58</v>
      </c>
      <c r="F8" s="29" t="s">
        <v>92</v>
      </c>
      <c r="G8" s="29" t="s">
        <v>190</v>
      </c>
      <c r="H8" s="29" t="s">
        <v>189</v>
      </c>
      <c r="I8" s="29" t="s">
        <v>54</v>
      </c>
      <c r="J8" s="29" t="s">
        <v>138</v>
      </c>
      <c r="K8" s="30" t="s">
        <v>140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197</v>
      </c>
      <c r="H9" s="15"/>
      <c r="I9" s="15" t="s">
        <v>193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44</v>
      </c>
      <c r="C11" s="73"/>
      <c r="D11" s="73"/>
      <c r="E11" s="73"/>
      <c r="F11" s="73"/>
      <c r="G11" s="83"/>
      <c r="H11" s="85"/>
      <c r="I11" s="83">
        <v>16.668801855999998</v>
      </c>
      <c r="J11" s="84">
        <f>IFERROR(I11/$I$11,0)</f>
        <v>1</v>
      </c>
      <c r="K11" s="84">
        <f>I11/'סכום נכסי הקרן'!$C$42</f>
        <v>2.8019924880831014E-3</v>
      </c>
    </row>
    <row r="12" spans="1:11">
      <c r="B12" s="92" t="s">
        <v>185</v>
      </c>
      <c r="C12" s="73"/>
      <c r="D12" s="73"/>
      <c r="E12" s="73"/>
      <c r="F12" s="73"/>
      <c r="G12" s="83"/>
      <c r="H12" s="85"/>
      <c r="I12" s="83">
        <v>16.668801855999998</v>
      </c>
      <c r="J12" s="84">
        <f t="shared" ref="J12:J19" si="0">IFERROR(I12/$I$11,0)</f>
        <v>1</v>
      </c>
      <c r="K12" s="84">
        <f>I12/'סכום נכסי הקרן'!$C$42</f>
        <v>2.8019924880831014E-3</v>
      </c>
    </row>
    <row r="13" spans="1:11">
      <c r="B13" s="72" t="s">
        <v>1709</v>
      </c>
      <c r="C13" s="73" t="s">
        <v>1710</v>
      </c>
      <c r="D13" s="86" t="s">
        <v>28</v>
      </c>
      <c r="E13" s="86" t="s">
        <v>517</v>
      </c>
      <c r="F13" s="86" t="s">
        <v>121</v>
      </c>
      <c r="G13" s="83">
        <v>0.14436499999999999</v>
      </c>
      <c r="H13" s="85">
        <v>99790</v>
      </c>
      <c r="I13" s="83">
        <v>-0.44084996500000012</v>
      </c>
      <c r="J13" s="84">
        <f t="shared" si="0"/>
        <v>-2.6447609660757623E-2</v>
      </c>
      <c r="K13" s="84">
        <f>I13/'סכום נכסי הקרן'!$C$42</f>
        <v>-7.410600359719692E-5</v>
      </c>
    </row>
    <row r="14" spans="1:11">
      <c r="B14" s="72" t="s">
        <v>1711</v>
      </c>
      <c r="C14" s="73" t="s">
        <v>1712</v>
      </c>
      <c r="D14" s="86" t="s">
        <v>28</v>
      </c>
      <c r="E14" s="86" t="s">
        <v>517</v>
      </c>
      <c r="F14" s="86" t="s">
        <v>121</v>
      </c>
      <c r="G14" s="83">
        <v>2.4735000000000004E-2</v>
      </c>
      <c r="H14" s="85">
        <v>1533700</v>
      </c>
      <c r="I14" s="83">
        <v>0.79866416100000015</v>
      </c>
      <c r="J14" s="84">
        <f t="shared" si="0"/>
        <v>4.7913711369273852E-2</v>
      </c>
      <c r="K14" s="84">
        <f>I14/'סכום נכסי הקרן'!$C$42</f>
        <v>1.3425385933288721E-4</v>
      </c>
    </row>
    <row r="15" spans="1:11">
      <c r="B15" s="72" t="s">
        <v>1713</v>
      </c>
      <c r="C15" s="73" t="s">
        <v>1714</v>
      </c>
      <c r="D15" s="86" t="s">
        <v>28</v>
      </c>
      <c r="E15" s="86" t="s">
        <v>517</v>
      </c>
      <c r="F15" s="86" t="s">
        <v>129</v>
      </c>
      <c r="G15" s="83">
        <v>1.3609000000000003E-2</v>
      </c>
      <c r="H15" s="85">
        <v>121860</v>
      </c>
      <c r="I15" s="83">
        <v>0.13569310200000004</v>
      </c>
      <c r="J15" s="84">
        <f t="shared" si="0"/>
        <v>8.1405432239364459E-3</v>
      </c>
      <c r="K15" s="84">
        <f>I15/'סכום נכסי הקרן'!$C$42</f>
        <v>2.2809740962385711E-5</v>
      </c>
    </row>
    <row r="16" spans="1:11">
      <c r="B16" s="72" t="s">
        <v>1715</v>
      </c>
      <c r="C16" s="73" t="s">
        <v>1716</v>
      </c>
      <c r="D16" s="86" t="s">
        <v>28</v>
      </c>
      <c r="E16" s="86" t="s">
        <v>517</v>
      </c>
      <c r="F16" s="86" t="s">
        <v>121</v>
      </c>
      <c r="G16" s="83">
        <v>0.67756300000000014</v>
      </c>
      <c r="H16" s="85">
        <v>448825</v>
      </c>
      <c r="I16" s="83">
        <v>16.079859273000004</v>
      </c>
      <c r="J16" s="84">
        <f t="shared" si="0"/>
        <v>0.96466797145422889</v>
      </c>
      <c r="K16" s="84">
        <f>I16/'סכום נכסי הקרן'!$C$42</f>
        <v>2.7029924095091128E-3</v>
      </c>
    </row>
    <row r="17" spans="2:11">
      <c r="B17" s="72" t="s">
        <v>1717</v>
      </c>
      <c r="C17" s="73" t="s">
        <v>1718</v>
      </c>
      <c r="D17" s="86" t="s">
        <v>28</v>
      </c>
      <c r="E17" s="86" t="s">
        <v>517</v>
      </c>
      <c r="F17" s="86" t="s">
        <v>123</v>
      </c>
      <c r="G17" s="83">
        <v>8.7206000000000006E-2</v>
      </c>
      <c r="H17" s="85">
        <v>46380</v>
      </c>
      <c r="I17" s="83">
        <v>8.8392000000000002E-3</v>
      </c>
      <c r="J17" s="84">
        <f t="shared" si="0"/>
        <v>5.3028406458729949E-4</v>
      </c>
      <c r="K17" s="84">
        <f>I17/'סכום נכסי הקרן'!$C$42</f>
        <v>1.4858519655237871E-6</v>
      </c>
    </row>
    <row r="18" spans="2:11">
      <c r="B18" s="72" t="s">
        <v>1719</v>
      </c>
      <c r="C18" s="73" t="s">
        <v>1720</v>
      </c>
      <c r="D18" s="86" t="s">
        <v>28</v>
      </c>
      <c r="E18" s="86" t="s">
        <v>517</v>
      </c>
      <c r="F18" s="86" t="s">
        <v>130</v>
      </c>
      <c r="G18" s="83">
        <v>2.5845000000000003E-2</v>
      </c>
      <c r="H18" s="85">
        <v>228800</v>
      </c>
      <c r="I18" s="83">
        <v>0.26362125300000006</v>
      </c>
      <c r="J18" s="84">
        <f t="shared" si="0"/>
        <v>1.5815249066933303E-2</v>
      </c>
      <c r="K18" s="84">
        <f>I18/'סכום נכסי הקרן'!$C$42</f>
        <v>4.431420908271039E-5</v>
      </c>
    </row>
    <row r="19" spans="2:11">
      <c r="B19" s="72" t="s">
        <v>1721</v>
      </c>
      <c r="C19" s="73" t="s">
        <v>1722</v>
      </c>
      <c r="D19" s="86" t="s">
        <v>28</v>
      </c>
      <c r="E19" s="86" t="s">
        <v>517</v>
      </c>
      <c r="F19" s="86" t="s">
        <v>121</v>
      </c>
      <c r="G19" s="83">
        <v>6.557700000000001E-2</v>
      </c>
      <c r="H19" s="85">
        <v>11843.75</v>
      </c>
      <c r="I19" s="83">
        <v>-0.17702516800000004</v>
      </c>
      <c r="J19" s="84">
        <f t="shared" si="0"/>
        <v>-1.0620149518201824E-2</v>
      </c>
      <c r="K19" s="84">
        <f>I19/'סכום נכסי הקרן'!$C$42</f>
        <v>-2.9757579172320878E-5</v>
      </c>
    </row>
    <row r="20" spans="2:11">
      <c r="B20" s="72"/>
      <c r="C20" s="73"/>
      <c r="D20" s="86"/>
      <c r="E20" s="86"/>
      <c r="F20" s="86"/>
      <c r="G20" s="83"/>
      <c r="H20" s="85"/>
      <c r="I20" s="73"/>
      <c r="J20" s="84"/>
      <c r="K20" s="73"/>
    </row>
    <row r="21" spans="2:11">
      <c r="B21" s="92"/>
      <c r="C21" s="73"/>
      <c r="D21" s="73"/>
      <c r="E21" s="73"/>
      <c r="F21" s="73"/>
      <c r="G21" s="83"/>
      <c r="H21" s="85"/>
      <c r="I21" s="73"/>
      <c r="J21" s="84"/>
      <c r="K21" s="73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32" t="s">
        <v>205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32" t="s">
        <v>101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132" t="s">
        <v>188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132" t="s">
        <v>196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116"/>
      <c r="C121" s="135"/>
      <c r="D121" s="135"/>
      <c r="E121" s="135"/>
      <c r="F121" s="135"/>
      <c r="G121" s="135"/>
      <c r="H121" s="135"/>
      <c r="I121" s="117"/>
      <c r="J121" s="117"/>
      <c r="K121" s="135"/>
    </row>
    <row r="122" spans="2:11">
      <c r="B122" s="116"/>
      <c r="C122" s="135"/>
      <c r="D122" s="135"/>
      <c r="E122" s="135"/>
      <c r="F122" s="135"/>
      <c r="G122" s="135"/>
      <c r="H122" s="135"/>
      <c r="I122" s="117"/>
      <c r="J122" s="117"/>
      <c r="K122" s="135"/>
    </row>
    <row r="123" spans="2:11">
      <c r="B123" s="116"/>
      <c r="C123" s="135"/>
      <c r="D123" s="135"/>
      <c r="E123" s="135"/>
      <c r="F123" s="135"/>
      <c r="G123" s="135"/>
      <c r="H123" s="135"/>
      <c r="I123" s="117"/>
      <c r="J123" s="117"/>
      <c r="K123" s="135"/>
    </row>
    <row r="124" spans="2:11">
      <c r="B124" s="116"/>
      <c r="C124" s="135"/>
      <c r="D124" s="135"/>
      <c r="E124" s="135"/>
      <c r="F124" s="135"/>
      <c r="G124" s="135"/>
      <c r="H124" s="135"/>
      <c r="I124" s="117"/>
      <c r="J124" s="117"/>
      <c r="K124" s="135"/>
    </row>
    <row r="125" spans="2:11">
      <c r="B125" s="116"/>
      <c r="C125" s="135"/>
      <c r="D125" s="135"/>
      <c r="E125" s="135"/>
      <c r="F125" s="135"/>
      <c r="G125" s="135"/>
      <c r="H125" s="135"/>
      <c r="I125" s="117"/>
      <c r="J125" s="117"/>
      <c r="K125" s="135"/>
    </row>
    <row r="126" spans="2:11">
      <c r="B126" s="116"/>
      <c r="C126" s="135"/>
      <c r="D126" s="135"/>
      <c r="E126" s="135"/>
      <c r="F126" s="135"/>
      <c r="G126" s="135"/>
      <c r="H126" s="135"/>
      <c r="I126" s="117"/>
      <c r="J126" s="117"/>
      <c r="K126" s="135"/>
    </row>
    <row r="127" spans="2:11">
      <c r="B127" s="116"/>
      <c r="C127" s="135"/>
      <c r="D127" s="135"/>
      <c r="E127" s="135"/>
      <c r="F127" s="135"/>
      <c r="G127" s="135"/>
      <c r="H127" s="135"/>
      <c r="I127" s="117"/>
      <c r="J127" s="117"/>
      <c r="K127" s="135"/>
    </row>
    <row r="128" spans="2:11">
      <c r="B128" s="116"/>
      <c r="C128" s="135"/>
      <c r="D128" s="135"/>
      <c r="E128" s="135"/>
      <c r="F128" s="135"/>
      <c r="G128" s="135"/>
      <c r="H128" s="135"/>
      <c r="I128" s="117"/>
      <c r="J128" s="117"/>
      <c r="K128" s="135"/>
    </row>
    <row r="129" spans="2:11">
      <c r="B129" s="116"/>
      <c r="C129" s="135"/>
      <c r="D129" s="135"/>
      <c r="E129" s="135"/>
      <c r="F129" s="135"/>
      <c r="G129" s="135"/>
      <c r="H129" s="135"/>
      <c r="I129" s="117"/>
      <c r="J129" s="117"/>
      <c r="K129" s="135"/>
    </row>
    <row r="130" spans="2:11">
      <c r="B130" s="116"/>
      <c r="C130" s="135"/>
      <c r="D130" s="135"/>
      <c r="E130" s="135"/>
      <c r="F130" s="135"/>
      <c r="G130" s="135"/>
      <c r="H130" s="135"/>
      <c r="I130" s="117"/>
      <c r="J130" s="117"/>
      <c r="K130" s="135"/>
    </row>
    <row r="131" spans="2:11">
      <c r="B131" s="116"/>
      <c r="C131" s="135"/>
      <c r="D131" s="135"/>
      <c r="E131" s="135"/>
      <c r="F131" s="135"/>
      <c r="G131" s="135"/>
      <c r="H131" s="135"/>
      <c r="I131" s="117"/>
      <c r="J131" s="117"/>
      <c r="K131" s="135"/>
    </row>
    <row r="132" spans="2:11">
      <c r="B132" s="116"/>
      <c r="C132" s="135"/>
      <c r="D132" s="135"/>
      <c r="E132" s="135"/>
      <c r="F132" s="135"/>
      <c r="G132" s="135"/>
      <c r="H132" s="135"/>
      <c r="I132" s="117"/>
      <c r="J132" s="117"/>
      <c r="K132" s="135"/>
    </row>
    <row r="133" spans="2:11">
      <c r="B133" s="116"/>
      <c r="C133" s="135"/>
      <c r="D133" s="135"/>
      <c r="E133" s="135"/>
      <c r="F133" s="135"/>
      <c r="G133" s="135"/>
      <c r="H133" s="135"/>
      <c r="I133" s="117"/>
      <c r="J133" s="117"/>
      <c r="K133" s="135"/>
    </row>
    <row r="134" spans="2:11">
      <c r="B134" s="116"/>
      <c r="C134" s="135"/>
      <c r="D134" s="135"/>
      <c r="E134" s="135"/>
      <c r="F134" s="135"/>
      <c r="G134" s="135"/>
      <c r="H134" s="135"/>
      <c r="I134" s="117"/>
      <c r="J134" s="117"/>
      <c r="K134" s="135"/>
    </row>
    <row r="135" spans="2:11">
      <c r="B135" s="116"/>
      <c r="C135" s="135"/>
      <c r="D135" s="135"/>
      <c r="E135" s="135"/>
      <c r="F135" s="135"/>
      <c r="G135" s="135"/>
      <c r="H135" s="135"/>
      <c r="I135" s="117"/>
      <c r="J135" s="117"/>
      <c r="K135" s="135"/>
    </row>
    <row r="136" spans="2:11">
      <c r="B136" s="116"/>
      <c r="C136" s="135"/>
      <c r="D136" s="135"/>
      <c r="E136" s="135"/>
      <c r="F136" s="135"/>
      <c r="G136" s="135"/>
      <c r="H136" s="135"/>
      <c r="I136" s="117"/>
      <c r="J136" s="117"/>
      <c r="K136" s="135"/>
    </row>
    <row r="137" spans="2:11">
      <c r="B137" s="116"/>
      <c r="C137" s="135"/>
      <c r="D137" s="135"/>
      <c r="E137" s="135"/>
      <c r="F137" s="135"/>
      <c r="G137" s="135"/>
      <c r="H137" s="135"/>
      <c r="I137" s="117"/>
      <c r="J137" s="117"/>
      <c r="K137" s="135"/>
    </row>
    <row r="138" spans="2:11">
      <c r="B138" s="116"/>
      <c r="C138" s="135"/>
      <c r="D138" s="135"/>
      <c r="E138" s="135"/>
      <c r="F138" s="135"/>
      <c r="G138" s="135"/>
      <c r="H138" s="135"/>
      <c r="I138" s="117"/>
      <c r="J138" s="117"/>
      <c r="K138" s="135"/>
    </row>
    <row r="139" spans="2:11">
      <c r="B139" s="116"/>
      <c r="C139" s="135"/>
      <c r="D139" s="135"/>
      <c r="E139" s="135"/>
      <c r="F139" s="135"/>
      <c r="G139" s="135"/>
      <c r="H139" s="135"/>
      <c r="I139" s="117"/>
      <c r="J139" s="117"/>
      <c r="K139" s="135"/>
    </row>
    <row r="140" spans="2:11">
      <c r="B140" s="116"/>
      <c r="C140" s="135"/>
      <c r="D140" s="135"/>
      <c r="E140" s="135"/>
      <c r="F140" s="135"/>
      <c r="G140" s="135"/>
      <c r="H140" s="135"/>
      <c r="I140" s="117"/>
      <c r="J140" s="117"/>
      <c r="K140" s="135"/>
    </row>
    <row r="141" spans="2:11">
      <c r="B141" s="116"/>
      <c r="C141" s="135"/>
      <c r="D141" s="135"/>
      <c r="E141" s="135"/>
      <c r="F141" s="135"/>
      <c r="G141" s="135"/>
      <c r="H141" s="135"/>
      <c r="I141" s="117"/>
      <c r="J141" s="117"/>
      <c r="K141" s="135"/>
    </row>
    <row r="142" spans="2:11">
      <c r="B142" s="116"/>
      <c r="C142" s="135"/>
      <c r="D142" s="135"/>
      <c r="E142" s="135"/>
      <c r="F142" s="135"/>
      <c r="G142" s="135"/>
      <c r="H142" s="135"/>
      <c r="I142" s="117"/>
      <c r="J142" s="117"/>
      <c r="K142" s="135"/>
    </row>
    <row r="143" spans="2:11">
      <c r="B143" s="116"/>
      <c r="C143" s="135"/>
      <c r="D143" s="135"/>
      <c r="E143" s="135"/>
      <c r="F143" s="135"/>
      <c r="G143" s="135"/>
      <c r="H143" s="135"/>
      <c r="I143" s="117"/>
      <c r="J143" s="117"/>
      <c r="K143" s="135"/>
    </row>
    <row r="144" spans="2:11">
      <c r="B144" s="116"/>
      <c r="C144" s="135"/>
      <c r="D144" s="135"/>
      <c r="E144" s="135"/>
      <c r="F144" s="135"/>
      <c r="G144" s="135"/>
      <c r="H144" s="135"/>
      <c r="I144" s="117"/>
      <c r="J144" s="117"/>
      <c r="K144" s="135"/>
    </row>
    <row r="145" spans="2:11">
      <c r="B145" s="116"/>
      <c r="C145" s="135"/>
      <c r="D145" s="135"/>
      <c r="E145" s="135"/>
      <c r="F145" s="135"/>
      <c r="G145" s="135"/>
      <c r="H145" s="135"/>
      <c r="I145" s="117"/>
      <c r="J145" s="117"/>
      <c r="K145" s="135"/>
    </row>
    <row r="146" spans="2:11">
      <c r="B146" s="116"/>
      <c r="C146" s="135"/>
      <c r="D146" s="135"/>
      <c r="E146" s="135"/>
      <c r="F146" s="135"/>
      <c r="G146" s="135"/>
      <c r="H146" s="135"/>
      <c r="I146" s="117"/>
      <c r="J146" s="117"/>
      <c r="K146" s="135"/>
    </row>
    <row r="147" spans="2:11">
      <c r="B147" s="116"/>
      <c r="C147" s="135"/>
      <c r="D147" s="135"/>
      <c r="E147" s="135"/>
      <c r="F147" s="135"/>
      <c r="G147" s="135"/>
      <c r="H147" s="135"/>
      <c r="I147" s="117"/>
      <c r="J147" s="117"/>
      <c r="K147" s="135"/>
    </row>
    <row r="148" spans="2:11">
      <c r="B148" s="116"/>
      <c r="C148" s="135"/>
      <c r="D148" s="135"/>
      <c r="E148" s="135"/>
      <c r="F148" s="135"/>
      <c r="G148" s="135"/>
      <c r="H148" s="135"/>
      <c r="I148" s="117"/>
      <c r="J148" s="117"/>
      <c r="K148" s="135"/>
    </row>
    <row r="149" spans="2:11">
      <c r="B149" s="116"/>
      <c r="C149" s="135"/>
      <c r="D149" s="135"/>
      <c r="E149" s="135"/>
      <c r="F149" s="135"/>
      <c r="G149" s="135"/>
      <c r="H149" s="135"/>
      <c r="I149" s="117"/>
      <c r="J149" s="117"/>
      <c r="K149" s="135"/>
    </row>
    <row r="150" spans="2:11">
      <c r="B150" s="116"/>
      <c r="C150" s="135"/>
      <c r="D150" s="135"/>
      <c r="E150" s="135"/>
      <c r="F150" s="135"/>
      <c r="G150" s="135"/>
      <c r="H150" s="135"/>
      <c r="I150" s="117"/>
      <c r="J150" s="117"/>
      <c r="K150" s="135"/>
    </row>
    <row r="151" spans="2:11">
      <c r="B151" s="116"/>
      <c r="C151" s="135"/>
      <c r="D151" s="135"/>
      <c r="E151" s="135"/>
      <c r="F151" s="135"/>
      <c r="G151" s="135"/>
      <c r="H151" s="135"/>
      <c r="I151" s="117"/>
      <c r="J151" s="117"/>
      <c r="K151" s="135"/>
    </row>
    <row r="152" spans="2:11">
      <c r="B152" s="116"/>
      <c r="C152" s="135"/>
      <c r="D152" s="135"/>
      <c r="E152" s="135"/>
      <c r="F152" s="135"/>
      <c r="G152" s="135"/>
      <c r="H152" s="135"/>
      <c r="I152" s="117"/>
      <c r="J152" s="117"/>
      <c r="K152" s="135"/>
    </row>
    <row r="153" spans="2:11">
      <c r="B153" s="116"/>
      <c r="C153" s="135"/>
      <c r="D153" s="135"/>
      <c r="E153" s="135"/>
      <c r="F153" s="135"/>
      <c r="G153" s="135"/>
      <c r="H153" s="135"/>
      <c r="I153" s="117"/>
      <c r="J153" s="117"/>
      <c r="K153" s="135"/>
    </row>
    <row r="154" spans="2:11">
      <c r="B154" s="116"/>
      <c r="C154" s="135"/>
      <c r="D154" s="135"/>
      <c r="E154" s="135"/>
      <c r="F154" s="135"/>
      <c r="G154" s="135"/>
      <c r="H154" s="135"/>
      <c r="I154" s="117"/>
      <c r="J154" s="117"/>
      <c r="K154" s="135"/>
    </row>
    <row r="155" spans="2:11">
      <c r="B155" s="116"/>
      <c r="C155" s="135"/>
      <c r="D155" s="135"/>
      <c r="E155" s="135"/>
      <c r="F155" s="135"/>
      <c r="G155" s="135"/>
      <c r="H155" s="135"/>
      <c r="I155" s="117"/>
      <c r="J155" s="117"/>
      <c r="K155" s="135"/>
    </row>
    <row r="156" spans="2:11">
      <c r="B156" s="116"/>
      <c r="C156" s="135"/>
      <c r="D156" s="135"/>
      <c r="E156" s="135"/>
      <c r="F156" s="135"/>
      <c r="G156" s="135"/>
      <c r="H156" s="135"/>
      <c r="I156" s="117"/>
      <c r="J156" s="117"/>
      <c r="K156" s="135"/>
    </row>
    <row r="157" spans="2:11">
      <c r="B157" s="116"/>
      <c r="C157" s="135"/>
      <c r="D157" s="135"/>
      <c r="E157" s="135"/>
      <c r="F157" s="135"/>
      <c r="G157" s="135"/>
      <c r="H157" s="135"/>
      <c r="I157" s="117"/>
      <c r="J157" s="117"/>
      <c r="K157" s="135"/>
    </row>
    <row r="158" spans="2:11">
      <c r="B158" s="116"/>
      <c r="C158" s="135"/>
      <c r="D158" s="135"/>
      <c r="E158" s="135"/>
      <c r="F158" s="135"/>
      <c r="G158" s="135"/>
      <c r="H158" s="135"/>
      <c r="I158" s="117"/>
      <c r="J158" s="117"/>
      <c r="K158" s="135"/>
    </row>
    <row r="159" spans="2:11">
      <c r="B159" s="116"/>
      <c r="C159" s="135"/>
      <c r="D159" s="135"/>
      <c r="E159" s="135"/>
      <c r="F159" s="135"/>
      <c r="G159" s="135"/>
      <c r="H159" s="135"/>
      <c r="I159" s="117"/>
      <c r="J159" s="117"/>
      <c r="K159" s="135"/>
    </row>
    <row r="160" spans="2:11">
      <c r="B160" s="116"/>
      <c r="C160" s="135"/>
      <c r="D160" s="135"/>
      <c r="E160" s="135"/>
      <c r="F160" s="135"/>
      <c r="G160" s="135"/>
      <c r="H160" s="135"/>
      <c r="I160" s="117"/>
      <c r="J160" s="117"/>
      <c r="K160" s="135"/>
    </row>
    <row r="161" spans="2:11">
      <c r="B161" s="116"/>
      <c r="C161" s="135"/>
      <c r="D161" s="135"/>
      <c r="E161" s="135"/>
      <c r="F161" s="135"/>
      <c r="G161" s="135"/>
      <c r="H161" s="135"/>
      <c r="I161" s="117"/>
      <c r="J161" s="117"/>
      <c r="K161" s="135"/>
    </row>
    <row r="162" spans="2:11">
      <c r="B162" s="116"/>
      <c r="C162" s="135"/>
      <c r="D162" s="135"/>
      <c r="E162" s="135"/>
      <c r="F162" s="135"/>
      <c r="G162" s="135"/>
      <c r="H162" s="135"/>
      <c r="I162" s="117"/>
      <c r="J162" s="117"/>
      <c r="K162" s="135"/>
    </row>
    <row r="163" spans="2:11">
      <c r="B163" s="116"/>
      <c r="C163" s="135"/>
      <c r="D163" s="135"/>
      <c r="E163" s="135"/>
      <c r="F163" s="135"/>
      <c r="G163" s="135"/>
      <c r="H163" s="135"/>
      <c r="I163" s="117"/>
      <c r="J163" s="117"/>
      <c r="K163" s="135"/>
    </row>
    <row r="164" spans="2:11">
      <c r="B164" s="116"/>
      <c r="C164" s="135"/>
      <c r="D164" s="135"/>
      <c r="E164" s="135"/>
      <c r="F164" s="135"/>
      <c r="G164" s="135"/>
      <c r="H164" s="135"/>
      <c r="I164" s="117"/>
      <c r="J164" s="117"/>
      <c r="K164" s="135"/>
    </row>
    <row r="165" spans="2:11">
      <c r="B165" s="116"/>
      <c r="C165" s="135"/>
      <c r="D165" s="135"/>
      <c r="E165" s="135"/>
      <c r="F165" s="135"/>
      <c r="G165" s="135"/>
      <c r="H165" s="135"/>
      <c r="I165" s="117"/>
      <c r="J165" s="117"/>
      <c r="K165" s="135"/>
    </row>
    <row r="166" spans="2:11">
      <c r="B166" s="116"/>
      <c r="C166" s="135"/>
      <c r="D166" s="135"/>
      <c r="E166" s="135"/>
      <c r="F166" s="135"/>
      <c r="G166" s="135"/>
      <c r="H166" s="135"/>
      <c r="I166" s="117"/>
      <c r="J166" s="117"/>
      <c r="K166" s="135"/>
    </row>
    <row r="167" spans="2:11">
      <c r="B167" s="116"/>
      <c r="C167" s="135"/>
      <c r="D167" s="135"/>
      <c r="E167" s="135"/>
      <c r="F167" s="135"/>
      <c r="G167" s="135"/>
      <c r="H167" s="135"/>
      <c r="I167" s="117"/>
      <c r="J167" s="117"/>
      <c r="K167" s="135"/>
    </row>
    <row r="168" spans="2:11">
      <c r="B168" s="116"/>
      <c r="C168" s="135"/>
      <c r="D168" s="135"/>
      <c r="E168" s="135"/>
      <c r="F168" s="135"/>
      <c r="G168" s="135"/>
      <c r="H168" s="135"/>
      <c r="I168" s="117"/>
      <c r="J168" s="117"/>
      <c r="K168" s="135"/>
    </row>
    <row r="169" spans="2:11">
      <c r="B169" s="116"/>
      <c r="C169" s="135"/>
      <c r="D169" s="135"/>
      <c r="E169" s="135"/>
      <c r="F169" s="135"/>
      <c r="G169" s="135"/>
      <c r="H169" s="135"/>
      <c r="I169" s="117"/>
      <c r="J169" s="117"/>
      <c r="K169" s="135"/>
    </row>
    <row r="170" spans="2:11">
      <c r="B170" s="116"/>
      <c r="C170" s="135"/>
      <c r="D170" s="135"/>
      <c r="E170" s="135"/>
      <c r="F170" s="135"/>
      <c r="G170" s="135"/>
      <c r="H170" s="135"/>
      <c r="I170" s="117"/>
      <c r="J170" s="117"/>
      <c r="K170" s="135"/>
    </row>
    <row r="171" spans="2:11">
      <c r="B171" s="116"/>
      <c r="C171" s="135"/>
      <c r="D171" s="135"/>
      <c r="E171" s="135"/>
      <c r="F171" s="135"/>
      <c r="G171" s="135"/>
      <c r="H171" s="135"/>
      <c r="I171" s="117"/>
      <c r="J171" s="117"/>
      <c r="K171" s="135"/>
    </row>
    <row r="172" spans="2:11">
      <c r="B172" s="116"/>
      <c r="C172" s="135"/>
      <c r="D172" s="135"/>
      <c r="E172" s="135"/>
      <c r="F172" s="135"/>
      <c r="G172" s="135"/>
      <c r="H172" s="135"/>
      <c r="I172" s="117"/>
      <c r="J172" s="117"/>
      <c r="K172" s="135"/>
    </row>
    <row r="173" spans="2:11">
      <c r="B173" s="116"/>
      <c r="C173" s="135"/>
      <c r="D173" s="135"/>
      <c r="E173" s="135"/>
      <c r="F173" s="135"/>
      <c r="G173" s="135"/>
      <c r="H173" s="135"/>
      <c r="I173" s="117"/>
      <c r="J173" s="117"/>
      <c r="K173" s="135"/>
    </row>
    <row r="174" spans="2:11">
      <c r="B174" s="116"/>
      <c r="C174" s="135"/>
      <c r="D174" s="135"/>
      <c r="E174" s="135"/>
      <c r="F174" s="135"/>
      <c r="G174" s="135"/>
      <c r="H174" s="135"/>
      <c r="I174" s="117"/>
      <c r="J174" s="117"/>
      <c r="K174" s="135"/>
    </row>
    <row r="175" spans="2:11">
      <c r="B175" s="116"/>
      <c r="C175" s="135"/>
      <c r="D175" s="135"/>
      <c r="E175" s="135"/>
      <c r="F175" s="135"/>
      <c r="G175" s="135"/>
      <c r="H175" s="135"/>
      <c r="I175" s="117"/>
      <c r="J175" s="117"/>
      <c r="K175" s="135"/>
    </row>
    <row r="176" spans="2:11">
      <c r="B176" s="116"/>
      <c r="C176" s="135"/>
      <c r="D176" s="135"/>
      <c r="E176" s="135"/>
      <c r="F176" s="135"/>
      <c r="G176" s="135"/>
      <c r="H176" s="135"/>
      <c r="I176" s="117"/>
      <c r="J176" s="117"/>
      <c r="K176" s="135"/>
    </row>
    <row r="177" spans="2:11">
      <c r="B177" s="116"/>
      <c r="C177" s="135"/>
      <c r="D177" s="135"/>
      <c r="E177" s="135"/>
      <c r="F177" s="135"/>
      <c r="G177" s="135"/>
      <c r="H177" s="135"/>
      <c r="I177" s="117"/>
      <c r="J177" s="117"/>
      <c r="K177" s="135"/>
    </row>
    <row r="178" spans="2:11">
      <c r="B178" s="116"/>
      <c r="C178" s="135"/>
      <c r="D178" s="135"/>
      <c r="E178" s="135"/>
      <c r="F178" s="135"/>
      <c r="G178" s="135"/>
      <c r="H178" s="135"/>
      <c r="I178" s="117"/>
      <c r="J178" s="117"/>
      <c r="K178" s="135"/>
    </row>
    <row r="179" spans="2:11">
      <c r="B179" s="116"/>
      <c r="C179" s="135"/>
      <c r="D179" s="135"/>
      <c r="E179" s="135"/>
      <c r="F179" s="135"/>
      <c r="G179" s="135"/>
      <c r="H179" s="135"/>
      <c r="I179" s="117"/>
      <c r="J179" s="117"/>
      <c r="K179" s="135"/>
    </row>
    <row r="180" spans="2:11">
      <c r="B180" s="116"/>
      <c r="C180" s="135"/>
      <c r="D180" s="135"/>
      <c r="E180" s="135"/>
      <c r="F180" s="135"/>
      <c r="G180" s="135"/>
      <c r="H180" s="135"/>
      <c r="I180" s="117"/>
      <c r="J180" s="117"/>
      <c r="K180" s="135"/>
    </row>
    <row r="181" spans="2:11">
      <c r="B181" s="116"/>
      <c r="C181" s="135"/>
      <c r="D181" s="135"/>
      <c r="E181" s="135"/>
      <c r="F181" s="135"/>
      <c r="G181" s="135"/>
      <c r="H181" s="135"/>
      <c r="I181" s="117"/>
      <c r="J181" s="117"/>
      <c r="K181" s="135"/>
    </row>
    <row r="182" spans="2:11">
      <c r="B182" s="116"/>
      <c r="C182" s="135"/>
      <c r="D182" s="135"/>
      <c r="E182" s="135"/>
      <c r="F182" s="135"/>
      <c r="G182" s="135"/>
      <c r="H182" s="135"/>
      <c r="I182" s="117"/>
      <c r="J182" s="117"/>
      <c r="K182" s="135"/>
    </row>
    <row r="183" spans="2:11">
      <c r="B183" s="116"/>
      <c r="C183" s="135"/>
      <c r="D183" s="135"/>
      <c r="E183" s="135"/>
      <c r="F183" s="135"/>
      <c r="G183" s="135"/>
      <c r="H183" s="135"/>
      <c r="I183" s="117"/>
      <c r="J183" s="117"/>
      <c r="K183" s="135"/>
    </row>
    <row r="184" spans="2:11">
      <c r="B184" s="116"/>
      <c r="C184" s="135"/>
      <c r="D184" s="135"/>
      <c r="E184" s="135"/>
      <c r="F184" s="135"/>
      <c r="G184" s="135"/>
      <c r="H184" s="135"/>
      <c r="I184" s="117"/>
      <c r="J184" s="117"/>
      <c r="K184" s="135"/>
    </row>
    <row r="185" spans="2:11">
      <c r="B185" s="116"/>
      <c r="C185" s="135"/>
      <c r="D185" s="135"/>
      <c r="E185" s="135"/>
      <c r="F185" s="135"/>
      <c r="G185" s="135"/>
      <c r="H185" s="135"/>
      <c r="I185" s="117"/>
      <c r="J185" s="117"/>
      <c r="K185" s="135"/>
    </row>
    <row r="186" spans="2:11">
      <c r="B186" s="116"/>
      <c r="C186" s="135"/>
      <c r="D186" s="135"/>
      <c r="E186" s="135"/>
      <c r="F186" s="135"/>
      <c r="G186" s="135"/>
      <c r="H186" s="135"/>
      <c r="I186" s="117"/>
      <c r="J186" s="117"/>
      <c r="K186" s="135"/>
    </row>
    <row r="187" spans="2:11">
      <c r="B187" s="116"/>
      <c r="C187" s="135"/>
      <c r="D187" s="135"/>
      <c r="E187" s="135"/>
      <c r="F187" s="135"/>
      <c r="G187" s="135"/>
      <c r="H187" s="135"/>
      <c r="I187" s="117"/>
      <c r="J187" s="117"/>
      <c r="K187" s="135"/>
    </row>
    <row r="188" spans="2:11">
      <c r="B188" s="116"/>
      <c r="C188" s="135"/>
      <c r="D188" s="135"/>
      <c r="E188" s="135"/>
      <c r="F188" s="135"/>
      <c r="G188" s="135"/>
      <c r="H188" s="135"/>
      <c r="I188" s="117"/>
      <c r="J188" s="117"/>
      <c r="K188" s="135"/>
    </row>
    <row r="189" spans="2:11">
      <c r="B189" s="116"/>
      <c r="C189" s="135"/>
      <c r="D189" s="135"/>
      <c r="E189" s="135"/>
      <c r="F189" s="135"/>
      <c r="G189" s="135"/>
      <c r="H189" s="135"/>
      <c r="I189" s="117"/>
      <c r="J189" s="117"/>
      <c r="K189" s="135"/>
    </row>
    <row r="190" spans="2:11">
      <c r="B190" s="116"/>
      <c r="C190" s="135"/>
      <c r="D190" s="135"/>
      <c r="E190" s="135"/>
      <c r="F190" s="135"/>
      <c r="G190" s="135"/>
      <c r="H190" s="135"/>
      <c r="I190" s="117"/>
      <c r="J190" s="117"/>
      <c r="K190" s="135"/>
    </row>
    <row r="191" spans="2:11">
      <c r="B191" s="116"/>
      <c r="C191" s="135"/>
      <c r="D191" s="135"/>
      <c r="E191" s="135"/>
      <c r="F191" s="135"/>
      <c r="G191" s="135"/>
      <c r="H191" s="135"/>
      <c r="I191" s="117"/>
      <c r="J191" s="117"/>
      <c r="K191" s="135"/>
    </row>
    <row r="192" spans="2:11">
      <c r="B192" s="116"/>
      <c r="C192" s="135"/>
      <c r="D192" s="135"/>
      <c r="E192" s="135"/>
      <c r="F192" s="135"/>
      <c r="G192" s="135"/>
      <c r="H192" s="135"/>
      <c r="I192" s="117"/>
      <c r="J192" s="117"/>
      <c r="K192" s="135"/>
    </row>
    <row r="193" spans="2:11">
      <c r="B193" s="116"/>
      <c r="C193" s="135"/>
      <c r="D193" s="135"/>
      <c r="E193" s="135"/>
      <c r="F193" s="135"/>
      <c r="G193" s="135"/>
      <c r="H193" s="135"/>
      <c r="I193" s="117"/>
      <c r="J193" s="117"/>
      <c r="K193" s="135"/>
    </row>
    <row r="194" spans="2:11">
      <c r="B194" s="116"/>
      <c r="C194" s="135"/>
      <c r="D194" s="135"/>
      <c r="E194" s="135"/>
      <c r="F194" s="135"/>
      <c r="G194" s="135"/>
      <c r="H194" s="135"/>
      <c r="I194" s="117"/>
      <c r="J194" s="117"/>
      <c r="K194" s="135"/>
    </row>
    <row r="195" spans="2:11">
      <c r="B195" s="116"/>
      <c r="C195" s="135"/>
      <c r="D195" s="135"/>
      <c r="E195" s="135"/>
      <c r="F195" s="135"/>
      <c r="G195" s="135"/>
      <c r="H195" s="135"/>
      <c r="I195" s="117"/>
      <c r="J195" s="117"/>
      <c r="K195" s="135"/>
    </row>
    <row r="196" spans="2:11">
      <c r="B196" s="116"/>
      <c r="C196" s="135"/>
      <c r="D196" s="135"/>
      <c r="E196" s="135"/>
      <c r="F196" s="135"/>
      <c r="G196" s="135"/>
      <c r="H196" s="135"/>
      <c r="I196" s="117"/>
      <c r="J196" s="117"/>
      <c r="K196" s="135"/>
    </row>
    <row r="197" spans="2:11">
      <c r="B197" s="116"/>
      <c r="C197" s="135"/>
      <c r="D197" s="135"/>
      <c r="E197" s="135"/>
      <c r="F197" s="135"/>
      <c r="G197" s="135"/>
      <c r="H197" s="135"/>
      <c r="I197" s="117"/>
      <c r="J197" s="117"/>
      <c r="K197" s="135"/>
    </row>
    <row r="198" spans="2:11">
      <c r="B198" s="116"/>
      <c r="C198" s="135"/>
      <c r="D198" s="135"/>
      <c r="E198" s="135"/>
      <c r="F198" s="135"/>
      <c r="G198" s="135"/>
      <c r="H198" s="135"/>
      <c r="I198" s="117"/>
      <c r="J198" s="117"/>
      <c r="K198" s="135"/>
    </row>
    <row r="199" spans="2:11">
      <c r="B199" s="116"/>
      <c r="C199" s="135"/>
      <c r="D199" s="135"/>
      <c r="E199" s="135"/>
      <c r="F199" s="135"/>
      <c r="G199" s="135"/>
      <c r="H199" s="135"/>
      <c r="I199" s="117"/>
      <c r="J199" s="117"/>
      <c r="K199" s="135"/>
    </row>
    <row r="200" spans="2:11">
      <c r="B200" s="116"/>
      <c r="C200" s="135"/>
      <c r="D200" s="135"/>
      <c r="E200" s="135"/>
      <c r="F200" s="135"/>
      <c r="G200" s="135"/>
      <c r="H200" s="135"/>
      <c r="I200" s="117"/>
      <c r="J200" s="117"/>
      <c r="K200" s="135"/>
    </row>
    <row r="201" spans="2:11">
      <c r="B201" s="116"/>
      <c r="C201" s="135"/>
      <c r="D201" s="135"/>
      <c r="E201" s="135"/>
      <c r="F201" s="135"/>
      <c r="G201" s="135"/>
      <c r="H201" s="135"/>
      <c r="I201" s="117"/>
      <c r="J201" s="117"/>
      <c r="K201" s="135"/>
    </row>
    <row r="202" spans="2:11">
      <c r="B202" s="116"/>
      <c r="C202" s="135"/>
      <c r="D202" s="135"/>
      <c r="E202" s="135"/>
      <c r="F202" s="135"/>
      <c r="G202" s="135"/>
      <c r="H202" s="135"/>
      <c r="I202" s="117"/>
      <c r="J202" s="117"/>
      <c r="K202" s="135"/>
    </row>
    <row r="203" spans="2:11">
      <c r="B203" s="116"/>
      <c r="C203" s="135"/>
      <c r="D203" s="135"/>
      <c r="E203" s="135"/>
      <c r="F203" s="135"/>
      <c r="G203" s="135"/>
      <c r="H203" s="135"/>
      <c r="I203" s="117"/>
      <c r="J203" s="117"/>
      <c r="K203" s="135"/>
    </row>
    <row r="204" spans="2:11">
      <c r="B204" s="116"/>
      <c r="C204" s="135"/>
      <c r="D204" s="135"/>
      <c r="E204" s="135"/>
      <c r="F204" s="135"/>
      <c r="G204" s="135"/>
      <c r="H204" s="135"/>
      <c r="I204" s="117"/>
      <c r="J204" s="117"/>
      <c r="K204" s="135"/>
    </row>
    <row r="205" spans="2:11">
      <c r="B205" s="116"/>
      <c r="C205" s="135"/>
      <c r="D205" s="135"/>
      <c r="E205" s="135"/>
      <c r="F205" s="135"/>
      <c r="G205" s="135"/>
      <c r="H205" s="135"/>
      <c r="I205" s="117"/>
      <c r="J205" s="117"/>
      <c r="K205" s="135"/>
    </row>
    <row r="206" spans="2:11">
      <c r="B206" s="116"/>
      <c r="C206" s="135"/>
      <c r="D206" s="135"/>
      <c r="E206" s="135"/>
      <c r="F206" s="135"/>
      <c r="G206" s="135"/>
      <c r="H206" s="135"/>
      <c r="I206" s="117"/>
      <c r="J206" s="117"/>
      <c r="K206" s="135"/>
    </row>
    <row r="207" spans="2:11">
      <c r="B207" s="116"/>
      <c r="C207" s="135"/>
      <c r="D207" s="135"/>
      <c r="E207" s="135"/>
      <c r="F207" s="135"/>
      <c r="G207" s="135"/>
      <c r="H207" s="135"/>
      <c r="I207" s="117"/>
      <c r="J207" s="117"/>
      <c r="K207" s="135"/>
    </row>
    <row r="208" spans="2:11">
      <c r="B208" s="116"/>
      <c r="C208" s="135"/>
      <c r="D208" s="135"/>
      <c r="E208" s="135"/>
      <c r="F208" s="135"/>
      <c r="G208" s="135"/>
      <c r="H208" s="135"/>
      <c r="I208" s="117"/>
      <c r="J208" s="117"/>
      <c r="K208" s="135"/>
    </row>
    <row r="209" spans="2:11">
      <c r="B209" s="116"/>
      <c r="C209" s="135"/>
      <c r="D209" s="135"/>
      <c r="E209" s="135"/>
      <c r="F209" s="135"/>
      <c r="G209" s="135"/>
      <c r="H209" s="135"/>
      <c r="I209" s="117"/>
      <c r="J209" s="117"/>
      <c r="K209" s="135"/>
    </row>
    <row r="210" spans="2:11">
      <c r="B210" s="116"/>
      <c r="C210" s="135"/>
      <c r="D210" s="135"/>
      <c r="E210" s="135"/>
      <c r="F210" s="135"/>
      <c r="G210" s="135"/>
      <c r="H210" s="135"/>
      <c r="I210" s="117"/>
      <c r="J210" s="117"/>
      <c r="K210" s="135"/>
    </row>
    <row r="211" spans="2:11">
      <c r="B211" s="116"/>
      <c r="C211" s="135"/>
      <c r="D211" s="135"/>
      <c r="E211" s="135"/>
      <c r="F211" s="135"/>
      <c r="G211" s="135"/>
      <c r="H211" s="135"/>
      <c r="I211" s="117"/>
      <c r="J211" s="117"/>
      <c r="K211" s="135"/>
    </row>
    <row r="212" spans="2:11">
      <c r="B212" s="116"/>
      <c r="C212" s="135"/>
      <c r="D212" s="135"/>
      <c r="E212" s="135"/>
      <c r="F212" s="135"/>
      <c r="G212" s="135"/>
      <c r="H212" s="135"/>
      <c r="I212" s="117"/>
      <c r="J212" s="117"/>
      <c r="K212" s="135"/>
    </row>
    <row r="213" spans="2:11">
      <c r="B213" s="116"/>
      <c r="C213" s="135"/>
      <c r="D213" s="135"/>
      <c r="E213" s="135"/>
      <c r="F213" s="135"/>
      <c r="G213" s="135"/>
      <c r="H213" s="135"/>
      <c r="I213" s="117"/>
      <c r="J213" s="117"/>
      <c r="K213" s="135"/>
    </row>
    <row r="214" spans="2:11">
      <c r="B214" s="116"/>
      <c r="C214" s="135"/>
      <c r="D214" s="135"/>
      <c r="E214" s="135"/>
      <c r="F214" s="135"/>
      <c r="G214" s="135"/>
      <c r="H214" s="135"/>
      <c r="I214" s="117"/>
      <c r="J214" s="117"/>
      <c r="K214" s="135"/>
    </row>
    <row r="215" spans="2:11">
      <c r="B215" s="116"/>
      <c r="C215" s="135"/>
      <c r="D215" s="135"/>
      <c r="E215" s="135"/>
      <c r="F215" s="135"/>
      <c r="G215" s="135"/>
      <c r="H215" s="135"/>
      <c r="I215" s="117"/>
      <c r="J215" s="117"/>
      <c r="K215" s="135"/>
    </row>
    <row r="216" spans="2:11">
      <c r="B216" s="116"/>
      <c r="C216" s="135"/>
      <c r="D216" s="135"/>
      <c r="E216" s="135"/>
      <c r="F216" s="135"/>
      <c r="G216" s="135"/>
      <c r="H216" s="135"/>
      <c r="I216" s="117"/>
      <c r="J216" s="117"/>
      <c r="K216" s="135"/>
    </row>
    <row r="217" spans="2:11">
      <c r="B217" s="116"/>
      <c r="C217" s="135"/>
      <c r="D217" s="135"/>
      <c r="E217" s="135"/>
      <c r="F217" s="135"/>
      <c r="G217" s="135"/>
      <c r="H217" s="135"/>
      <c r="I217" s="117"/>
      <c r="J217" s="117"/>
      <c r="K217" s="135"/>
    </row>
    <row r="218" spans="2:11">
      <c r="B218" s="116"/>
      <c r="C218" s="135"/>
      <c r="D218" s="135"/>
      <c r="E218" s="135"/>
      <c r="F218" s="135"/>
      <c r="G218" s="135"/>
      <c r="H218" s="135"/>
      <c r="I218" s="117"/>
      <c r="J218" s="117"/>
      <c r="K218" s="135"/>
    </row>
    <row r="219" spans="2:11">
      <c r="B219" s="116"/>
      <c r="C219" s="135"/>
      <c r="D219" s="135"/>
      <c r="E219" s="135"/>
      <c r="F219" s="135"/>
      <c r="G219" s="135"/>
      <c r="H219" s="135"/>
      <c r="I219" s="117"/>
      <c r="J219" s="117"/>
      <c r="K219" s="135"/>
    </row>
    <row r="220" spans="2:11">
      <c r="B220" s="116"/>
      <c r="C220" s="135"/>
      <c r="D220" s="135"/>
      <c r="E220" s="135"/>
      <c r="F220" s="135"/>
      <c r="G220" s="135"/>
      <c r="H220" s="135"/>
      <c r="I220" s="117"/>
      <c r="J220" s="117"/>
      <c r="K220" s="135"/>
    </row>
    <row r="221" spans="2:11">
      <c r="B221" s="116"/>
      <c r="C221" s="135"/>
      <c r="D221" s="135"/>
      <c r="E221" s="135"/>
      <c r="F221" s="135"/>
      <c r="G221" s="135"/>
      <c r="H221" s="135"/>
      <c r="I221" s="117"/>
      <c r="J221" s="117"/>
      <c r="K221" s="135"/>
    </row>
    <row r="222" spans="2:11">
      <c r="B222" s="116"/>
      <c r="C222" s="135"/>
      <c r="D222" s="135"/>
      <c r="E222" s="135"/>
      <c r="F222" s="135"/>
      <c r="G222" s="135"/>
      <c r="H222" s="135"/>
      <c r="I222" s="117"/>
      <c r="J222" s="117"/>
      <c r="K222" s="135"/>
    </row>
    <row r="223" spans="2:11">
      <c r="B223" s="116"/>
      <c r="C223" s="135"/>
      <c r="D223" s="135"/>
      <c r="E223" s="135"/>
      <c r="F223" s="135"/>
      <c r="G223" s="135"/>
      <c r="H223" s="135"/>
      <c r="I223" s="117"/>
      <c r="J223" s="117"/>
      <c r="K223" s="135"/>
    </row>
    <row r="224" spans="2:11">
      <c r="B224" s="116"/>
      <c r="C224" s="135"/>
      <c r="D224" s="135"/>
      <c r="E224" s="135"/>
      <c r="F224" s="135"/>
      <c r="G224" s="135"/>
      <c r="H224" s="135"/>
      <c r="I224" s="117"/>
      <c r="J224" s="117"/>
      <c r="K224" s="135"/>
    </row>
    <row r="225" spans="2:11">
      <c r="B225" s="116"/>
      <c r="C225" s="135"/>
      <c r="D225" s="135"/>
      <c r="E225" s="135"/>
      <c r="F225" s="135"/>
      <c r="G225" s="135"/>
      <c r="H225" s="135"/>
      <c r="I225" s="117"/>
      <c r="J225" s="117"/>
      <c r="K225" s="135"/>
    </row>
    <row r="226" spans="2:11">
      <c r="B226" s="116"/>
      <c r="C226" s="135"/>
      <c r="D226" s="135"/>
      <c r="E226" s="135"/>
      <c r="F226" s="135"/>
      <c r="G226" s="135"/>
      <c r="H226" s="135"/>
      <c r="I226" s="117"/>
      <c r="J226" s="117"/>
      <c r="K226" s="135"/>
    </row>
    <row r="227" spans="2:11">
      <c r="B227" s="116"/>
      <c r="C227" s="135"/>
      <c r="D227" s="135"/>
      <c r="E227" s="135"/>
      <c r="F227" s="135"/>
      <c r="G227" s="135"/>
      <c r="H227" s="135"/>
      <c r="I227" s="117"/>
      <c r="J227" s="117"/>
      <c r="K227" s="135"/>
    </row>
    <row r="228" spans="2:11">
      <c r="B228" s="116"/>
      <c r="C228" s="135"/>
      <c r="D228" s="135"/>
      <c r="E228" s="135"/>
      <c r="F228" s="135"/>
      <c r="G228" s="135"/>
      <c r="H228" s="135"/>
      <c r="I228" s="117"/>
      <c r="J228" s="117"/>
      <c r="K228" s="135"/>
    </row>
    <row r="229" spans="2:11">
      <c r="B229" s="116"/>
      <c r="C229" s="135"/>
      <c r="D229" s="135"/>
      <c r="E229" s="135"/>
      <c r="F229" s="135"/>
      <c r="G229" s="135"/>
      <c r="H229" s="135"/>
      <c r="I229" s="117"/>
      <c r="J229" s="117"/>
      <c r="K229" s="135"/>
    </row>
    <row r="230" spans="2:11">
      <c r="B230" s="116"/>
      <c r="C230" s="135"/>
      <c r="D230" s="135"/>
      <c r="E230" s="135"/>
      <c r="F230" s="135"/>
      <c r="G230" s="135"/>
      <c r="H230" s="135"/>
      <c r="I230" s="117"/>
      <c r="J230" s="117"/>
      <c r="K230" s="135"/>
    </row>
    <row r="231" spans="2:11">
      <c r="B231" s="116"/>
      <c r="C231" s="135"/>
      <c r="D231" s="135"/>
      <c r="E231" s="135"/>
      <c r="F231" s="135"/>
      <c r="G231" s="135"/>
      <c r="H231" s="135"/>
      <c r="I231" s="117"/>
      <c r="J231" s="117"/>
      <c r="K231" s="135"/>
    </row>
    <row r="232" spans="2:11">
      <c r="B232" s="116"/>
      <c r="C232" s="135"/>
      <c r="D232" s="135"/>
      <c r="E232" s="135"/>
      <c r="F232" s="135"/>
      <c r="G232" s="135"/>
      <c r="H232" s="135"/>
      <c r="I232" s="117"/>
      <c r="J232" s="117"/>
      <c r="K232" s="135"/>
    </row>
    <row r="233" spans="2:11">
      <c r="B233" s="116"/>
      <c r="C233" s="135"/>
      <c r="D233" s="135"/>
      <c r="E233" s="135"/>
      <c r="F233" s="135"/>
      <c r="G233" s="135"/>
      <c r="H233" s="135"/>
      <c r="I233" s="117"/>
      <c r="J233" s="117"/>
      <c r="K233" s="135"/>
    </row>
    <row r="234" spans="2:11">
      <c r="B234" s="116"/>
      <c r="C234" s="135"/>
      <c r="D234" s="135"/>
      <c r="E234" s="135"/>
      <c r="F234" s="135"/>
      <c r="G234" s="135"/>
      <c r="H234" s="135"/>
      <c r="I234" s="117"/>
      <c r="J234" s="117"/>
      <c r="K234" s="135"/>
    </row>
    <row r="235" spans="2:11">
      <c r="B235" s="116"/>
      <c r="C235" s="135"/>
      <c r="D235" s="135"/>
      <c r="E235" s="135"/>
      <c r="F235" s="135"/>
      <c r="G235" s="135"/>
      <c r="H235" s="135"/>
      <c r="I235" s="117"/>
      <c r="J235" s="117"/>
      <c r="K235" s="135"/>
    </row>
    <row r="236" spans="2:11">
      <c r="B236" s="116"/>
      <c r="C236" s="135"/>
      <c r="D236" s="135"/>
      <c r="E236" s="135"/>
      <c r="F236" s="135"/>
      <c r="G236" s="135"/>
      <c r="H236" s="135"/>
      <c r="I236" s="117"/>
      <c r="J236" s="117"/>
      <c r="K236" s="135"/>
    </row>
    <row r="237" spans="2:11">
      <c r="B237" s="116"/>
      <c r="C237" s="135"/>
      <c r="D237" s="135"/>
      <c r="E237" s="135"/>
      <c r="F237" s="135"/>
      <c r="G237" s="135"/>
      <c r="H237" s="135"/>
      <c r="I237" s="117"/>
      <c r="J237" s="117"/>
      <c r="K237" s="135"/>
    </row>
    <row r="238" spans="2:11">
      <c r="B238" s="116"/>
      <c r="C238" s="135"/>
      <c r="D238" s="135"/>
      <c r="E238" s="135"/>
      <c r="F238" s="135"/>
      <c r="G238" s="135"/>
      <c r="H238" s="135"/>
      <c r="I238" s="117"/>
      <c r="J238" s="117"/>
      <c r="K238" s="135"/>
    </row>
    <row r="239" spans="2:11">
      <c r="B239" s="116"/>
      <c r="C239" s="135"/>
      <c r="D239" s="135"/>
      <c r="E239" s="135"/>
      <c r="F239" s="135"/>
      <c r="G239" s="135"/>
      <c r="H239" s="135"/>
      <c r="I239" s="117"/>
      <c r="J239" s="117"/>
      <c r="K239" s="135"/>
    </row>
    <row r="240" spans="2:11">
      <c r="B240" s="116"/>
      <c r="C240" s="135"/>
      <c r="D240" s="135"/>
      <c r="E240" s="135"/>
      <c r="F240" s="135"/>
      <c r="G240" s="135"/>
      <c r="H240" s="135"/>
      <c r="I240" s="117"/>
      <c r="J240" s="117"/>
      <c r="K240" s="135"/>
    </row>
    <row r="241" spans="2:11">
      <c r="B241" s="116"/>
      <c r="C241" s="135"/>
      <c r="D241" s="135"/>
      <c r="E241" s="135"/>
      <c r="F241" s="135"/>
      <c r="G241" s="135"/>
      <c r="H241" s="135"/>
      <c r="I241" s="117"/>
      <c r="J241" s="117"/>
      <c r="K241" s="135"/>
    </row>
    <row r="242" spans="2:11">
      <c r="B242" s="116"/>
      <c r="C242" s="135"/>
      <c r="D242" s="135"/>
      <c r="E242" s="135"/>
      <c r="F242" s="135"/>
      <c r="G242" s="135"/>
      <c r="H242" s="135"/>
      <c r="I242" s="117"/>
      <c r="J242" s="117"/>
      <c r="K242" s="135"/>
    </row>
    <row r="243" spans="2:11">
      <c r="B243" s="116"/>
      <c r="C243" s="135"/>
      <c r="D243" s="135"/>
      <c r="E243" s="135"/>
      <c r="F243" s="135"/>
      <c r="G243" s="135"/>
      <c r="H243" s="135"/>
      <c r="I243" s="117"/>
      <c r="J243" s="117"/>
      <c r="K243" s="135"/>
    </row>
    <row r="244" spans="2:11">
      <c r="B244" s="116"/>
      <c r="C244" s="135"/>
      <c r="D244" s="135"/>
      <c r="E244" s="135"/>
      <c r="F244" s="135"/>
      <c r="G244" s="135"/>
      <c r="H244" s="135"/>
      <c r="I244" s="117"/>
      <c r="J244" s="117"/>
      <c r="K244" s="135"/>
    </row>
    <row r="245" spans="2:11">
      <c r="B245" s="116"/>
      <c r="C245" s="135"/>
      <c r="D245" s="135"/>
      <c r="E245" s="135"/>
      <c r="F245" s="135"/>
      <c r="G245" s="135"/>
      <c r="H245" s="135"/>
      <c r="I245" s="117"/>
      <c r="J245" s="117"/>
      <c r="K245" s="135"/>
    </row>
    <row r="246" spans="2:11">
      <c r="B246" s="116"/>
      <c r="C246" s="135"/>
      <c r="D246" s="135"/>
      <c r="E246" s="135"/>
      <c r="F246" s="135"/>
      <c r="G246" s="135"/>
      <c r="H246" s="135"/>
      <c r="I246" s="117"/>
      <c r="J246" s="117"/>
      <c r="K246" s="135"/>
    </row>
    <row r="247" spans="2:11">
      <c r="B247" s="116"/>
      <c r="C247" s="135"/>
      <c r="D247" s="135"/>
      <c r="E247" s="135"/>
      <c r="F247" s="135"/>
      <c r="G247" s="135"/>
      <c r="H247" s="135"/>
      <c r="I247" s="117"/>
      <c r="J247" s="117"/>
      <c r="K247" s="135"/>
    </row>
    <row r="248" spans="2:11">
      <c r="B248" s="116"/>
      <c r="C248" s="135"/>
      <c r="D248" s="135"/>
      <c r="E248" s="135"/>
      <c r="F248" s="135"/>
      <c r="G248" s="135"/>
      <c r="H248" s="135"/>
      <c r="I248" s="117"/>
      <c r="J248" s="117"/>
      <c r="K248" s="135"/>
    </row>
    <row r="249" spans="2:11">
      <c r="B249" s="116"/>
      <c r="C249" s="135"/>
      <c r="D249" s="135"/>
      <c r="E249" s="135"/>
      <c r="F249" s="135"/>
      <c r="G249" s="135"/>
      <c r="H249" s="135"/>
      <c r="I249" s="117"/>
      <c r="J249" s="117"/>
      <c r="K249" s="135"/>
    </row>
    <row r="250" spans="2:11">
      <c r="B250" s="116"/>
      <c r="C250" s="135"/>
      <c r="D250" s="135"/>
      <c r="E250" s="135"/>
      <c r="F250" s="135"/>
      <c r="G250" s="135"/>
      <c r="H250" s="135"/>
      <c r="I250" s="117"/>
      <c r="J250" s="117"/>
      <c r="K250" s="135"/>
    </row>
    <row r="251" spans="2:11">
      <c r="B251" s="116"/>
      <c r="C251" s="135"/>
      <c r="D251" s="135"/>
      <c r="E251" s="135"/>
      <c r="F251" s="135"/>
      <c r="G251" s="135"/>
      <c r="H251" s="135"/>
      <c r="I251" s="117"/>
      <c r="J251" s="117"/>
      <c r="K251" s="135"/>
    </row>
    <row r="252" spans="2:11">
      <c r="B252" s="116"/>
      <c r="C252" s="135"/>
      <c r="D252" s="135"/>
      <c r="E252" s="135"/>
      <c r="F252" s="135"/>
      <c r="G252" s="135"/>
      <c r="H252" s="135"/>
      <c r="I252" s="117"/>
      <c r="J252" s="117"/>
      <c r="K252" s="135"/>
    </row>
    <row r="253" spans="2:11">
      <c r="B253" s="116"/>
      <c r="C253" s="135"/>
      <c r="D253" s="135"/>
      <c r="E253" s="135"/>
      <c r="F253" s="135"/>
      <c r="G253" s="135"/>
      <c r="H253" s="135"/>
      <c r="I253" s="117"/>
      <c r="J253" s="117"/>
      <c r="K253" s="135"/>
    </row>
    <row r="254" spans="2:11">
      <c r="B254" s="116"/>
      <c r="C254" s="135"/>
      <c r="D254" s="135"/>
      <c r="E254" s="135"/>
      <c r="F254" s="135"/>
      <c r="G254" s="135"/>
      <c r="H254" s="135"/>
      <c r="I254" s="117"/>
      <c r="J254" s="117"/>
      <c r="K254" s="135"/>
    </row>
    <row r="255" spans="2:11">
      <c r="B255" s="116"/>
      <c r="C255" s="135"/>
      <c r="D255" s="135"/>
      <c r="E255" s="135"/>
      <c r="F255" s="135"/>
      <c r="G255" s="135"/>
      <c r="H255" s="135"/>
      <c r="I255" s="117"/>
      <c r="J255" s="117"/>
      <c r="K255" s="135"/>
    </row>
    <row r="256" spans="2:11">
      <c r="B256" s="116"/>
      <c r="C256" s="135"/>
      <c r="D256" s="135"/>
      <c r="E256" s="135"/>
      <c r="F256" s="135"/>
      <c r="G256" s="135"/>
      <c r="H256" s="135"/>
      <c r="I256" s="117"/>
      <c r="J256" s="117"/>
      <c r="K256" s="135"/>
    </row>
    <row r="257" spans="2:11">
      <c r="B257" s="116"/>
      <c r="C257" s="135"/>
      <c r="D257" s="135"/>
      <c r="E257" s="135"/>
      <c r="F257" s="135"/>
      <c r="G257" s="135"/>
      <c r="H257" s="135"/>
      <c r="I257" s="117"/>
      <c r="J257" s="117"/>
      <c r="K257" s="135"/>
    </row>
    <row r="258" spans="2:11">
      <c r="B258" s="116"/>
      <c r="C258" s="135"/>
      <c r="D258" s="135"/>
      <c r="E258" s="135"/>
      <c r="F258" s="135"/>
      <c r="G258" s="135"/>
      <c r="H258" s="135"/>
      <c r="I258" s="117"/>
      <c r="J258" s="117"/>
      <c r="K258" s="135"/>
    </row>
    <row r="259" spans="2:11">
      <c r="B259" s="116"/>
      <c r="C259" s="135"/>
      <c r="D259" s="135"/>
      <c r="E259" s="135"/>
      <c r="F259" s="135"/>
      <c r="G259" s="135"/>
      <c r="H259" s="135"/>
      <c r="I259" s="117"/>
      <c r="J259" s="117"/>
      <c r="K259" s="135"/>
    </row>
    <row r="260" spans="2:11">
      <c r="B260" s="116"/>
      <c r="C260" s="135"/>
      <c r="D260" s="135"/>
      <c r="E260" s="135"/>
      <c r="F260" s="135"/>
      <c r="G260" s="135"/>
      <c r="H260" s="135"/>
      <c r="I260" s="117"/>
      <c r="J260" s="117"/>
      <c r="K260" s="135"/>
    </row>
    <row r="261" spans="2:11">
      <c r="B261" s="116"/>
      <c r="C261" s="135"/>
      <c r="D261" s="135"/>
      <c r="E261" s="135"/>
      <c r="F261" s="135"/>
      <c r="G261" s="135"/>
      <c r="H261" s="135"/>
      <c r="I261" s="117"/>
      <c r="J261" s="117"/>
      <c r="K261" s="135"/>
    </row>
    <row r="262" spans="2:11">
      <c r="B262" s="116"/>
      <c r="C262" s="135"/>
      <c r="D262" s="135"/>
      <c r="E262" s="135"/>
      <c r="F262" s="135"/>
      <c r="G262" s="135"/>
      <c r="H262" s="135"/>
      <c r="I262" s="117"/>
      <c r="J262" s="117"/>
      <c r="K262" s="135"/>
    </row>
    <row r="263" spans="2:11">
      <c r="B263" s="116"/>
      <c r="C263" s="135"/>
      <c r="D263" s="135"/>
      <c r="E263" s="135"/>
      <c r="F263" s="135"/>
      <c r="G263" s="135"/>
      <c r="H263" s="135"/>
      <c r="I263" s="117"/>
      <c r="J263" s="117"/>
      <c r="K263" s="135"/>
    </row>
    <row r="264" spans="2:11">
      <c r="B264" s="116"/>
      <c r="C264" s="135"/>
      <c r="D264" s="135"/>
      <c r="E264" s="135"/>
      <c r="F264" s="135"/>
      <c r="G264" s="135"/>
      <c r="H264" s="135"/>
      <c r="I264" s="117"/>
      <c r="J264" s="117"/>
      <c r="K264" s="135"/>
    </row>
    <row r="265" spans="2:11">
      <c r="B265" s="116"/>
      <c r="C265" s="135"/>
      <c r="D265" s="135"/>
      <c r="E265" s="135"/>
      <c r="F265" s="135"/>
      <c r="G265" s="135"/>
      <c r="H265" s="135"/>
      <c r="I265" s="117"/>
      <c r="J265" s="117"/>
      <c r="K265" s="135"/>
    </row>
    <row r="266" spans="2:11">
      <c r="B266" s="116"/>
      <c r="C266" s="135"/>
      <c r="D266" s="135"/>
      <c r="E266" s="135"/>
      <c r="F266" s="135"/>
      <c r="G266" s="135"/>
      <c r="H266" s="135"/>
      <c r="I266" s="117"/>
      <c r="J266" s="117"/>
      <c r="K266" s="135"/>
    </row>
    <row r="267" spans="2:11">
      <c r="B267" s="116"/>
      <c r="C267" s="135"/>
      <c r="D267" s="135"/>
      <c r="E267" s="135"/>
      <c r="F267" s="135"/>
      <c r="G267" s="135"/>
      <c r="H267" s="135"/>
      <c r="I267" s="117"/>
      <c r="J267" s="117"/>
      <c r="K267" s="135"/>
    </row>
    <row r="268" spans="2:11">
      <c r="B268" s="116"/>
      <c r="C268" s="135"/>
      <c r="D268" s="135"/>
      <c r="E268" s="135"/>
      <c r="F268" s="135"/>
      <c r="G268" s="135"/>
      <c r="H268" s="135"/>
      <c r="I268" s="117"/>
      <c r="J268" s="117"/>
      <c r="K268" s="135"/>
    </row>
    <row r="269" spans="2:11">
      <c r="B269" s="116"/>
      <c r="C269" s="135"/>
      <c r="D269" s="135"/>
      <c r="E269" s="135"/>
      <c r="F269" s="135"/>
      <c r="G269" s="135"/>
      <c r="H269" s="135"/>
      <c r="I269" s="117"/>
      <c r="J269" s="117"/>
      <c r="K269" s="135"/>
    </row>
    <row r="270" spans="2:11">
      <c r="B270" s="116"/>
      <c r="C270" s="135"/>
      <c r="D270" s="135"/>
      <c r="E270" s="135"/>
      <c r="F270" s="135"/>
      <c r="G270" s="135"/>
      <c r="H270" s="135"/>
      <c r="I270" s="117"/>
      <c r="J270" s="117"/>
      <c r="K270" s="135"/>
    </row>
    <row r="271" spans="2:11">
      <c r="B271" s="116"/>
      <c r="C271" s="135"/>
      <c r="D271" s="135"/>
      <c r="E271" s="135"/>
      <c r="F271" s="135"/>
      <c r="G271" s="135"/>
      <c r="H271" s="135"/>
      <c r="I271" s="117"/>
      <c r="J271" s="117"/>
      <c r="K271" s="135"/>
    </row>
    <row r="272" spans="2:11">
      <c r="B272" s="116"/>
      <c r="C272" s="135"/>
      <c r="D272" s="135"/>
      <c r="E272" s="135"/>
      <c r="F272" s="135"/>
      <c r="G272" s="135"/>
      <c r="H272" s="135"/>
      <c r="I272" s="117"/>
      <c r="J272" s="117"/>
      <c r="K272" s="135"/>
    </row>
    <row r="273" spans="2:11">
      <c r="B273" s="116"/>
      <c r="C273" s="135"/>
      <c r="D273" s="135"/>
      <c r="E273" s="135"/>
      <c r="F273" s="135"/>
      <c r="G273" s="135"/>
      <c r="H273" s="135"/>
      <c r="I273" s="117"/>
      <c r="J273" s="117"/>
      <c r="K273" s="135"/>
    </row>
    <row r="274" spans="2:11">
      <c r="B274" s="116"/>
      <c r="C274" s="135"/>
      <c r="D274" s="135"/>
      <c r="E274" s="135"/>
      <c r="F274" s="135"/>
      <c r="G274" s="135"/>
      <c r="H274" s="135"/>
      <c r="I274" s="117"/>
      <c r="J274" s="117"/>
      <c r="K274" s="135"/>
    </row>
    <row r="275" spans="2:11">
      <c r="B275" s="116"/>
      <c r="C275" s="135"/>
      <c r="D275" s="135"/>
      <c r="E275" s="135"/>
      <c r="F275" s="135"/>
      <c r="G275" s="135"/>
      <c r="H275" s="135"/>
      <c r="I275" s="117"/>
      <c r="J275" s="117"/>
      <c r="K275" s="135"/>
    </row>
    <row r="276" spans="2:11">
      <c r="B276" s="116"/>
      <c r="C276" s="135"/>
      <c r="D276" s="135"/>
      <c r="E276" s="135"/>
      <c r="F276" s="135"/>
      <c r="G276" s="135"/>
      <c r="H276" s="135"/>
      <c r="I276" s="117"/>
      <c r="J276" s="117"/>
      <c r="K276" s="135"/>
    </row>
    <row r="277" spans="2:11">
      <c r="B277" s="116"/>
      <c r="C277" s="135"/>
      <c r="D277" s="135"/>
      <c r="E277" s="135"/>
      <c r="F277" s="135"/>
      <c r="G277" s="135"/>
      <c r="H277" s="135"/>
      <c r="I277" s="117"/>
      <c r="J277" s="117"/>
      <c r="K277" s="135"/>
    </row>
    <row r="278" spans="2:11">
      <c r="B278" s="116"/>
      <c r="C278" s="135"/>
      <c r="D278" s="135"/>
      <c r="E278" s="135"/>
      <c r="F278" s="135"/>
      <c r="G278" s="135"/>
      <c r="H278" s="135"/>
      <c r="I278" s="117"/>
      <c r="J278" s="117"/>
      <c r="K278" s="135"/>
    </row>
    <row r="279" spans="2:11">
      <c r="B279" s="116"/>
      <c r="C279" s="135"/>
      <c r="D279" s="135"/>
      <c r="E279" s="135"/>
      <c r="F279" s="135"/>
      <c r="G279" s="135"/>
      <c r="H279" s="135"/>
      <c r="I279" s="117"/>
      <c r="J279" s="117"/>
      <c r="K279" s="135"/>
    </row>
    <row r="280" spans="2:11">
      <c r="B280" s="116"/>
      <c r="C280" s="135"/>
      <c r="D280" s="135"/>
      <c r="E280" s="135"/>
      <c r="F280" s="135"/>
      <c r="G280" s="135"/>
      <c r="H280" s="135"/>
      <c r="I280" s="117"/>
      <c r="J280" s="117"/>
      <c r="K280" s="135"/>
    </row>
    <row r="281" spans="2:11">
      <c r="B281" s="116"/>
      <c r="C281" s="135"/>
      <c r="D281" s="135"/>
      <c r="E281" s="135"/>
      <c r="F281" s="135"/>
      <c r="G281" s="135"/>
      <c r="H281" s="135"/>
      <c r="I281" s="117"/>
      <c r="J281" s="117"/>
      <c r="K281" s="135"/>
    </row>
    <row r="282" spans="2:11">
      <c r="B282" s="116"/>
      <c r="C282" s="135"/>
      <c r="D282" s="135"/>
      <c r="E282" s="135"/>
      <c r="F282" s="135"/>
      <c r="G282" s="135"/>
      <c r="H282" s="135"/>
      <c r="I282" s="117"/>
      <c r="J282" s="117"/>
      <c r="K282" s="135"/>
    </row>
    <row r="283" spans="2:11">
      <c r="B283" s="116"/>
      <c r="C283" s="135"/>
      <c r="D283" s="135"/>
      <c r="E283" s="135"/>
      <c r="F283" s="135"/>
      <c r="G283" s="135"/>
      <c r="H283" s="135"/>
      <c r="I283" s="117"/>
      <c r="J283" s="117"/>
      <c r="K283" s="135"/>
    </row>
    <row r="284" spans="2:11">
      <c r="B284" s="116"/>
      <c r="C284" s="135"/>
      <c r="D284" s="135"/>
      <c r="E284" s="135"/>
      <c r="F284" s="135"/>
      <c r="G284" s="135"/>
      <c r="H284" s="135"/>
      <c r="I284" s="117"/>
      <c r="J284" s="117"/>
      <c r="K284" s="135"/>
    </row>
    <row r="285" spans="2:11">
      <c r="B285" s="116"/>
      <c r="C285" s="135"/>
      <c r="D285" s="135"/>
      <c r="E285" s="135"/>
      <c r="F285" s="135"/>
      <c r="G285" s="135"/>
      <c r="H285" s="135"/>
      <c r="I285" s="117"/>
      <c r="J285" s="117"/>
      <c r="K285" s="135"/>
    </row>
    <row r="286" spans="2:11">
      <c r="B286" s="116"/>
      <c r="C286" s="135"/>
      <c r="D286" s="135"/>
      <c r="E286" s="135"/>
      <c r="F286" s="135"/>
      <c r="G286" s="135"/>
      <c r="H286" s="135"/>
      <c r="I286" s="117"/>
      <c r="J286" s="117"/>
      <c r="K286" s="135"/>
    </row>
    <row r="287" spans="2:11">
      <c r="B287" s="116"/>
      <c r="C287" s="135"/>
      <c r="D287" s="135"/>
      <c r="E287" s="135"/>
      <c r="F287" s="135"/>
      <c r="G287" s="135"/>
      <c r="H287" s="135"/>
      <c r="I287" s="117"/>
      <c r="J287" s="117"/>
      <c r="K287" s="135"/>
    </row>
    <row r="288" spans="2:11">
      <c r="B288" s="116"/>
      <c r="C288" s="135"/>
      <c r="D288" s="135"/>
      <c r="E288" s="135"/>
      <c r="F288" s="135"/>
      <c r="G288" s="135"/>
      <c r="H288" s="135"/>
      <c r="I288" s="117"/>
      <c r="J288" s="117"/>
      <c r="K288" s="135"/>
    </row>
    <row r="289" spans="2:11">
      <c r="B289" s="116"/>
      <c r="C289" s="135"/>
      <c r="D289" s="135"/>
      <c r="E289" s="135"/>
      <c r="F289" s="135"/>
      <c r="G289" s="135"/>
      <c r="H289" s="135"/>
      <c r="I289" s="117"/>
      <c r="J289" s="117"/>
      <c r="K289" s="135"/>
    </row>
    <row r="290" spans="2:11">
      <c r="B290" s="116"/>
      <c r="C290" s="135"/>
      <c r="D290" s="135"/>
      <c r="E290" s="135"/>
      <c r="F290" s="135"/>
      <c r="G290" s="135"/>
      <c r="H290" s="135"/>
      <c r="I290" s="117"/>
      <c r="J290" s="117"/>
      <c r="K290" s="135"/>
    </row>
    <row r="291" spans="2:11">
      <c r="B291" s="116"/>
      <c r="C291" s="135"/>
      <c r="D291" s="135"/>
      <c r="E291" s="135"/>
      <c r="F291" s="135"/>
      <c r="G291" s="135"/>
      <c r="H291" s="135"/>
      <c r="I291" s="117"/>
      <c r="J291" s="117"/>
      <c r="K291" s="135"/>
    </row>
    <row r="292" spans="2:11">
      <c r="B292" s="116"/>
      <c r="C292" s="135"/>
      <c r="D292" s="135"/>
      <c r="E292" s="135"/>
      <c r="F292" s="135"/>
      <c r="G292" s="135"/>
      <c r="H292" s="135"/>
      <c r="I292" s="117"/>
      <c r="J292" s="117"/>
      <c r="K292" s="135"/>
    </row>
    <row r="293" spans="2:11">
      <c r="B293" s="116"/>
      <c r="C293" s="135"/>
      <c r="D293" s="135"/>
      <c r="E293" s="135"/>
      <c r="F293" s="135"/>
      <c r="G293" s="135"/>
      <c r="H293" s="135"/>
      <c r="I293" s="117"/>
      <c r="J293" s="117"/>
      <c r="K293" s="135"/>
    </row>
    <row r="294" spans="2:11">
      <c r="B294" s="116"/>
      <c r="C294" s="135"/>
      <c r="D294" s="135"/>
      <c r="E294" s="135"/>
      <c r="F294" s="135"/>
      <c r="G294" s="135"/>
      <c r="H294" s="135"/>
      <c r="I294" s="117"/>
      <c r="J294" s="117"/>
      <c r="K294" s="135"/>
    </row>
    <row r="295" spans="2:11">
      <c r="B295" s="116"/>
      <c r="C295" s="135"/>
      <c r="D295" s="135"/>
      <c r="E295" s="135"/>
      <c r="F295" s="135"/>
      <c r="G295" s="135"/>
      <c r="H295" s="135"/>
      <c r="I295" s="117"/>
      <c r="J295" s="117"/>
      <c r="K295" s="135"/>
    </row>
    <row r="296" spans="2:11">
      <c r="B296" s="116"/>
      <c r="C296" s="135"/>
      <c r="D296" s="135"/>
      <c r="E296" s="135"/>
      <c r="F296" s="135"/>
      <c r="G296" s="135"/>
      <c r="H296" s="135"/>
      <c r="I296" s="117"/>
      <c r="J296" s="117"/>
      <c r="K296" s="135"/>
    </row>
    <row r="297" spans="2:11">
      <c r="B297" s="116"/>
      <c r="C297" s="135"/>
      <c r="D297" s="135"/>
      <c r="E297" s="135"/>
      <c r="F297" s="135"/>
      <c r="G297" s="135"/>
      <c r="H297" s="135"/>
      <c r="I297" s="117"/>
      <c r="J297" s="117"/>
      <c r="K297" s="135"/>
    </row>
    <row r="298" spans="2:11">
      <c r="B298" s="116"/>
      <c r="C298" s="135"/>
      <c r="D298" s="135"/>
      <c r="E298" s="135"/>
      <c r="F298" s="135"/>
      <c r="G298" s="135"/>
      <c r="H298" s="135"/>
      <c r="I298" s="117"/>
      <c r="J298" s="117"/>
      <c r="K298" s="135"/>
    </row>
    <row r="299" spans="2:11">
      <c r="B299" s="116"/>
      <c r="C299" s="135"/>
      <c r="D299" s="135"/>
      <c r="E299" s="135"/>
      <c r="F299" s="135"/>
      <c r="G299" s="135"/>
      <c r="H299" s="135"/>
      <c r="I299" s="117"/>
      <c r="J299" s="117"/>
      <c r="K299" s="135"/>
    </row>
    <row r="300" spans="2:11">
      <c r="B300" s="116"/>
      <c r="C300" s="135"/>
      <c r="D300" s="135"/>
      <c r="E300" s="135"/>
      <c r="F300" s="135"/>
      <c r="G300" s="135"/>
      <c r="H300" s="135"/>
      <c r="I300" s="117"/>
      <c r="J300" s="117"/>
      <c r="K300" s="135"/>
    </row>
    <row r="301" spans="2:11">
      <c r="B301" s="116"/>
      <c r="C301" s="135"/>
      <c r="D301" s="135"/>
      <c r="E301" s="135"/>
      <c r="F301" s="135"/>
      <c r="G301" s="135"/>
      <c r="H301" s="135"/>
      <c r="I301" s="117"/>
      <c r="J301" s="117"/>
      <c r="K301" s="135"/>
    </row>
    <row r="302" spans="2:11">
      <c r="B302" s="116"/>
      <c r="C302" s="135"/>
      <c r="D302" s="135"/>
      <c r="E302" s="135"/>
      <c r="F302" s="135"/>
      <c r="G302" s="135"/>
      <c r="H302" s="135"/>
      <c r="I302" s="117"/>
      <c r="J302" s="117"/>
      <c r="K302" s="135"/>
    </row>
    <row r="303" spans="2:11">
      <c r="B303" s="116"/>
      <c r="C303" s="135"/>
      <c r="D303" s="135"/>
      <c r="E303" s="135"/>
      <c r="F303" s="135"/>
      <c r="G303" s="135"/>
      <c r="H303" s="135"/>
      <c r="I303" s="117"/>
      <c r="J303" s="117"/>
      <c r="K303" s="135"/>
    </row>
    <row r="304" spans="2:11">
      <c r="B304" s="116"/>
      <c r="C304" s="135"/>
      <c r="D304" s="135"/>
      <c r="E304" s="135"/>
      <c r="F304" s="135"/>
      <c r="G304" s="135"/>
      <c r="H304" s="135"/>
      <c r="I304" s="117"/>
      <c r="J304" s="117"/>
      <c r="K304" s="135"/>
    </row>
    <row r="305" spans="2:11">
      <c r="B305" s="116"/>
      <c r="C305" s="135"/>
      <c r="D305" s="135"/>
      <c r="E305" s="135"/>
      <c r="F305" s="135"/>
      <c r="G305" s="135"/>
      <c r="H305" s="135"/>
      <c r="I305" s="117"/>
      <c r="J305" s="117"/>
      <c r="K305" s="135"/>
    </row>
    <row r="306" spans="2:11">
      <c r="B306" s="116"/>
      <c r="C306" s="135"/>
      <c r="D306" s="135"/>
      <c r="E306" s="135"/>
      <c r="F306" s="135"/>
      <c r="G306" s="135"/>
      <c r="H306" s="135"/>
      <c r="I306" s="117"/>
      <c r="J306" s="117"/>
      <c r="K306" s="135"/>
    </row>
    <row r="307" spans="2:11">
      <c r="B307" s="116"/>
      <c r="C307" s="135"/>
      <c r="D307" s="135"/>
      <c r="E307" s="135"/>
      <c r="F307" s="135"/>
      <c r="G307" s="135"/>
      <c r="H307" s="135"/>
      <c r="I307" s="117"/>
      <c r="J307" s="117"/>
      <c r="K307" s="135"/>
    </row>
    <row r="308" spans="2:11">
      <c r="B308" s="116"/>
      <c r="C308" s="135"/>
      <c r="D308" s="135"/>
      <c r="E308" s="135"/>
      <c r="F308" s="135"/>
      <c r="G308" s="135"/>
      <c r="H308" s="135"/>
      <c r="I308" s="117"/>
      <c r="J308" s="117"/>
      <c r="K308" s="135"/>
    </row>
    <row r="309" spans="2:11">
      <c r="B309" s="116"/>
      <c r="C309" s="135"/>
      <c r="D309" s="135"/>
      <c r="E309" s="135"/>
      <c r="F309" s="135"/>
      <c r="G309" s="135"/>
      <c r="H309" s="135"/>
      <c r="I309" s="117"/>
      <c r="J309" s="117"/>
      <c r="K309" s="135"/>
    </row>
    <row r="310" spans="2:11">
      <c r="B310" s="116"/>
      <c r="C310" s="135"/>
      <c r="D310" s="135"/>
      <c r="E310" s="135"/>
      <c r="F310" s="135"/>
      <c r="G310" s="135"/>
      <c r="H310" s="135"/>
      <c r="I310" s="117"/>
      <c r="J310" s="117"/>
      <c r="K310" s="135"/>
    </row>
    <row r="311" spans="2:11">
      <c r="B311" s="116"/>
      <c r="C311" s="135"/>
      <c r="D311" s="135"/>
      <c r="E311" s="135"/>
      <c r="F311" s="135"/>
      <c r="G311" s="135"/>
      <c r="H311" s="135"/>
      <c r="I311" s="117"/>
      <c r="J311" s="117"/>
      <c r="K311" s="135"/>
    </row>
    <row r="312" spans="2:11">
      <c r="B312" s="116"/>
      <c r="C312" s="135"/>
      <c r="D312" s="135"/>
      <c r="E312" s="135"/>
      <c r="F312" s="135"/>
      <c r="G312" s="135"/>
      <c r="H312" s="135"/>
      <c r="I312" s="117"/>
      <c r="J312" s="117"/>
      <c r="K312" s="135"/>
    </row>
    <row r="313" spans="2:11">
      <c r="B313" s="116"/>
      <c r="C313" s="135"/>
      <c r="D313" s="135"/>
      <c r="E313" s="135"/>
      <c r="F313" s="135"/>
      <c r="G313" s="135"/>
      <c r="H313" s="135"/>
      <c r="I313" s="117"/>
      <c r="J313" s="117"/>
      <c r="K313" s="135"/>
    </row>
    <row r="314" spans="2:11">
      <c r="B314" s="116"/>
      <c r="C314" s="135"/>
      <c r="D314" s="135"/>
      <c r="E314" s="135"/>
      <c r="F314" s="135"/>
      <c r="G314" s="135"/>
      <c r="H314" s="135"/>
      <c r="I314" s="117"/>
      <c r="J314" s="117"/>
      <c r="K314" s="135"/>
    </row>
    <row r="315" spans="2:11">
      <c r="B315" s="116"/>
      <c r="C315" s="135"/>
      <c r="D315" s="135"/>
      <c r="E315" s="135"/>
      <c r="F315" s="135"/>
      <c r="G315" s="135"/>
      <c r="H315" s="135"/>
      <c r="I315" s="117"/>
      <c r="J315" s="117"/>
      <c r="K315" s="135"/>
    </row>
    <row r="316" spans="2:11">
      <c r="B316" s="116"/>
      <c r="C316" s="135"/>
      <c r="D316" s="135"/>
      <c r="E316" s="135"/>
      <c r="F316" s="135"/>
      <c r="G316" s="135"/>
      <c r="H316" s="135"/>
      <c r="I316" s="117"/>
      <c r="J316" s="117"/>
      <c r="K316" s="135"/>
    </row>
    <row r="317" spans="2:11">
      <c r="B317" s="116"/>
      <c r="C317" s="135"/>
      <c r="D317" s="135"/>
      <c r="E317" s="135"/>
      <c r="F317" s="135"/>
      <c r="G317" s="135"/>
      <c r="H317" s="135"/>
      <c r="I317" s="117"/>
      <c r="J317" s="117"/>
      <c r="K317" s="135"/>
    </row>
    <row r="318" spans="2:11">
      <c r="B318" s="116"/>
      <c r="C318" s="135"/>
      <c r="D318" s="135"/>
      <c r="E318" s="135"/>
      <c r="F318" s="135"/>
      <c r="G318" s="135"/>
      <c r="H318" s="135"/>
      <c r="I318" s="117"/>
      <c r="J318" s="117"/>
      <c r="K318" s="135"/>
    </row>
    <row r="319" spans="2:11">
      <c r="B319" s="116"/>
      <c r="C319" s="135"/>
      <c r="D319" s="135"/>
      <c r="E319" s="135"/>
      <c r="F319" s="135"/>
      <c r="G319" s="135"/>
      <c r="H319" s="135"/>
      <c r="I319" s="117"/>
      <c r="J319" s="117"/>
      <c r="K319" s="135"/>
    </row>
    <row r="320" spans="2:11">
      <c r="B320" s="116"/>
      <c r="C320" s="135"/>
      <c r="D320" s="135"/>
      <c r="E320" s="135"/>
      <c r="F320" s="135"/>
      <c r="G320" s="135"/>
      <c r="H320" s="135"/>
      <c r="I320" s="117"/>
      <c r="J320" s="117"/>
      <c r="K320" s="135"/>
    </row>
    <row r="321" spans="2:11">
      <c r="B321" s="116"/>
      <c r="C321" s="135"/>
      <c r="D321" s="135"/>
      <c r="E321" s="135"/>
      <c r="F321" s="135"/>
      <c r="G321" s="135"/>
      <c r="H321" s="135"/>
      <c r="I321" s="117"/>
      <c r="J321" s="117"/>
      <c r="K321" s="135"/>
    </row>
    <row r="322" spans="2:11">
      <c r="B322" s="116"/>
      <c r="C322" s="135"/>
      <c r="D322" s="135"/>
      <c r="E322" s="135"/>
      <c r="F322" s="135"/>
      <c r="G322" s="135"/>
      <c r="H322" s="135"/>
      <c r="I322" s="117"/>
      <c r="J322" s="117"/>
      <c r="K322" s="135"/>
    </row>
    <row r="323" spans="2:11">
      <c r="B323" s="116"/>
      <c r="C323" s="135"/>
      <c r="D323" s="135"/>
      <c r="E323" s="135"/>
      <c r="F323" s="135"/>
      <c r="G323" s="135"/>
      <c r="H323" s="135"/>
      <c r="I323" s="117"/>
      <c r="J323" s="117"/>
      <c r="K323" s="135"/>
    </row>
    <row r="324" spans="2:11">
      <c r="B324" s="116"/>
      <c r="C324" s="135"/>
      <c r="D324" s="135"/>
      <c r="E324" s="135"/>
      <c r="F324" s="135"/>
      <c r="G324" s="135"/>
      <c r="H324" s="135"/>
      <c r="I324" s="117"/>
      <c r="J324" s="117"/>
      <c r="K324" s="135"/>
    </row>
    <row r="325" spans="2:11">
      <c r="B325" s="116"/>
      <c r="C325" s="135"/>
      <c r="D325" s="135"/>
      <c r="E325" s="135"/>
      <c r="F325" s="135"/>
      <c r="G325" s="135"/>
      <c r="H325" s="135"/>
      <c r="I325" s="117"/>
      <c r="J325" s="117"/>
      <c r="K325" s="135"/>
    </row>
    <row r="326" spans="2:11">
      <c r="B326" s="116"/>
      <c r="C326" s="135"/>
      <c r="D326" s="135"/>
      <c r="E326" s="135"/>
      <c r="F326" s="135"/>
      <c r="G326" s="135"/>
      <c r="H326" s="135"/>
      <c r="I326" s="117"/>
      <c r="J326" s="117"/>
      <c r="K326" s="135"/>
    </row>
    <row r="327" spans="2:11">
      <c r="B327" s="116"/>
      <c r="C327" s="135"/>
      <c r="D327" s="135"/>
      <c r="E327" s="135"/>
      <c r="F327" s="135"/>
      <c r="G327" s="135"/>
      <c r="H327" s="135"/>
      <c r="I327" s="117"/>
      <c r="J327" s="117"/>
      <c r="K327" s="135"/>
    </row>
    <row r="328" spans="2:11">
      <c r="B328" s="116"/>
      <c r="C328" s="135"/>
      <c r="D328" s="135"/>
      <c r="E328" s="135"/>
      <c r="F328" s="135"/>
      <c r="G328" s="135"/>
      <c r="H328" s="135"/>
      <c r="I328" s="117"/>
      <c r="J328" s="117"/>
      <c r="K328" s="135"/>
    </row>
    <row r="329" spans="2:11">
      <c r="B329" s="116"/>
      <c r="C329" s="135"/>
      <c r="D329" s="135"/>
      <c r="E329" s="135"/>
      <c r="F329" s="135"/>
      <c r="G329" s="135"/>
      <c r="H329" s="135"/>
      <c r="I329" s="117"/>
      <c r="J329" s="117"/>
      <c r="K329" s="135"/>
    </row>
    <row r="330" spans="2:11">
      <c r="B330" s="116"/>
      <c r="C330" s="135"/>
      <c r="D330" s="135"/>
      <c r="E330" s="135"/>
      <c r="F330" s="135"/>
      <c r="G330" s="135"/>
      <c r="H330" s="135"/>
      <c r="I330" s="117"/>
      <c r="J330" s="117"/>
      <c r="K330" s="135"/>
    </row>
    <row r="331" spans="2:11">
      <c r="B331" s="116"/>
      <c r="C331" s="135"/>
      <c r="D331" s="135"/>
      <c r="E331" s="135"/>
      <c r="F331" s="135"/>
      <c r="G331" s="135"/>
      <c r="H331" s="135"/>
      <c r="I331" s="117"/>
      <c r="J331" s="117"/>
      <c r="K331" s="135"/>
    </row>
    <row r="332" spans="2:11">
      <c r="B332" s="116"/>
      <c r="C332" s="135"/>
      <c r="D332" s="135"/>
      <c r="E332" s="135"/>
      <c r="F332" s="135"/>
      <c r="G332" s="135"/>
      <c r="H332" s="135"/>
      <c r="I332" s="117"/>
      <c r="J332" s="117"/>
      <c r="K332" s="135"/>
    </row>
    <row r="333" spans="2:11">
      <c r="B333" s="116"/>
      <c r="C333" s="135"/>
      <c r="D333" s="135"/>
      <c r="E333" s="135"/>
      <c r="F333" s="135"/>
      <c r="G333" s="135"/>
      <c r="H333" s="135"/>
      <c r="I333" s="117"/>
      <c r="J333" s="117"/>
      <c r="K333" s="135"/>
    </row>
    <row r="334" spans="2:11">
      <c r="B334" s="116"/>
      <c r="C334" s="135"/>
      <c r="D334" s="135"/>
      <c r="E334" s="135"/>
      <c r="F334" s="135"/>
      <c r="G334" s="135"/>
      <c r="H334" s="135"/>
      <c r="I334" s="117"/>
      <c r="J334" s="117"/>
      <c r="K334" s="135"/>
    </row>
    <row r="335" spans="2:11">
      <c r="B335" s="116"/>
      <c r="C335" s="135"/>
      <c r="D335" s="135"/>
      <c r="E335" s="135"/>
      <c r="F335" s="135"/>
      <c r="G335" s="135"/>
      <c r="H335" s="135"/>
      <c r="I335" s="117"/>
      <c r="J335" s="117"/>
      <c r="K335" s="135"/>
    </row>
    <row r="336" spans="2:11">
      <c r="B336" s="116"/>
      <c r="C336" s="135"/>
      <c r="D336" s="135"/>
      <c r="E336" s="135"/>
      <c r="F336" s="135"/>
      <c r="G336" s="135"/>
      <c r="H336" s="135"/>
      <c r="I336" s="117"/>
      <c r="J336" s="117"/>
      <c r="K336" s="135"/>
    </row>
    <row r="337" spans="2:11">
      <c r="B337" s="116"/>
      <c r="C337" s="135"/>
      <c r="D337" s="135"/>
      <c r="E337" s="135"/>
      <c r="F337" s="135"/>
      <c r="G337" s="135"/>
      <c r="H337" s="135"/>
      <c r="I337" s="117"/>
      <c r="J337" s="117"/>
      <c r="K337" s="135"/>
    </row>
    <row r="338" spans="2:11">
      <c r="B338" s="116"/>
      <c r="C338" s="135"/>
      <c r="D338" s="135"/>
      <c r="E338" s="135"/>
      <c r="F338" s="135"/>
      <c r="G338" s="135"/>
      <c r="H338" s="135"/>
      <c r="I338" s="117"/>
      <c r="J338" s="117"/>
      <c r="K338" s="135"/>
    </row>
    <row r="339" spans="2:11">
      <c r="B339" s="116"/>
      <c r="C339" s="135"/>
      <c r="D339" s="135"/>
      <c r="E339" s="135"/>
      <c r="F339" s="135"/>
      <c r="G339" s="135"/>
      <c r="H339" s="135"/>
      <c r="I339" s="117"/>
      <c r="J339" s="117"/>
      <c r="K339" s="135"/>
    </row>
    <row r="340" spans="2:11">
      <c r="B340" s="116"/>
      <c r="C340" s="135"/>
      <c r="D340" s="135"/>
      <c r="E340" s="135"/>
      <c r="F340" s="135"/>
      <c r="G340" s="135"/>
      <c r="H340" s="135"/>
      <c r="I340" s="117"/>
      <c r="J340" s="117"/>
      <c r="K340" s="135"/>
    </row>
    <row r="341" spans="2:11">
      <c r="B341" s="116"/>
      <c r="C341" s="135"/>
      <c r="D341" s="135"/>
      <c r="E341" s="135"/>
      <c r="F341" s="135"/>
      <c r="G341" s="135"/>
      <c r="H341" s="135"/>
      <c r="I341" s="117"/>
      <c r="J341" s="117"/>
      <c r="K341" s="135"/>
    </row>
    <row r="342" spans="2:11">
      <c r="B342" s="116"/>
      <c r="C342" s="135"/>
      <c r="D342" s="135"/>
      <c r="E342" s="135"/>
      <c r="F342" s="135"/>
      <c r="G342" s="135"/>
      <c r="H342" s="135"/>
      <c r="I342" s="117"/>
      <c r="J342" s="117"/>
      <c r="K342" s="135"/>
    </row>
    <row r="343" spans="2:11">
      <c r="B343" s="116"/>
      <c r="C343" s="135"/>
      <c r="D343" s="135"/>
      <c r="E343" s="135"/>
      <c r="F343" s="135"/>
      <c r="G343" s="135"/>
      <c r="H343" s="135"/>
      <c r="I343" s="117"/>
      <c r="J343" s="117"/>
      <c r="K343" s="135"/>
    </row>
    <row r="344" spans="2:11">
      <c r="B344" s="116"/>
      <c r="C344" s="135"/>
      <c r="D344" s="135"/>
      <c r="E344" s="135"/>
      <c r="F344" s="135"/>
      <c r="G344" s="135"/>
      <c r="H344" s="135"/>
      <c r="I344" s="117"/>
      <c r="J344" s="117"/>
      <c r="K344" s="135"/>
    </row>
    <row r="345" spans="2:11">
      <c r="B345" s="116"/>
      <c r="C345" s="135"/>
      <c r="D345" s="135"/>
      <c r="E345" s="135"/>
      <c r="F345" s="135"/>
      <c r="G345" s="135"/>
      <c r="H345" s="135"/>
      <c r="I345" s="117"/>
      <c r="J345" s="117"/>
      <c r="K345" s="135"/>
    </row>
    <row r="346" spans="2:11">
      <c r="B346" s="116"/>
      <c r="C346" s="135"/>
      <c r="D346" s="135"/>
      <c r="E346" s="135"/>
      <c r="F346" s="135"/>
      <c r="G346" s="135"/>
      <c r="H346" s="135"/>
      <c r="I346" s="117"/>
      <c r="J346" s="117"/>
      <c r="K346" s="135"/>
    </row>
    <row r="347" spans="2:11">
      <c r="B347" s="116"/>
      <c r="C347" s="135"/>
      <c r="D347" s="135"/>
      <c r="E347" s="135"/>
      <c r="F347" s="135"/>
      <c r="G347" s="135"/>
      <c r="H347" s="135"/>
      <c r="I347" s="117"/>
      <c r="J347" s="117"/>
      <c r="K347" s="135"/>
    </row>
    <row r="348" spans="2:11">
      <c r="B348" s="116"/>
      <c r="C348" s="135"/>
      <c r="D348" s="135"/>
      <c r="E348" s="135"/>
      <c r="F348" s="135"/>
      <c r="G348" s="135"/>
      <c r="H348" s="135"/>
      <c r="I348" s="117"/>
      <c r="J348" s="117"/>
      <c r="K348" s="135"/>
    </row>
    <row r="349" spans="2:11">
      <c r="B349" s="116"/>
      <c r="C349" s="135"/>
      <c r="D349" s="135"/>
      <c r="E349" s="135"/>
      <c r="F349" s="135"/>
      <c r="G349" s="135"/>
      <c r="H349" s="135"/>
      <c r="I349" s="117"/>
      <c r="J349" s="117"/>
      <c r="K349" s="135"/>
    </row>
    <row r="350" spans="2:11">
      <c r="B350" s="116"/>
      <c r="C350" s="135"/>
      <c r="D350" s="135"/>
      <c r="E350" s="135"/>
      <c r="F350" s="135"/>
      <c r="G350" s="135"/>
      <c r="H350" s="135"/>
      <c r="I350" s="117"/>
      <c r="J350" s="117"/>
      <c r="K350" s="135"/>
    </row>
    <row r="351" spans="2:11">
      <c r="B351" s="116"/>
      <c r="C351" s="135"/>
      <c r="D351" s="135"/>
      <c r="E351" s="135"/>
      <c r="F351" s="135"/>
      <c r="G351" s="135"/>
      <c r="H351" s="135"/>
      <c r="I351" s="117"/>
      <c r="J351" s="117"/>
      <c r="K351" s="135"/>
    </row>
    <row r="352" spans="2:11">
      <c r="B352" s="116"/>
      <c r="C352" s="135"/>
      <c r="D352" s="135"/>
      <c r="E352" s="135"/>
      <c r="F352" s="135"/>
      <c r="G352" s="135"/>
      <c r="H352" s="135"/>
      <c r="I352" s="117"/>
      <c r="J352" s="117"/>
      <c r="K352" s="135"/>
    </row>
    <row r="353" spans="2:11">
      <c r="B353" s="116"/>
      <c r="C353" s="135"/>
      <c r="D353" s="135"/>
      <c r="E353" s="135"/>
      <c r="F353" s="135"/>
      <c r="G353" s="135"/>
      <c r="H353" s="135"/>
      <c r="I353" s="117"/>
      <c r="J353" s="117"/>
      <c r="K353" s="135"/>
    </row>
    <row r="354" spans="2:11">
      <c r="B354" s="116"/>
      <c r="C354" s="135"/>
      <c r="D354" s="135"/>
      <c r="E354" s="135"/>
      <c r="F354" s="135"/>
      <c r="G354" s="135"/>
      <c r="H354" s="135"/>
      <c r="I354" s="117"/>
      <c r="J354" s="117"/>
      <c r="K354" s="135"/>
    </row>
    <row r="355" spans="2:11">
      <c r="B355" s="116"/>
      <c r="C355" s="135"/>
      <c r="D355" s="135"/>
      <c r="E355" s="135"/>
      <c r="F355" s="135"/>
      <c r="G355" s="135"/>
      <c r="H355" s="135"/>
      <c r="I355" s="117"/>
      <c r="J355" s="117"/>
      <c r="K355" s="135"/>
    </row>
    <row r="356" spans="2:11">
      <c r="B356" s="116"/>
      <c r="C356" s="135"/>
      <c r="D356" s="135"/>
      <c r="E356" s="135"/>
      <c r="F356" s="135"/>
      <c r="G356" s="135"/>
      <c r="H356" s="135"/>
      <c r="I356" s="117"/>
      <c r="J356" s="117"/>
      <c r="K356" s="135"/>
    </row>
    <row r="357" spans="2:11">
      <c r="B357" s="116"/>
      <c r="C357" s="135"/>
      <c r="D357" s="135"/>
      <c r="E357" s="135"/>
      <c r="F357" s="135"/>
      <c r="G357" s="135"/>
      <c r="H357" s="135"/>
      <c r="I357" s="117"/>
      <c r="J357" s="117"/>
      <c r="K357" s="135"/>
    </row>
    <row r="358" spans="2:11">
      <c r="B358" s="116"/>
      <c r="C358" s="135"/>
      <c r="D358" s="135"/>
      <c r="E358" s="135"/>
      <c r="F358" s="135"/>
      <c r="G358" s="135"/>
      <c r="H358" s="135"/>
      <c r="I358" s="117"/>
      <c r="J358" s="117"/>
      <c r="K358" s="135"/>
    </row>
    <row r="359" spans="2:11">
      <c r="B359" s="116"/>
      <c r="C359" s="135"/>
      <c r="D359" s="135"/>
      <c r="E359" s="135"/>
      <c r="F359" s="135"/>
      <c r="G359" s="135"/>
      <c r="H359" s="135"/>
      <c r="I359" s="117"/>
      <c r="J359" s="117"/>
      <c r="K359" s="135"/>
    </row>
    <row r="360" spans="2:11">
      <c r="B360" s="116"/>
      <c r="C360" s="135"/>
      <c r="D360" s="135"/>
      <c r="E360" s="135"/>
      <c r="F360" s="135"/>
      <c r="G360" s="135"/>
      <c r="H360" s="135"/>
      <c r="I360" s="117"/>
      <c r="J360" s="117"/>
      <c r="K360" s="135"/>
    </row>
    <row r="361" spans="2:11">
      <c r="B361" s="116"/>
      <c r="C361" s="135"/>
      <c r="D361" s="135"/>
      <c r="E361" s="135"/>
      <c r="F361" s="135"/>
      <c r="G361" s="135"/>
      <c r="H361" s="135"/>
      <c r="I361" s="117"/>
      <c r="J361" s="117"/>
      <c r="K361" s="135"/>
    </row>
    <row r="362" spans="2:11">
      <c r="B362" s="116"/>
      <c r="C362" s="135"/>
      <c r="D362" s="135"/>
      <c r="E362" s="135"/>
      <c r="F362" s="135"/>
      <c r="G362" s="135"/>
      <c r="H362" s="135"/>
      <c r="I362" s="117"/>
      <c r="J362" s="117"/>
      <c r="K362" s="135"/>
    </row>
    <row r="363" spans="2:11">
      <c r="B363" s="116"/>
      <c r="C363" s="135"/>
      <c r="D363" s="135"/>
      <c r="E363" s="135"/>
      <c r="F363" s="135"/>
      <c r="G363" s="135"/>
      <c r="H363" s="135"/>
      <c r="I363" s="117"/>
      <c r="J363" s="117"/>
      <c r="K363" s="135"/>
    </row>
    <row r="364" spans="2:11">
      <c r="B364" s="116"/>
      <c r="C364" s="135"/>
      <c r="D364" s="135"/>
      <c r="E364" s="135"/>
      <c r="F364" s="135"/>
      <c r="G364" s="135"/>
      <c r="H364" s="135"/>
      <c r="I364" s="117"/>
      <c r="J364" s="117"/>
      <c r="K364" s="135"/>
    </row>
    <row r="365" spans="2:11">
      <c r="B365" s="116"/>
      <c r="C365" s="135"/>
      <c r="D365" s="135"/>
      <c r="E365" s="135"/>
      <c r="F365" s="135"/>
      <c r="G365" s="135"/>
      <c r="H365" s="135"/>
      <c r="I365" s="117"/>
      <c r="J365" s="117"/>
      <c r="K365" s="135"/>
    </row>
    <row r="366" spans="2:11">
      <c r="B366" s="116"/>
      <c r="C366" s="135"/>
      <c r="D366" s="135"/>
      <c r="E366" s="135"/>
      <c r="F366" s="135"/>
      <c r="G366" s="135"/>
      <c r="H366" s="135"/>
      <c r="I366" s="117"/>
      <c r="J366" s="117"/>
      <c r="K366" s="135"/>
    </row>
    <row r="367" spans="2:11">
      <c r="B367" s="116"/>
      <c r="C367" s="135"/>
      <c r="D367" s="135"/>
      <c r="E367" s="135"/>
      <c r="F367" s="135"/>
      <c r="G367" s="135"/>
      <c r="H367" s="135"/>
      <c r="I367" s="117"/>
      <c r="J367" s="117"/>
      <c r="K367" s="135"/>
    </row>
    <row r="368" spans="2:11">
      <c r="B368" s="116"/>
      <c r="C368" s="135"/>
      <c r="D368" s="135"/>
      <c r="E368" s="135"/>
      <c r="F368" s="135"/>
      <c r="G368" s="135"/>
      <c r="H368" s="135"/>
      <c r="I368" s="117"/>
      <c r="J368" s="117"/>
      <c r="K368" s="135"/>
    </row>
    <row r="369" spans="2:11">
      <c r="B369" s="116"/>
      <c r="C369" s="135"/>
      <c r="D369" s="135"/>
      <c r="E369" s="135"/>
      <c r="F369" s="135"/>
      <c r="G369" s="135"/>
      <c r="H369" s="135"/>
      <c r="I369" s="117"/>
      <c r="J369" s="117"/>
      <c r="K369" s="135"/>
    </row>
    <row r="370" spans="2:11">
      <c r="B370" s="116"/>
      <c r="C370" s="135"/>
      <c r="D370" s="135"/>
      <c r="E370" s="135"/>
      <c r="F370" s="135"/>
      <c r="G370" s="135"/>
      <c r="H370" s="135"/>
      <c r="I370" s="117"/>
      <c r="J370" s="117"/>
      <c r="K370" s="135"/>
    </row>
    <row r="371" spans="2:11">
      <c r="B371" s="116"/>
      <c r="C371" s="135"/>
      <c r="D371" s="135"/>
      <c r="E371" s="135"/>
      <c r="F371" s="135"/>
      <c r="G371" s="135"/>
      <c r="H371" s="135"/>
      <c r="I371" s="117"/>
      <c r="J371" s="117"/>
      <c r="K371" s="135"/>
    </row>
    <row r="372" spans="2:11">
      <c r="B372" s="116"/>
      <c r="C372" s="135"/>
      <c r="D372" s="135"/>
      <c r="E372" s="135"/>
      <c r="F372" s="135"/>
      <c r="G372" s="135"/>
      <c r="H372" s="135"/>
      <c r="I372" s="117"/>
      <c r="J372" s="117"/>
      <c r="K372" s="135"/>
    </row>
    <row r="373" spans="2:11">
      <c r="B373" s="116"/>
      <c r="C373" s="135"/>
      <c r="D373" s="135"/>
      <c r="E373" s="135"/>
      <c r="F373" s="135"/>
      <c r="G373" s="135"/>
      <c r="H373" s="135"/>
      <c r="I373" s="117"/>
      <c r="J373" s="117"/>
      <c r="K373" s="135"/>
    </row>
    <row r="374" spans="2:11">
      <c r="B374" s="116"/>
      <c r="C374" s="135"/>
      <c r="D374" s="135"/>
      <c r="E374" s="135"/>
      <c r="F374" s="135"/>
      <c r="G374" s="135"/>
      <c r="H374" s="135"/>
      <c r="I374" s="117"/>
      <c r="J374" s="117"/>
      <c r="K374" s="135"/>
    </row>
    <row r="375" spans="2:11">
      <c r="B375" s="116"/>
      <c r="C375" s="135"/>
      <c r="D375" s="135"/>
      <c r="E375" s="135"/>
      <c r="F375" s="135"/>
      <c r="G375" s="135"/>
      <c r="H375" s="135"/>
      <c r="I375" s="117"/>
      <c r="J375" s="117"/>
      <c r="K375" s="135"/>
    </row>
    <row r="376" spans="2:11">
      <c r="B376" s="116"/>
      <c r="C376" s="135"/>
      <c r="D376" s="135"/>
      <c r="E376" s="135"/>
      <c r="F376" s="135"/>
      <c r="G376" s="135"/>
      <c r="H376" s="135"/>
      <c r="I376" s="117"/>
      <c r="J376" s="117"/>
      <c r="K376" s="135"/>
    </row>
    <row r="377" spans="2:11">
      <c r="B377" s="116"/>
      <c r="C377" s="135"/>
      <c r="D377" s="135"/>
      <c r="E377" s="135"/>
      <c r="F377" s="135"/>
      <c r="G377" s="135"/>
      <c r="H377" s="135"/>
      <c r="I377" s="117"/>
      <c r="J377" s="117"/>
      <c r="K377" s="135"/>
    </row>
    <row r="378" spans="2:11">
      <c r="B378" s="116"/>
      <c r="C378" s="135"/>
      <c r="D378" s="135"/>
      <c r="E378" s="135"/>
      <c r="F378" s="135"/>
      <c r="G378" s="135"/>
      <c r="H378" s="135"/>
      <c r="I378" s="117"/>
      <c r="J378" s="117"/>
      <c r="K378" s="135"/>
    </row>
    <row r="379" spans="2:11">
      <c r="B379" s="116"/>
      <c r="C379" s="135"/>
      <c r="D379" s="135"/>
      <c r="E379" s="135"/>
      <c r="F379" s="135"/>
      <c r="G379" s="135"/>
      <c r="H379" s="135"/>
      <c r="I379" s="117"/>
      <c r="J379" s="117"/>
      <c r="K379" s="135"/>
    </row>
    <row r="380" spans="2:11">
      <c r="B380" s="116"/>
      <c r="C380" s="135"/>
      <c r="D380" s="135"/>
      <c r="E380" s="135"/>
      <c r="F380" s="135"/>
      <c r="G380" s="135"/>
      <c r="H380" s="135"/>
      <c r="I380" s="117"/>
      <c r="J380" s="117"/>
      <c r="K380" s="135"/>
    </row>
    <row r="381" spans="2:11">
      <c r="B381" s="116"/>
      <c r="C381" s="135"/>
      <c r="D381" s="135"/>
      <c r="E381" s="135"/>
      <c r="F381" s="135"/>
      <c r="G381" s="135"/>
      <c r="H381" s="135"/>
      <c r="I381" s="117"/>
      <c r="J381" s="117"/>
      <c r="K381" s="135"/>
    </row>
    <row r="382" spans="2:11">
      <c r="B382" s="116"/>
      <c r="C382" s="135"/>
      <c r="D382" s="135"/>
      <c r="E382" s="135"/>
      <c r="F382" s="135"/>
      <c r="G382" s="135"/>
      <c r="H382" s="135"/>
      <c r="I382" s="117"/>
      <c r="J382" s="117"/>
      <c r="K382" s="135"/>
    </row>
    <row r="383" spans="2:11">
      <c r="B383" s="116"/>
      <c r="C383" s="135"/>
      <c r="D383" s="135"/>
      <c r="E383" s="135"/>
      <c r="F383" s="135"/>
      <c r="G383" s="135"/>
      <c r="H383" s="135"/>
      <c r="I383" s="117"/>
      <c r="J383" s="117"/>
      <c r="K383" s="135"/>
    </row>
    <row r="384" spans="2:11">
      <c r="B384" s="116"/>
      <c r="C384" s="135"/>
      <c r="D384" s="135"/>
      <c r="E384" s="135"/>
      <c r="F384" s="135"/>
      <c r="G384" s="135"/>
      <c r="H384" s="135"/>
      <c r="I384" s="117"/>
      <c r="J384" s="117"/>
      <c r="K384" s="135"/>
    </row>
    <row r="385" spans="2:11">
      <c r="B385" s="116"/>
      <c r="C385" s="135"/>
      <c r="D385" s="135"/>
      <c r="E385" s="135"/>
      <c r="F385" s="135"/>
      <c r="G385" s="135"/>
      <c r="H385" s="135"/>
      <c r="I385" s="117"/>
      <c r="J385" s="117"/>
      <c r="K385" s="135"/>
    </row>
    <row r="386" spans="2:11">
      <c r="B386" s="116"/>
      <c r="C386" s="135"/>
      <c r="D386" s="135"/>
      <c r="E386" s="135"/>
      <c r="F386" s="135"/>
      <c r="G386" s="135"/>
      <c r="H386" s="135"/>
      <c r="I386" s="117"/>
      <c r="J386" s="117"/>
      <c r="K386" s="135"/>
    </row>
    <row r="387" spans="2:11">
      <c r="B387" s="116"/>
      <c r="C387" s="135"/>
      <c r="D387" s="135"/>
      <c r="E387" s="135"/>
      <c r="F387" s="135"/>
      <c r="G387" s="135"/>
      <c r="H387" s="135"/>
      <c r="I387" s="117"/>
      <c r="J387" s="117"/>
      <c r="K387" s="135"/>
    </row>
    <row r="388" spans="2:11">
      <c r="B388" s="116"/>
      <c r="C388" s="135"/>
      <c r="D388" s="135"/>
      <c r="E388" s="135"/>
      <c r="F388" s="135"/>
      <c r="G388" s="135"/>
      <c r="H388" s="135"/>
      <c r="I388" s="117"/>
      <c r="J388" s="117"/>
      <c r="K388" s="135"/>
    </row>
    <row r="389" spans="2:11">
      <c r="B389" s="116"/>
      <c r="C389" s="135"/>
      <c r="D389" s="135"/>
      <c r="E389" s="135"/>
      <c r="F389" s="135"/>
      <c r="G389" s="135"/>
      <c r="H389" s="135"/>
      <c r="I389" s="117"/>
      <c r="J389" s="117"/>
      <c r="K389" s="135"/>
    </row>
    <row r="390" spans="2:11">
      <c r="B390" s="116"/>
      <c r="C390" s="135"/>
      <c r="D390" s="135"/>
      <c r="E390" s="135"/>
      <c r="F390" s="135"/>
      <c r="G390" s="135"/>
      <c r="H390" s="135"/>
      <c r="I390" s="117"/>
      <c r="J390" s="117"/>
      <c r="K390" s="135"/>
    </row>
    <row r="391" spans="2:11">
      <c r="B391" s="116"/>
      <c r="C391" s="135"/>
      <c r="D391" s="135"/>
      <c r="E391" s="135"/>
      <c r="F391" s="135"/>
      <c r="G391" s="135"/>
      <c r="H391" s="135"/>
      <c r="I391" s="117"/>
      <c r="J391" s="117"/>
      <c r="K391" s="135"/>
    </row>
    <row r="392" spans="2:11">
      <c r="B392" s="116"/>
      <c r="C392" s="135"/>
      <c r="D392" s="135"/>
      <c r="E392" s="135"/>
      <c r="F392" s="135"/>
      <c r="G392" s="135"/>
      <c r="H392" s="135"/>
      <c r="I392" s="117"/>
      <c r="J392" s="117"/>
      <c r="K392" s="135"/>
    </row>
    <row r="393" spans="2:11">
      <c r="B393" s="116"/>
      <c r="C393" s="135"/>
      <c r="D393" s="135"/>
      <c r="E393" s="135"/>
      <c r="F393" s="135"/>
      <c r="G393" s="135"/>
      <c r="H393" s="135"/>
      <c r="I393" s="117"/>
      <c r="J393" s="117"/>
      <c r="K393" s="135"/>
    </row>
    <row r="394" spans="2:11">
      <c r="B394" s="116"/>
      <c r="C394" s="135"/>
      <c r="D394" s="135"/>
      <c r="E394" s="135"/>
      <c r="F394" s="135"/>
      <c r="G394" s="135"/>
      <c r="H394" s="135"/>
      <c r="I394" s="117"/>
      <c r="J394" s="117"/>
      <c r="K394" s="135"/>
    </row>
    <row r="395" spans="2:11">
      <c r="B395" s="116"/>
      <c r="C395" s="135"/>
      <c r="D395" s="135"/>
      <c r="E395" s="135"/>
      <c r="F395" s="135"/>
      <c r="G395" s="135"/>
      <c r="H395" s="135"/>
      <c r="I395" s="117"/>
      <c r="J395" s="117"/>
      <c r="K395" s="135"/>
    </row>
    <row r="396" spans="2:11">
      <c r="B396" s="116"/>
      <c r="C396" s="135"/>
      <c r="D396" s="135"/>
      <c r="E396" s="135"/>
      <c r="F396" s="135"/>
      <c r="G396" s="135"/>
      <c r="H396" s="135"/>
      <c r="I396" s="117"/>
      <c r="J396" s="117"/>
      <c r="K396" s="135"/>
    </row>
    <row r="397" spans="2:11">
      <c r="B397" s="116"/>
      <c r="C397" s="135"/>
      <c r="D397" s="135"/>
      <c r="E397" s="135"/>
      <c r="F397" s="135"/>
      <c r="G397" s="135"/>
      <c r="H397" s="135"/>
      <c r="I397" s="117"/>
      <c r="J397" s="117"/>
      <c r="K397" s="135"/>
    </row>
    <row r="398" spans="2:11">
      <c r="B398" s="116"/>
      <c r="C398" s="135"/>
      <c r="D398" s="135"/>
      <c r="E398" s="135"/>
      <c r="F398" s="135"/>
      <c r="G398" s="135"/>
      <c r="H398" s="135"/>
      <c r="I398" s="117"/>
      <c r="J398" s="117"/>
      <c r="K398" s="135"/>
    </row>
    <row r="399" spans="2:11">
      <c r="B399" s="116"/>
      <c r="C399" s="135"/>
      <c r="D399" s="135"/>
      <c r="E399" s="135"/>
      <c r="F399" s="135"/>
      <c r="G399" s="135"/>
      <c r="H399" s="135"/>
      <c r="I399" s="117"/>
      <c r="J399" s="117"/>
      <c r="K399" s="135"/>
    </row>
    <row r="400" spans="2:11">
      <c r="B400" s="116"/>
      <c r="C400" s="135"/>
      <c r="D400" s="135"/>
      <c r="E400" s="135"/>
      <c r="F400" s="135"/>
      <c r="G400" s="135"/>
      <c r="H400" s="135"/>
      <c r="I400" s="117"/>
      <c r="J400" s="117"/>
      <c r="K400" s="135"/>
    </row>
    <row r="401" spans="2:11">
      <c r="B401" s="116"/>
      <c r="C401" s="135"/>
      <c r="D401" s="135"/>
      <c r="E401" s="135"/>
      <c r="F401" s="135"/>
      <c r="G401" s="135"/>
      <c r="H401" s="135"/>
      <c r="I401" s="117"/>
      <c r="J401" s="117"/>
      <c r="K401" s="135"/>
    </row>
    <row r="402" spans="2:11">
      <c r="B402" s="116"/>
      <c r="C402" s="135"/>
      <c r="D402" s="135"/>
      <c r="E402" s="135"/>
      <c r="F402" s="135"/>
      <c r="G402" s="135"/>
      <c r="H402" s="135"/>
      <c r="I402" s="117"/>
      <c r="J402" s="117"/>
      <c r="K402" s="135"/>
    </row>
    <row r="403" spans="2:11">
      <c r="B403" s="116"/>
      <c r="C403" s="135"/>
      <c r="D403" s="135"/>
      <c r="E403" s="135"/>
      <c r="F403" s="135"/>
      <c r="G403" s="135"/>
      <c r="H403" s="135"/>
      <c r="I403" s="117"/>
      <c r="J403" s="117"/>
      <c r="K403" s="135"/>
    </row>
    <row r="404" spans="2:11">
      <c r="B404" s="116"/>
      <c r="C404" s="135"/>
      <c r="D404" s="135"/>
      <c r="E404" s="135"/>
      <c r="F404" s="135"/>
      <c r="G404" s="135"/>
      <c r="H404" s="135"/>
      <c r="I404" s="117"/>
      <c r="J404" s="117"/>
      <c r="K404" s="135"/>
    </row>
    <row r="405" spans="2:11">
      <c r="B405" s="116"/>
      <c r="C405" s="135"/>
      <c r="D405" s="135"/>
      <c r="E405" s="135"/>
      <c r="F405" s="135"/>
      <c r="G405" s="135"/>
      <c r="H405" s="135"/>
      <c r="I405" s="117"/>
      <c r="J405" s="117"/>
      <c r="K405" s="135"/>
    </row>
    <row r="406" spans="2:11">
      <c r="B406" s="116"/>
      <c r="C406" s="135"/>
      <c r="D406" s="135"/>
      <c r="E406" s="135"/>
      <c r="F406" s="135"/>
      <c r="G406" s="135"/>
      <c r="H406" s="135"/>
      <c r="I406" s="117"/>
      <c r="J406" s="117"/>
      <c r="K406" s="135"/>
    </row>
    <row r="407" spans="2:11">
      <c r="B407" s="116"/>
      <c r="C407" s="135"/>
      <c r="D407" s="135"/>
      <c r="E407" s="135"/>
      <c r="F407" s="135"/>
      <c r="G407" s="135"/>
      <c r="H407" s="135"/>
      <c r="I407" s="117"/>
      <c r="J407" s="117"/>
      <c r="K407" s="135"/>
    </row>
    <row r="408" spans="2:11">
      <c r="B408" s="116"/>
      <c r="C408" s="135"/>
      <c r="D408" s="135"/>
      <c r="E408" s="135"/>
      <c r="F408" s="135"/>
      <c r="G408" s="135"/>
      <c r="H408" s="135"/>
      <c r="I408" s="117"/>
      <c r="J408" s="117"/>
      <c r="K408" s="135"/>
    </row>
    <row r="409" spans="2:11">
      <c r="B409" s="116"/>
      <c r="C409" s="135"/>
      <c r="D409" s="135"/>
      <c r="E409" s="135"/>
      <c r="F409" s="135"/>
      <c r="G409" s="135"/>
      <c r="H409" s="135"/>
      <c r="I409" s="117"/>
      <c r="J409" s="117"/>
      <c r="K409" s="135"/>
    </row>
    <row r="410" spans="2:11">
      <c r="B410" s="116"/>
      <c r="C410" s="135"/>
      <c r="D410" s="135"/>
      <c r="E410" s="135"/>
      <c r="F410" s="135"/>
      <c r="G410" s="135"/>
      <c r="H410" s="135"/>
      <c r="I410" s="117"/>
      <c r="J410" s="117"/>
      <c r="K410" s="135"/>
    </row>
    <row r="411" spans="2:11">
      <c r="B411" s="116"/>
      <c r="C411" s="135"/>
      <c r="D411" s="135"/>
      <c r="E411" s="135"/>
      <c r="F411" s="135"/>
      <c r="G411" s="135"/>
      <c r="H411" s="135"/>
      <c r="I411" s="117"/>
      <c r="J411" s="117"/>
      <c r="K411" s="135"/>
    </row>
    <row r="412" spans="2:11">
      <c r="B412" s="116"/>
      <c r="C412" s="135"/>
      <c r="D412" s="135"/>
      <c r="E412" s="135"/>
      <c r="F412" s="135"/>
      <c r="G412" s="135"/>
      <c r="H412" s="135"/>
      <c r="I412" s="117"/>
      <c r="J412" s="117"/>
      <c r="K412" s="135"/>
    </row>
    <row r="413" spans="2:11">
      <c r="B413" s="116"/>
      <c r="C413" s="135"/>
      <c r="D413" s="135"/>
      <c r="E413" s="135"/>
      <c r="F413" s="135"/>
      <c r="G413" s="135"/>
      <c r="H413" s="135"/>
      <c r="I413" s="117"/>
      <c r="J413" s="117"/>
      <c r="K413" s="135"/>
    </row>
    <row r="414" spans="2:11">
      <c r="B414" s="116"/>
      <c r="C414" s="135"/>
      <c r="D414" s="135"/>
      <c r="E414" s="135"/>
      <c r="F414" s="135"/>
      <c r="G414" s="135"/>
      <c r="H414" s="135"/>
      <c r="I414" s="117"/>
      <c r="J414" s="117"/>
      <c r="K414" s="135"/>
    </row>
    <row r="415" spans="2:11">
      <c r="B415" s="116"/>
      <c r="C415" s="135"/>
      <c r="D415" s="135"/>
      <c r="E415" s="135"/>
      <c r="F415" s="135"/>
      <c r="G415" s="135"/>
      <c r="H415" s="135"/>
      <c r="I415" s="117"/>
      <c r="J415" s="117"/>
      <c r="K415" s="135"/>
    </row>
    <row r="416" spans="2:11">
      <c r="B416" s="116"/>
      <c r="C416" s="135"/>
      <c r="D416" s="135"/>
      <c r="E416" s="135"/>
      <c r="F416" s="135"/>
      <c r="G416" s="135"/>
      <c r="H416" s="135"/>
      <c r="I416" s="117"/>
      <c r="J416" s="117"/>
      <c r="K416" s="135"/>
    </row>
    <row r="417" spans="2:11">
      <c r="B417" s="116"/>
      <c r="C417" s="135"/>
      <c r="D417" s="135"/>
      <c r="E417" s="135"/>
      <c r="F417" s="135"/>
      <c r="G417" s="135"/>
      <c r="H417" s="135"/>
      <c r="I417" s="117"/>
      <c r="J417" s="117"/>
      <c r="K417" s="135"/>
    </row>
    <row r="418" spans="2:11">
      <c r="B418" s="116"/>
      <c r="C418" s="135"/>
      <c r="D418" s="135"/>
      <c r="E418" s="135"/>
      <c r="F418" s="135"/>
      <c r="G418" s="135"/>
      <c r="H418" s="135"/>
      <c r="I418" s="117"/>
      <c r="J418" s="117"/>
      <c r="K418" s="135"/>
    </row>
    <row r="419" spans="2:11">
      <c r="B419" s="116"/>
      <c r="C419" s="135"/>
      <c r="D419" s="135"/>
      <c r="E419" s="135"/>
      <c r="F419" s="135"/>
      <c r="G419" s="135"/>
      <c r="H419" s="135"/>
      <c r="I419" s="117"/>
      <c r="J419" s="117"/>
      <c r="K419" s="135"/>
    </row>
    <row r="420" spans="2:11">
      <c r="B420" s="116"/>
      <c r="C420" s="135"/>
      <c r="D420" s="135"/>
      <c r="E420" s="135"/>
      <c r="F420" s="135"/>
      <c r="G420" s="135"/>
      <c r="H420" s="135"/>
      <c r="I420" s="117"/>
      <c r="J420" s="117"/>
      <c r="K420" s="135"/>
    </row>
    <row r="421" spans="2:11">
      <c r="B421" s="116"/>
      <c r="C421" s="135"/>
      <c r="D421" s="135"/>
      <c r="E421" s="135"/>
      <c r="F421" s="135"/>
      <c r="G421" s="135"/>
      <c r="H421" s="135"/>
      <c r="I421" s="117"/>
      <c r="J421" s="117"/>
      <c r="K421" s="135"/>
    </row>
    <row r="422" spans="2:11">
      <c r="B422" s="116"/>
      <c r="C422" s="135"/>
      <c r="D422" s="135"/>
      <c r="E422" s="135"/>
      <c r="F422" s="135"/>
      <c r="G422" s="135"/>
      <c r="H422" s="135"/>
      <c r="I422" s="117"/>
      <c r="J422" s="117"/>
      <c r="K422" s="135"/>
    </row>
    <row r="423" spans="2:11">
      <c r="B423" s="116"/>
      <c r="C423" s="135"/>
      <c r="D423" s="135"/>
      <c r="E423" s="135"/>
      <c r="F423" s="135"/>
      <c r="G423" s="135"/>
      <c r="H423" s="135"/>
      <c r="I423" s="117"/>
      <c r="J423" s="117"/>
      <c r="K423" s="135"/>
    </row>
    <row r="424" spans="2:11">
      <c r="B424" s="116"/>
      <c r="C424" s="135"/>
      <c r="D424" s="135"/>
      <c r="E424" s="135"/>
      <c r="F424" s="135"/>
      <c r="G424" s="135"/>
      <c r="H424" s="135"/>
      <c r="I424" s="117"/>
      <c r="J424" s="117"/>
      <c r="K424" s="135"/>
    </row>
    <row r="425" spans="2:11">
      <c r="B425" s="116"/>
      <c r="C425" s="135"/>
      <c r="D425" s="135"/>
      <c r="E425" s="135"/>
      <c r="F425" s="135"/>
      <c r="G425" s="135"/>
      <c r="H425" s="135"/>
      <c r="I425" s="117"/>
      <c r="J425" s="117"/>
      <c r="K425" s="135"/>
    </row>
    <row r="426" spans="2:11">
      <c r="B426" s="116"/>
      <c r="C426" s="135"/>
      <c r="D426" s="135"/>
      <c r="E426" s="135"/>
      <c r="F426" s="135"/>
      <c r="G426" s="135"/>
      <c r="H426" s="135"/>
      <c r="I426" s="117"/>
      <c r="J426" s="117"/>
      <c r="K426" s="135"/>
    </row>
    <row r="427" spans="2:11">
      <c r="B427" s="116"/>
      <c r="C427" s="135"/>
      <c r="D427" s="135"/>
      <c r="E427" s="135"/>
      <c r="F427" s="135"/>
      <c r="G427" s="135"/>
      <c r="H427" s="135"/>
      <c r="I427" s="117"/>
      <c r="J427" s="117"/>
      <c r="K427" s="135"/>
    </row>
    <row r="428" spans="2:11">
      <c r="B428" s="116"/>
      <c r="C428" s="135"/>
      <c r="D428" s="135"/>
      <c r="E428" s="135"/>
      <c r="F428" s="135"/>
      <c r="G428" s="135"/>
      <c r="H428" s="135"/>
      <c r="I428" s="117"/>
      <c r="J428" s="117"/>
      <c r="K428" s="135"/>
    </row>
    <row r="429" spans="2:11">
      <c r="B429" s="116"/>
      <c r="C429" s="135"/>
      <c r="D429" s="135"/>
      <c r="E429" s="135"/>
      <c r="F429" s="135"/>
      <c r="G429" s="135"/>
      <c r="H429" s="135"/>
      <c r="I429" s="117"/>
      <c r="J429" s="117"/>
      <c r="K429" s="135"/>
    </row>
    <row r="430" spans="2:11">
      <c r="B430" s="116"/>
      <c r="C430" s="135"/>
      <c r="D430" s="135"/>
      <c r="E430" s="135"/>
      <c r="F430" s="135"/>
      <c r="G430" s="135"/>
      <c r="H430" s="135"/>
      <c r="I430" s="117"/>
      <c r="J430" s="117"/>
      <c r="K430" s="135"/>
    </row>
    <row r="431" spans="2:11">
      <c r="B431" s="116"/>
      <c r="C431" s="135"/>
      <c r="D431" s="135"/>
      <c r="E431" s="135"/>
      <c r="F431" s="135"/>
      <c r="G431" s="135"/>
      <c r="H431" s="135"/>
      <c r="I431" s="117"/>
      <c r="J431" s="117"/>
      <c r="K431" s="135"/>
    </row>
    <row r="432" spans="2:11">
      <c r="B432" s="116"/>
      <c r="C432" s="135"/>
      <c r="D432" s="135"/>
      <c r="E432" s="135"/>
      <c r="F432" s="135"/>
      <c r="G432" s="135"/>
      <c r="H432" s="135"/>
      <c r="I432" s="117"/>
      <c r="J432" s="117"/>
      <c r="K432" s="135"/>
    </row>
    <row r="433" spans="2:11">
      <c r="B433" s="116"/>
      <c r="C433" s="135"/>
      <c r="D433" s="135"/>
      <c r="E433" s="135"/>
      <c r="F433" s="135"/>
      <c r="G433" s="135"/>
      <c r="H433" s="135"/>
      <c r="I433" s="117"/>
      <c r="J433" s="117"/>
      <c r="K433" s="135"/>
    </row>
    <row r="434" spans="2:11">
      <c r="B434" s="116"/>
      <c r="C434" s="135"/>
      <c r="D434" s="135"/>
      <c r="E434" s="135"/>
      <c r="F434" s="135"/>
      <c r="G434" s="135"/>
      <c r="H434" s="135"/>
      <c r="I434" s="117"/>
      <c r="J434" s="117"/>
      <c r="K434" s="135"/>
    </row>
    <row r="435" spans="2:11">
      <c r="B435" s="116"/>
      <c r="C435" s="135"/>
      <c r="D435" s="135"/>
      <c r="E435" s="135"/>
      <c r="F435" s="135"/>
      <c r="G435" s="135"/>
      <c r="H435" s="135"/>
      <c r="I435" s="117"/>
      <c r="J435" s="117"/>
      <c r="K435" s="135"/>
    </row>
    <row r="436" spans="2:11">
      <c r="B436" s="116"/>
      <c r="C436" s="135"/>
      <c r="D436" s="135"/>
      <c r="E436" s="135"/>
      <c r="F436" s="135"/>
      <c r="G436" s="135"/>
      <c r="H436" s="135"/>
      <c r="I436" s="117"/>
      <c r="J436" s="117"/>
      <c r="K436" s="135"/>
    </row>
    <row r="437" spans="2:11">
      <c r="B437" s="116"/>
      <c r="C437" s="135"/>
      <c r="D437" s="135"/>
      <c r="E437" s="135"/>
      <c r="F437" s="135"/>
      <c r="G437" s="135"/>
      <c r="H437" s="135"/>
      <c r="I437" s="117"/>
      <c r="J437" s="117"/>
      <c r="K437" s="135"/>
    </row>
    <row r="438" spans="2:11">
      <c r="B438" s="116"/>
      <c r="C438" s="135"/>
      <c r="D438" s="135"/>
      <c r="E438" s="135"/>
      <c r="F438" s="135"/>
      <c r="G438" s="135"/>
      <c r="H438" s="135"/>
      <c r="I438" s="117"/>
      <c r="J438" s="117"/>
      <c r="K438" s="135"/>
    </row>
    <row r="439" spans="2:11">
      <c r="B439" s="116"/>
      <c r="C439" s="135"/>
      <c r="D439" s="135"/>
      <c r="E439" s="135"/>
      <c r="F439" s="135"/>
      <c r="G439" s="135"/>
      <c r="H439" s="135"/>
      <c r="I439" s="117"/>
      <c r="J439" s="117"/>
      <c r="K439" s="135"/>
    </row>
    <row r="440" spans="2:11">
      <c r="B440" s="116"/>
      <c r="C440" s="135"/>
      <c r="D440" s="135"/>
      <c r="E440" s="135"/>
      <c r="F440" s="135"/>
      <c r="G440" s="135"/>
      <c r="H440" s="135"/>
      <c r="I440" s="117"/>
      <c r="J440" s="117"/>
      <c r="K440" s="135"/>
    </row>
    <row r="441" spans="2:11">
      <c r="B441" s="116"/>
      <c r="C441" s="135"/>
      <c r="D441" s="135"/>
      <c r="E441" s="135"/>
      <c r="F441" s="135"/>
      <c r="G441" s="135"/>
      <c r="H441" s="135"/>
      <c r="I441" s="117"/>
      <c r="J441" s="117"/>
      <c r="K441" s="135"/>
    </row>
    <row r="442" spans="2:11">
      <c r="B442" s="116"/>
      <c r="C442" s="135"/>
      <c r="D442" s="135"/>
      <c r="E442" s="135"/>
      <c r="F442" s="135"/>
      <c r="G442" s="135"/>
      <c r="H442" s="135"/>
      <c r="I442" s="117"/>
      <c r="J442" s="117"/>
      <c r="K442" s="135"/>
    </row>
    <row r="443" spans="2:11">
      <c r="B443" s="116"/>
      <c r="C443" s="135"/>
      <c r="D443" s="135"/>
      <c r="E443" s="135"/>
      <c r="F443" s="135"/>
      <c r="G443" s="135"/>
      <c r="H443" s="135"/>
      <c r="I443" s="117"/>
      <c r="J443" s="117"/>
      <c r="K443" s="135"/>
    </row>
    <row r="444" spans="2:11">
      <c r="B444" s="116"/>
      <c r="C444" s="135"/>
      <c r="D444" s="135"/>
      <c r="E444" s="135"/>
      <c r="F444" s="135"/>
      <c r="G444" s="135"/>
      <c r="H444" s="135"/>
      <c r="I444" s="117"/>
      <c r="J444" s="117"/>
      <c r="K444" s="135"/>
    </row>
    <row r="445" spans="2:11">
      <c r="B445" s="116"/>
      <c r="C445" s="135"/>
      <c r="D445" s="135"/>
      <c r="E445" s="135"/>
      <c r="F445" s="135"/>
      <c r="G445" s="135"/>
      <c r="H445" s="135"/>
      <c r="I445" s="117"/>
      <c r="J445" s="117"/>
      <c r="K445" s="135"/>
    </row>
    <row r="446" spans="2:11">
      <c r="B446" s="116"/>
      <c r="C446" s="135"/>
      <c r="D446" s="135"/>
      <c r="E446" s="135"/>
      <c r="F446" s="135"/>
      <c r="G446" s="135"/>
      <c r="H446" s="135"/>
      <c r="I446" s="117"/>
      <c r="J446" s="117"/>
      <c r="K446" s="135"/>
    </row>
    <row r="447" spans="2:11">
      <c r="B447" s="116"/>
      <c r="C447" s="135"/>
      <c r="D447" s="135"/>
      <c r="E447" s="135"/>
      <c r="F447" s="135"/>
      <c r="G447" s="135"/>
      <c r="H447" s="135"/>
      <c r="I447" s="117"/>
      <c r="J447" s="117"/>
      <c r="K447" s="135"/>
    </row>
    <row r="448" spans="2:11">
      <c r="B448" s="116"/>
      <c r="C448" s="135"/>
      <c r="D448" s="135"/>
      <c r="E448" s="135"/>
      <c r="F448" s="135"/>
      <c r="G448" s="135"/>
      <c r="H448" s="135"/>
      <c r="I448" s="117"/>
      <c r="J448" s="117"/>
      <c r="K448" s="135"/>
    </row>
    <row r="449" spans="2:11">
      <c r="B449" s="116"/>
      <c r="C449" s="135"/>
      <c r="D449" s="135"/>
      <c r="E449" s="135"/>
      <c r="F449" s="135"/>
      <c r="G449" s="135"/>
      <c r="H449" s="135"/>
      <c r="I449" s="117"/>
      <c r="J449" s="117"/>
      <c r="K449" s="135"/>
    </row>
    <row r="450" spans="2:11">
      <c r="B450" s="116"/>
      <c r="C450" s="135"/>
      <c r="D450" s="135"/>
      <c r="E450" s="135"/>
      <c r="F450" s="135"/>
      <c r="G450" s="135"/>
      <c r="H450" s="135"/>
      <c r="I450" s="117"/>
      <c r="J450" s="117"/>
      <c r="K450" s="135"/>
    </row>
    <row r="451" spans="2:11">
      <c r="B451" s="116"/>
      <c r="C451" s="135"/>
      <c r="D451" s="135"/>
      <c r="E451" s="135"/>
      <c r="F451" s="135"/>
      <c r="G451" s="135"/>
      <c r="H451" s="135"/>
      <c r="I451" s="117"/>
      <c r="J451" s="117"/>
      <c r="K451" s="135"/>
    </row>
    <row r="452" spans="2:11">
      <c r="B452" s="116"/>
      <c r="C452" s="135"/>
      <c r="D452" s="135"/>
      <c r="E452" s="135"/>
      <c r="F452" s="135"/>
      <c r="G452" s="135"/>
      <c r="H452" s="135"/>
      <c r="I452" s="117"/>
      <c r="J452" s="117"/>
      <c r="K452" s="135"/>
    </row>
    <row r="453" spans="2:11">
      <c r="B453" s="116"/>
      <c r="C453" s="135"/>
      <c r="D453" s="135"/>
      <c r="E453" s="135"/>
      <c r="F453" s="135"/>
      <c r="G453" s="135"/>
      <c r="H453" s="135"/>
      <c r="I453" s="117"/>
      <c r="J453" s="117"/>
      <c r="K453" s="135"/>
    </row>
    <row r="454" spans="2:11">
      <c r="B454" s="116"/>
      <c r="C454" s="135"/>
      <c r="D454" s="135"/>
      <c r="E454" s="135"/>
      <c r="F454" s="135"/>
      <c r="G454" s="135"/>
      <c r="H454" s="135"/>
      <c r="I454" s="117"/>
      <c r="J454" s="117"/>
      <c r="K454" s="135"/>
    </row>
    <row r="455" spans="2:11">
      <c r="B455" s="116"/>
      <c r="C455" s="135"/>
      <c r="D455" s="135"/>
      <c r="E455" s="135"/>
      <c r="F455" s="135"/>
      <c r="G455" s="135"/>
      <c r="H455" s="135"/>
      <c r="I455" s="117"/>
      <c r="J455" s="117"/>
      <c r="K455" s="135"/>
    </row>
    <row r="456" spans="2:11">
      <c r="B456" s="116"/>
      <c r="C456" s="135"/>
      <c r="D456" s="135"/>
      <c r="E456" s="135"/>
      <c r="F456" s="135"/>
      <c r="G456" s="135"/>
      <c r="H456" s="135"/>
      <c r="I456" s="117"/>
      <c r="J456" s="117"/>
      <c r="K456" s="135"/>
    </row>
    <row r="457" spans="2:11">
      <c r="B457" s="116"/>
      <c r="C457" s="135"/>
      <c r="D457" s="135"/>
      <c r="E457" s="135"/>
      <c r="F457" s="135"/>
      <c r="G457" s="135"/>
      <c r="H457" s="135"/>
      <c r="I457" s="117"/>
      <c r="J457" s="117"/>
      <c r="K457" s="135"/>
    </row>
    <row r="458" spans="2:11">
      <c r="B458" s="116"/>
      <c r="C458" s="135"/>
      <c r="D458" s="135"/>
      <c r="E458" s="135"/>
      <c r="F458" s="135"/>
      <c r="G458" s="135"/>
      <c r="H458" s="135"/>
      <c r="I458" s="117"/>
      <c r="J458" s="117"/>
      <c r="K458" s="135"/>
    </row>
    <row r="459" spans="2:11">
      <c r="B459" s="116"/>
      <c r="C459" s="135"/>
      <c r="D459" s="135"/>
      <c r="E459" s="135"/>
      <c r="F459" s="135"/>
      <c r="G459" s="135"/>
      <c r="H459" s="135"/>
      <c r="I459" s="117"/>
      <c r="J459" s="117"/>
      <c r="K459" s="135"/>
    </row>
    <row r="460" spans="2:11">
      <c r="B460" s="116"/>
      <c r="C460" s="135"/>
      <c r="D460" s="135"/>
      <c r="E460" s="135"/>
      <c r="F460" s="135"/>
      <c r="G460" s="135"/>
      <c r="H460" s="135"/>
      <c r="I460" s="117"/>
      <c r="J460" s="117"/>
      <c r="K460" s="135"/>
    </row>
    <row r="461" spans="2:11">
      <c r="B461" s="116"/>
      <c r="C461" s="135"/>
      <c r="D461" s="135"/>
      <c r="E461" s="135"/>
      <c r="F461" s="135"/>
      <c r="G461" s="135"/>
      <c r="H461" s="135"/>
      <c r="I461" s="117"/>
      <c r="J461" s="117"/>
      <c r="K461" s="135"/>
    </row>
    <row r="462" spans="2:11">
      <c r="B462" s="116"/>
      <c r="C462" s="135"/>
      <c r="D462" s="135"/>
      <c r="E462" s="135"/>
      <c r="F462" s="135"/>
      <c r="G462" s="135"/>
      <c r="H462" s="135"/>
      <c r="I462" s="117"/>
      <c r="J462" s="117"/>
      <c r="K462" s="135"/>
    </row>
    <row r="463" spans="2:11">
      <c r="B463" s="116"/>
      <c r="C463" s="135"/>
      <c r="D463" s="135"/>
      <c r="E463" s="135"/>
      <c r="F463" s="135"/>
      <c r="G463" s="135"/>
      <c r="H463" s="135"/>
      <c r="I463" s="117"/>
      <c r="J463" s="117"/>
      <c r="K463" s="135"/>
    </row>
    <row r="464" spans="2:11">
      <c r="B464" s="116"/>
      <c r="C464" s="135"/>
      <c r="D464" s="135"/>
      <c r="E464" s="135"/>
      <c r="F464" s="135"/>
      <c r="G464" s="135"/>
      <c r="H464" s="135"/>
      <c r="I464" s="117"/>
      <c r="J464" s="117"/>
      <c r="K464" s="135"/>
    </row>
    <row r="465" spans="2:11">
      <c r="B465" s="116"/>
      <c r="C465" s="135"/>
      <c r="D465" s="135"/>
      <c r="E465" s="135"/>
      <c r="F465" s="135"/>
      <c r="G465" s="135"/>
      <c r="H465" s="135"/>
      <c r="I465" s="117"/>
      <c r="J465" s="117"/>
      <c r="K465" s="135"/>
    </row>
    <row r="466" spans="2:11">
      <c r="B466" s="116"/>
      <c r="C466" s="135"/>
      <c r="D466" s="135"/>
      <c r="E466" s="135"/>
      <c r="F466" s="135"/>
      <c r="G466" s="135"/>
      <c r="H466" s="135"/>
      <c r="I466" s="117"/>
      <c r="J466" s="117"/>
      <c r="K466" s="135"/>
    </row>
    <row r="467" spans="2:11">
      <c r="B467" s="116"/>
      <c r="C467" s="135"/>
      <c r="D467" s="135"/>
      <c r="E467" s="135"/>
      <c r="F467" s="135"/>
      <c r="G467" s="135"/>
      <c r="H467" s="135"/>
      <c r="I467" s="117"/>
      <c r="J467" s="117"/>
      <c r="K467" s="135"/>
    </row>
    <row r="468" spans="2:11">
      <c r="B468" s="116"/>
      <c r="C468" s="135"/>
      <c r="D468" s="135"/>
      <c r="E468" s="135"/>
      <c r="F468" s="135"/>
      <c r="G468" s="135"/>
      <c r="H468" s="135"/>
      <c r="I468" s="117"/>
      <c r="J468" s="117"/>
      <c r="K468" s="135"/>
    </row>
    <row r="469" spans="2:11">
      <c r="B469" s="116"/>
      <c r="C469" s="135"/>
      <c r="D469" s="135"/>
      <c r="E469" s="135"/>
      <c r="F469" s="135"/>
      <c r="G469" s="135"/>
      <c r="H469" s="135"/>
      <c r="I469" s="117"/>
      <c r="J469" s="117"/>
      <c r="K469" s="135"/>
    </row>
    <row r="470" spans="2:11">
      <c r="B470" s="116"/>
      <c r="C470" s="135"/>
      <c r="D470" s="135"/>
      <c r="E470" s="135"/>
      <c r="F470" s="135"/>
      <c r="G470" s="135"/>
      <c r="H470" s="135"/>
      <c r="I470" s="117"/>
      <c r="J470" s="117"/>
      <c r="K470" s="135"/>
    </row>
    <row r="471" spans="2:11">
      <c r="B471" s="116"/>
      <c r="C471" s="135"/>
      <c r="D471" s="135"/>
      <c r="E471" s="135"/>
      <c r="F471" s="135"/>
      <c r="G471" s="135"/>
      <c r="H471" s="135"/>
      <c r="I471" s="117"/>
      <c r="J471" s="117"/>
      <c r="K471" s="135"/>
    </row>
    <row r="472" spans="2:11">
      <c r="B472" s="116"/>
      <c r="C472" s="135"/>
      <c r="D472" s="135"/>
      <c r="E472" s="135"/>
      <c r="F472" s="135"/>
      <c r="G472" s="135"/>
      <c r="H472" s="135"/>
      <c r="I472" s="117"/>
      <c r="J472" s="117"/>
      <c r="K472" s="135"/>
    </row>
    <row r="473" spans="2:11">
      <c r="B473" s="116"/>
      <c r="C473" s="135"/>
      <c r="D473" s="135"/>
      <c r="E473" s="135"/>
      <c r="F473" s="135"/>
      <c r="G473" s="135"/>
      <c r="H473" s="135"/>
      <c r="I473" s="117"/>
      <c r="J473" s="117"/>
      <c r="K473" s="135"/>
    </row>
    <row r="474" spans="2:11">
      <c r="B474" s="116"/>
      <c r="C474" s="135"/>
      <c r="D474" s="135"/>
      <c r="E474" s="135"/>
      <c r="F474" s="135"/>
      <c r="G474" s="135"/>
      <c r="H474" s="135"/>
      <c r="I474" s="117"/>
      <c r="J474" s="117"/>
      <c r="K474" s="135"/>
    </row>
    <row r="475" spans="2:11">
      <c r="B475" s="116"/>
      <c r="C475" s="135"/>
      <c r="D475" s="135"/>
      <c r="E475" s="135"/>
      <c r="F475" s="135"/>
      <c r="G475" s="135"/>
      <c r="H475" s="135"/>
      <c r="I475" s="117"/>
      <c r="J475" s="117"/>
      <c r="K475" s="135"/>
    </row>
    <row r="476" spans="2:11">
      <c r="B476" s="116"/>
      <c r="C476" s="135"/>
      <c r="D476" s="135"/>
      <c r="E476" s="135"/>
      <c r="F476" s="135"/>
      <c r="G476" s="135"/>
      <c r="H476" s="135"/>
      <c r="I476" s="117"/>
      <c r="J476" s="117"/>
      <c r="K476" s="135"/>
    </row>
    <row r="477" spans="2:11">
      <c r="B477" s="116"/>
      <c r="C477" s="135"/>
      <c r="D477" s="135"/>
      <c r="E477" s="135"/>
      <c r="F477" s="135"/>
      <c r="G477" s="135"/>
      <c r="H477" s="135"/>
      <c r="I477" s="117"/>
      <c r="J477" s="117"/>
      <c r="K477" s="135"/>
    </row>
    <row r="478" spans="2:11">
      <c r="B478" s="116"/>
      <c r="C478" s="135"/>
      <c r="D478" s="135"/>
      <c r="E478" s="135"/>
      <c r="F478" s="135"/>
      <c r="G478" s="135"/>
      <c r="H478" s="135"/>
      <c r="I478" s="117"/>
      <c r="J478" s="117"/>
      <c r="K478" s="135"/>
    </row>
    <row r="479" spans="2:11">
      <c r="B479" s="116"/>
      <c r="C479" s="135"/>
      <c r="D479" s="135"/>
      <c r="E479" s="135"/>
      <c r="F479" s="135"/>
      <c r="G479" s="135"/>
      <c r="H479" s="135"/>
      <c r="I479" s="117"/>
      <c r="J479" s="117"/>
      <c r="K479" s="135"/>
    </row>
    <row r="480" spans="2:11">
      <c r="B480" s="116"/>
      <c r="C480" s="135"/>
      <c r="D480" s="135"/>
      <c r="E480" s="135"/>
      <c r="F480" s="135"/>
      <c r="G480" s="135"/>
      <c r="H480" s="135"/>
      <c r="I480" s="117"/>
      <c r="J480" s="117"/>
      <c r="K480" s="135"/>
    </row>
    <row r="481" spans="2:11">
      <c r="B481" s="116"/>
      <c r="C481" s="135"/>
      <c r="D481" s="135"/>
      <c r="E481" s="135"/>
      <c r="F481" s="135"/>
      <c r="G481" s="135"/>
      <c r="H481" s="135"/>
      <c r="I481" s="117"/>
      <c r="J481" s="117"/>
      <c r="K481" s="135"/>
    </row>
    <row r="482" spans="2:11">
      <c r="B482" s="116"/>
      <c r="C482" s="135"/>
      <c r="D482" s="135"/>
      <c r="E482" s="135"/>
      <c r="F482" s="135"/>
      <c r="G482" s="135"/>
      <c r="H482" s="135"/>
      <c r="I482" s="117"/>
      <c r="J482" s="117"/>
      <c r="K482" s="135"/>
    </row>
    <row r="483" spans="2:11">
      <c r="B483" s="116"/>
      <c r="C483" s="135"/>
      <c r="D483" s="135"/>
      <c r="E483" s="135"/>
      <c r="F483" s="135"/>
      <c r="G483" s="135"/>
      <c r="H483" s="135"/>
      <c r="I483" s="117"/>
      <c r="J483" s="117"/>
      <c r="K483" s="135"/>
    </row>
    <row r="484" spans="2:11">
      <c r="B484" s="116"/>
      <c r="C484" s="135"/>
      <c r="D484" s="135"/>
      <c r="E484" s="135"/>
      <c r="F484" s="135"/>
      <c r="G484" s="135"/>
      <c r="H484" s="135"/>
      <c r="I484" s="117"/>
      <c r="J484" s="117"/>
      <c r="K484" s="135"/>
    </row>
    <row r="485" spans="2:11">
      <c r="B485" s="116"/>
      <c r="C485" s="135"/>
      <c r="D485" s="135"/>
      <c r="E485" s="135"/>
      <c r="F485" s="135"/>
      <c r="G485" s="135"/>
      <c r="H485" s="135"/>
      <c r="I485" s="117"/>
      <c r="J485" s="117"/>
      <c r="K485" s="135"/>
    </row>
    <row r="486" spans="2:11">
      <c r="B486" s="116"/>
      <c r="C486" s="135"/>
      <c r="D486" s="135"/>
      <c r="E486" s="135"/>
      <c r="F486" s="135"/>
      <c r="G486" s="135"/>
      <c r="H486" s="135"/>
      <c r="I486" s="117"/>
      <c r="J486" s="117"/>
      <c r="K486" s="135"/>
    </row>
    <row r="487" spans="2:11">
      <c r="B487" s="116"/>
      <c r="C487" s="135"/>
      <c r="D487" s="135"/>
      <c r="E487" s="135"/>
      <c r="F487" s="135"/>
      <c r="G487" s="135"/>
      <c r="H487" s="135"/>
      <c r="I487" s="117"/>
      <c r="J487" s="117"/>
      <c r="K487" s="135"/>
    </row>
    <row r="488" spans="2:11">
      <c r="B488" s="116"/>
      <c r="C488" s="135"/>
      <c r="D488" s="135"/>
      <c r="E488" s="135"/>
      <c r="F488" s="135"/>
      <c r="G488" s="135"/>
      <c r="H488" s="135"/>
      <c r="I488" s="117"/>
      <c r="J488" s="117"/>
      <c r="K488" s="135"/>
    </row>
    <row r="489" spans="2:11">
      <c r="B489" s="116"/>
      <c r="C489" s="135"/>
      <c r="D489" s="135"/>
      <c r="E489" s="135"/>
      <c r="F489" s="135"/>
      <c r="G489" s="135"/>
      <c r="H489" s="135"/>
      <c r="I489" s="117"/>
      <c r="J489" s="117"/>
      <c r="K489" s="135"/>
    </row>
    <row r="490" spans="2:11">
      <c r="B490" s="116"/>
      <c r="C490" s="135"/>
      <c r="D490" s="135"/>
      <c r="E490" s="135"/>
      <c r="F490" s="135"/>
      <c r="G490" s="135"/>
      <c r="H490" s="135"/>
      <c r="I490" s="117"/>
      <c r="J490" s="117"/>
      <c r="K490" s="135"/>
    </row>
    <row r="491" spans="2:11">
      <c r="B491" s="116"/>
      <c r="C491" s="135"/>
      <c r="D491" s="135"/>
      <c r="E491" s="135"/>
      <c r="F491" s="135"/>
      <c r="G491" s="135"/>
      <c r="H491" s="135"/>
      <c r="I491" s="117"/>
      <c r="J491" s="117"/>
      <c r="K491" s="135"/>
    </row>
    <row r="492" spans="2:11">
      <c r="B492" s="116"/>
      <c r="C492" s="135"/>
      <c r="D492" s="135"/>
      <c r="E492" s="135"/>
      <c r="F492" s="135"/>
      <c r="G492" s="135"/>
      <c r="H492" s="135"/>
      <c r="I492" s="117"/>
      <c r="J492" s="117"/>
      <c r="K492" s="135"/>
    </row>
    <row r="493" spans="2:11">
      <c r="B493" s="116"/>
      <c r="C493" s="135"/>
      <c r="D493" s="135"/>
      <c r="E493" s="135"/>
      <c r="F493" s="135"/>
      <c r="G493" s="135"/>
      <c r="H493" s="135"/>
      <c r="I493" s="117"/>
      <c r="J493" s="117"/>
      <c r="K493" s="135"/>
    </row>
    <row r="494" spans="2:11">
      <c r="B494" s="116"/>
      <c r="C494" s="135"/>
      <c r="D494" s="135"/>
      <c r="E494" s="135"/>
      <c r="F494" s="135"/>
      <c r="G494" s="135"/>
      <c r="H494" s="135"/>
      <c r="I494" s="117"/>
      <c r="J494" s="117"/>
      <c r="K494" s="135"/>
    </row>
    <row r="495" spans="2:11">
      <c r="B495" s="116"/>
      <c r="C495" s="135"/>
      <c r="D495" s="135"/>
      <c r="E495" s="135"/>
      <c r="F495" s="135"/>
      <c r="G495" s="135"/>
      <c r="H495" s="135"/>
      <c r="I495" s="117"/>
      <c r="J495" s="117"/>
      <c r="K495" s="135"/>
    </row>
    <row r="496" spans="2:11">
      <c r="B496" s="116"/>
      <c r="C496" s="135"/>
      <c r="D496" s="135"/>
      <c r="E496" s="135"/>
      <c r="F496" s="135"/>
      <c r="G496" s="135"/>
      <c r="H496" s="135"/>
      <c r="I496" s="117"/>
      <c r="J496" s="117"/>
      <c r="K496" s="135"/>
    </row>
    <row r="497" spans="2:11">
      <c r="B497" s="116"/>
      <c r="C497" s="135"/>
      <c r="D497" s="135"/>
      <c r="E497" s="135"/>
      <c r="F497" s="135"/>
      <c r="G497" s="135"/>
      <c r="H497" s="135"/>
      <c r="I497" s="117"/>
      <c r="J497" s="117"/>
      <c r="K497" s="135"/>
    </row>
    <row r="498" spans="2:11">
      <c r="B498" s="116"/>
      <c r="C498" s="135"/>
      <c r="D498" s="135"/>
      <c r="E498" s="135"/>
      <c r="F498" s="135"/>
      <c r="G498" s="135"/>
      <c r="H498" s="135"/>
      <c r="I498" s="117"/>
      <c r="J498" s="117"/>
      <c r="K498" s="135"/>
    </row>
    <row r="499" spans="2:11">
      <c r="B499" s="116"/>
      <c r="C499" s="135"/>
      <c r="D499" s="135"/>
      <c r="E499" s="135"/>
      <c r="F499" s="135"/>
      <c r="G499" s="135"/>
      <c r="H499" s="135"/>
      <c r="I499" s="117"/>
      <c r="J499" s="117"/>
      <c r="K499" s="135"/>
    </row>
    <row r="500" spans="2:11">
      <c r="B500" s="116"/>
      <c r="C500" s="135"/>
      <c r="D500" s="135"/>
      <c r="E500" s="135"/>
      <c r="F500" s="135"/>
      <c r="G500" s="135"/>
      <c r="H500" s="135"/>
      <c r="I500" s="117"/>
      <c r="J500" s="117"/>
      <c r="K500" s="135"/>
    </row>
    <row r="501" spans="2:11">
      <c r="B501" s="116"/>
      <c r="C501" s="135"/>
      <c r="D501" s="135"/>
      <c r="E501" s="135"/>
      <c r="F501" s="135"/>
      <c r="G501" s="135"/>
      <c r="H501" s="135"/>
      <c r="I501" s="117"/>
      <c r="J501" s="117"/>
      <c r="K501" s="135"/>
    </row>
    <row r="502" spans="2:11">
      <c r="B502" s="116"/>
      <c r="C502" s="135"/>
      <c r="D502" s="135"/>
      <c r="E502" s="135"/>
      <c r="F502" s="135"/>
      <c r="G502" s="135"/>
      <c r="H502" s="135"/>
      <c r="I502" s="117"/>
      <c r="J502" s="117"/>
      <c r="K502" s="135"/>
    </row>
    <row r="503" spans="2:11">
      <c r="B503" s="116"/>
      <c r="C503" s="135"/>
      <c r="D503" s="135"/>
      <c r="E503" s="135"/>
      <c r="F503" s="135"/>
      <c r="G503" s="135"/>
      <c r="H503" s="135"/>
      <c r="I503" s="117"/>
      <c r="J503" s="117"/>
      <c r="K503" s="135"/>
    </row>
    <row r="504" spans="2:11">
      <c r="B504" s="116"/>
      <c r="C504" s="135"/>
      <c r="D504" s="135"/>
      <c r="E504" s="135"/>
      <c r="F504" s="135"/>
      <c r="G504" s="135"/>
      <c r="H504" s="135"/>
      <c r="I504" s="117"/>
      <c r="J504" s="117"/>
      <c r="K504" s="135"/>
    </row>
    <row r="505" spans="2:11">
      <c r="B505" s="116"/>
      <c r="C505" s="135"/>
      <c r="D505" s="135"/>
      <c r="E505" s="135"/>
      <c r="F505" s="135"/>
      <c r="G505" s="135"/>
      <c r="H505" s="135"/>
      <c r="I505" s="117"/>
      <c r="J505" s="117"/>
      <c r="K505" s="135"/>
    </row>
    <row r="506" spans="2:11">
      <c r="B506" s="116"/>
      <c r="C506" s="135"/>
      <c r="D506" s="135"/>
      <c r="E506" s="135"/>
      <c r="F506" s="135"/>
      <c r="G506" s="135"/>
      <c r="H506" s="135"/>
      <c r="I506" s="117"/>
      <c r="J506" s="117"/>
      <c r="K506" s="135"/>
    </row>
    <row r="507" spans="2:11">
      <c r="B507" s="116"/>
      <c r="C507" s="135"/>
      <c r="D507" s="135"/>
      <c r="E507" s="135"/>
      <c r="F507" s="135"/>
      <c r="G507" s="135"/>
      <c r="H507" s="135"/>
      <c r="I507" s="117"/>
      <c r="J507" s="117"/>
      <c r="K507" s="135"/>
    </row>
    <row r="508" spans="2:11">
      <c r="B508" s="116"/>
      <c r="C508" s="135"/>
      <c r="D508" s="135"/>
      <c r="E508" s="135"/>
      <c r="F508" s="135"/>
      <c r="G508" s="135"/>
      <c r="H508" s="135"/>
      <c r="I508" s="117"/>
      <c r="J508" s="117"/>
      <c r="K508" s="135"/>
    </row>
    <row r="509" spans="2:11">
      <c r="B509" s="116"/>
      <c r="C509" s="135"/>
      <c r="D509" s="135"/>
      <c r="E509" s="135"/>
      <c r="F509" s="135"/>
      <c r="G509" s="135"/>
      <c r="H509" s="135"/>
      <c r="I509" s="117"/>
      <c r="J509" s="117"/>
      <c r="K509" s="135"/>
    </row>
    <row r="510" spans="2:11">
      <c r="B510" s="116"/>
      <c r="C510" s="135"/>
      <c r="D510" s="135"/>
      <c r="E510" s="135"/>
      <c r="F510" s="135"/>
      <c r="G510" s="135"/>
      <c r="H510" s="135"/>
      <c r="I510" s="117"/>
      <c r="J510" s="117"/>
      <c r="K510" s="135"/>
    </row>
    <row r="511" spans="2:11">
      <c r="B511" s="116"/>
      <c r="C511" s="135"/>
      <c r="D511" s="135"/>
      <c r="E511" s="135"/>
      <c r="F511" s="135"/>
      <c r="G511" s="135"/>
      <c r="H511" s="135"/>
      <c r="I511" s="117"/>
      <c r="J511" s="117"/>
      <c r="K511" s="135"/>
    </row>
    <row r="512" spans="2:11">
      <c r="B512" s="116"/>
      <c r="C512" s="135"/>
      <c r="D512" s="135"/>
      <c r="E512" s="135"/>
      <c r="F512" s="135"/>
      <c r="G512" s="135"/>
      <c r="H512" s="135"/>
      <c r="I512" s="117"/>
      <c r="J512" s="117"/>
      <c r="K512" s="135"/>
    </row>
    <row r="513" spans="2:11">
      <c r="B513" s="116"/>
      <c r="C513" s="135"/>
      <c r="D513" s="135"/>
      <c r="E513" s="135"/>
      <c r="F513" s="135"/>
      <c r="G513" s="135"/>
      <c r="H513" s="135"/>
      <c r="I513" s="117"/>
      <c r="J513" s="117"/>
      <c r="K513" s="135"/>
    </row>
    <row r="514" spans="2:11">
      <c r="B514" s="116"/>
      <c r="C514" s="135"/>
      <c r="D514" s="135"/>
      <c r="E514" s="135"/>
      <c r="F514" s="135"/>
      <c r="G514" s="135"/>
      <c r="H514" s="135"/>
      <c r="I514" s="117"/>
      <c r="J514" s="117"/>
      <c r="K514" s="135"/>
    </row>
    <row r="515" spans="2:11">
      <c r="B515" s="116"/>
      <c r="C515" s="135"/>
      <c r="D515" s="135"/>
      <c r="E515" s="135"/>
      <c r="F515" s="135"/>
      <c r="G515" s="135"/>
      <c r="H515" s="135"/>
      <c r="I515" s="117"/>
      <c r="J515" s="117"/>
      <c r="K515" s="135"/>
    </row>
    <row r="516" spans="2:11">
      <c r="B516" s="116"/>
      <c r="C516" s="135"/>
      <c r="D516" s="135"/>
      <c r="E516" s="135"/>
      <c r="F516" s="135"/>
      <c r="G516" s="135"/>
      <c r="H516" s="135"/>
      <c r="I516" s="117"/>
      <c r="J516" s="117"/>
      <c r="K516" s="135"/>
    </row>
    <row r="517" spans="2:11">
      <c r="B517" s="116"/>
      <c r="C517" s="135"/>
      <c r="D517" s="135"/>
      <c r="E517" s="135"/>
      <c r="F517" s="135"/>
      <c r="G517" s="135"/>
      <c r="H517" s="135"/>
      <c r="I517" s="117"/>
      <c r="J517" s="117"/>
      <c r="K517" s="135"/>
    </row>
    <row r="518" spans="2:11">
      <c r="B518" s="116"/>
      <c r="C518" s="135"/>
      <c r="D518" s="135"/>
      <c r="E518" s="135"/>
      <c r="F518" s="135"/>
      <c r="G518" s="135"/>
      <c r="H518" s="135"/>
      <c r="I518" s="117"/>
      <c r="J518" s="117"/>
      <c r="K518" s="135"/>
    </row>
    <row r="519" spans="2:11">
      <c r="B519" s="116"/>
      <c r="C519" s="135"/>
      <c r="D519" s="135"/>
      <c r="E519" s="135"/>
      <c r="F519" s="135"/>
      <c r="G519" s="135"/>
      <c r="H519" s="135"/>
      <c r="I519" s="117"/>
      <c r="J519" s="117"/>
      <c r="K519" s="135"/>
    </row>
    <row r="520" spans="2:11">
      <c r="B520" s="116"/>
      <c r="C520" s="135"/>
      <c r="D520" s="135"/>
      <c r="E520" s="135"/>
      <c r="F520" s="135"/>
      <c r="G520" s="135"/>
      <c r="H520" s="135"/>
      <c r="I520" s="117"/>
      <c r="J520" s="117"/>
      <c r="K520" s="135"/>
    </row>
    <row r="521" spans="2:11">
      <c r="B521" s="116"/>
      <c r="C521" s="135"/>
      <c r="D521" s="135"/>
      <c r="E521" s="135"/>
      <c r="F521" s="135"/>
      <c r="G521" s="135"/>
      <c r="H521" s="135"/>
      <c r="I521" s="117"/>
      <c r="J521" s="117"/>
      <c r="K521" s="135"/>
    </row>
    <row r="522" spans="2:11">
      <c r="B522" s="116"/>
      <c r="C522" s="135"/>
      <c r="D522" s="135"/>
      <c r="E522" s="135"/>
      <c r="F522" s="135"/>
      <c r="G522" s="135"/>
      <c r="H522" s="135"/>
      <c r="I522" s="117"/>
      <c r="J522" s="117"/>
      <c r="K522" s="135"/>
    </row>
    <row r="523" spans="2:11">
      <c r="B523" s="116"/>
      <c r="C523" s="135"/>
      <c r="D523" s="135"/>
      <c r="E523" s="135"/>
      <c r="F523" s="135"/>
      <c r="G523" s="135"/>
      <c r="H523" s="135"/>
      <c r="I523" s="117"/>
      <c r="J523" s="117"/>
      <c r="K523" s="135"/>
    </row>
    <row r="524" spans="2:11">
      <c r="B524" s="116"/>
      <c r="C524" s="135"/>
      <c r="D524" s="135"/>
      <c r="E524" s="135"/>
      <c r="F524" s="135"/>
      <c r="G524" s="135"/>
      <c r="H524" s="135"/>
      <c r="I524" s="117"/>
      <c r="J524" s="117"/>
      <c r="K524" s="135"/>
    </row>
    <row r="525" spans="2:11">
      <c r="B525" s="116"/>
      <c r="C525" s="135"/>
      <c r="D525" s="135"/>
      <c r="E525" s="135"/>
      <c r="F525" s="135"/>
      <c r="G525" s="135"/>
      <c r="H525" s="135"/>
      <c r="I525" s="117"/>
      <c r="J525" s="117"/>
      <c r="K525" s="135"/>
    </row>
    <row r="526" spans="2:11">
      <c r="B526" s="116"/>
      <c r="C526" s="135"/>
      <c r="D526" s="135"/>
      <c r="E526" s="135"/>
      <c r="F526" s="135"/>
      <c r="G526" s="135"/>
      <c r="H526" s="135"/>
      <c r="I526" s="117"/>
      <c r="J526" s="117"/>
      <c r="K526" s="135"/>
    </row>
    <row r="527" spans="2:11">
      <c r="B527" s="116"/>
      <c r="C527" s="135"/>
      <c r="D527" s="135"/>
      <c r="E527" s="135"/>
      <c r="F527" s="135"/>
      <c r="G527" s="135"/>
      <c r="H527" s="135"/>
      <c r="I527" s="117"/>
      <c r="J527" s="117"/>
      <c r="K527" s="135"/>
    </row>
    <row r="528" spans="2:11">
      <c r="B528" s="116"/>
      <c r="C528" s="135"/>
      <c r="D528" s="135"/>
      <c r="E528" s="135"/>
      <c r="F528" s="135"/>
      <c r="G528" s="135"/>
      <c r="H528" s="135"/>
      <c r="I528" s="117"/>
      <c r="J528" s="117"/>
      <c r="K528" s="135"/>
    </row>
    <row r="529" spans="2:11">
      <c r="B529" s="116"/>
      <c r="C529" s="135"/>
      <c r="D529" s="135"/>
      <c r="E529" s="135"/>
      <c r="F529" s="135"/>
      <c r="G529" s="135"/>
      <c r="H529" s="135"/>
      <c r="I529" s="117"/>
      <c r="J529" s="117"/>
      <c r="K529" s="135"/>
    </row>
    <row r="530" spans="2:11">
      <c r="B530" s="116"/>
      <c r="C530" s="135"/>
      <c r="D530" s="135"/>
      <c r="E530" s="135"/>
      <c r="F530" s="135"/>
      <c r="G530" s="135"/>
      <c r="H530" s="135"/>
      <c r="I530" s="117"/>
      <c r="J530" s="117"/>
      <c r="K530" s="135"/>
    </row>
    <row r="531" spans="2:11">
      <c r="B531" s="116"/>
      <c r="C531" s="135"/>
      <c r="D531" s="135"/>
      <c r="E531" s="135"/>
      <c r="F531" s="135"/>
      <c r="G531" s="135"/>
      <c r="H531" s="135"/>
      <c r="I531" s="117"/>
      <c r="J531" s="117"/>
      <c r="K531" s="135"/>
    </row>
    <row r="532" spans="2:11">
      <c r="B532" s="116"/>
      <c r="C532" s="135"/>
      <c r="D532" s="135"/>
      <c r="E532" s="135"/>
      <c r="F532" s="135"/>
      <c r="G532" s="135"/>
      <c r="H532" s="135"/>
      <c r="I532" s="117"/>
      <c r="J532" s="117"/>
      <c r="K532" s="135"/>
    </row>
    <row r="533" spans="2:11">
      <c r="B533" s="116"/>
      <c r="C533" s="135"/>
      <c r="D533" s="135"/>
      <c r="E533" s="135"/>
      <c r="F533" s="135"/>
      <c r="G533" s="135"/>
      <c r="H533" s="135"/>
      <c r="I533" s="117"/>
      <c r="J533" s="117"/>
      <c r="K533" s="135"/>
    </row>
    <row r="534" spans="2:11">
      <c r="B534" s="116"/>
      <c r="C534" s="135"/>
      <c r="D534" s="135"/>
      <c r="E534" s="135"/>
      <c r="F534" s="135"/>
      <c r="G534" s="135"/>
      <c r="H534" s="135"/>
      <c r="I534" s="117"/>
      <c r="J534" s="117"/>
      <c r="K534" s="135"/>
    </row>
    <row r="535" spans="2:11">
      <c r="B535" s="116"/>
      <c r="C535" s="135"/>
      <c r="D535" s="135"/>
      <c r="E535" s="135"/>
      <c r="F535" s="135"/>
      <c r="G535" s="135"/>
      <c r="H535" s="135"/>
      <c r="I535" s="117"/>
      <c r="J535" s="117"/>
      <c r="K535" s="135"/>
    </row>
    <row r="536" spans="2:11">
      <c r="B536" s="116"/>
      <c r="C536" s="135"/>
      <c r="D536" s="135"/>
      <c r="E536" s="135"/>
      <c r="F536" s="135"/>
      <c r="G536" s="135"/>
      <c r="H536" s="135"/>
      <c r="I536" s="117"/>
      <c r="J536" s="117"/>
      <c r="K536" s="135"/>
    </row>
    <row r="537" spans="2:11">
      <c r="B537" s="116"/>
      <c r="C537" s="135"/>
      <c r="D537" s="135"/>
      <c r="E537" s="135"/>
      <c r="F537" s="135"/>
      <c r="G537" s="135"/>
      <c r="H537" s="135"/>
      <c r="I537" s="117"/>
      <c r="J537" s="117"/>
      <c r="K537" s="135"/>
    </row>
    <row r="538" spans="2:11">
      <c r="B538" s="116"/>
      <c r="C538" s="135"/>
      <c r="D538" s="135"/>
      <c r="E538" s="135"/>
      <c r="F538" s="135"/>
      <c r="G538" s="135"/>
      <c r="H538" s="135"/>
      <c r="I538" s="117"/>
      <c r="J538" s="117"/>
      <c r="K538" s="135"/>
    </row>
    <row r="539" spans="2:11">
      <c r="B539" s="116"/>
      <c r="C539" s="135"/>
      <c r="D539" s="135"/>
      <c r="E539" s="135"/>
      <c r="F539" s="135"/>
      <c r="G539" s="135"/>
      <c r="H539" s="135"/>
      <c r="I539" s="117"/>
      <c r="J539" s="117"/>
      <c r="K539" s="135"/>
    </row>
    <row r="540" spans="2:11">
      <c r="B540" s="116"/>
      <c r="C540" s="135"/>
      <c r="D540" s="135"/>
      <c r="E540" s="135"/>
      <c r="F540" s="135"/>
      <c r="G540" s="135"/>
      <c r="H540" s="135"/>
      <c r="I540" s="117"/>
      <c r="J540" s="117"/>
      <c r="K540" s="135"/>
    </row>
    <row r="541" spans="2:11">
      <c r="B541" s="116"/>
      <c r="C541" s="135"/>
      <c r="D541" s="135"/>
      <c r="E541" s="135"/>
      <c r="F541" s="135"/>
      <c r="G541" s="135"/>
      <c r="H541" s="135"/>
      <c r="I541" s="117"/>
      <c r="J541" s="117"/>
      <c r="K541" s="135"/>
    </row>
    <row r="542" spans="2:11">
      <c r="B542" s="116"/>
      <c r="C542" s="135"/>
      <c r="D542" s="135"/>
      <c r="E542" s="135"/>
      <c r="F542" s="135"/>
      <c r="G542" s="135"/>
      <c r="H542" s="135"/>
      <c r="I542" s="117"/>
      <c r="J542" s="117"/>
      <c r="K542" s="135"/>
    </row>
    <row r="543" spans="2:11">
      <c r="B543" s="116"/>
      <c r="C543" s="135"/>
      <c r="D543" s="135"/>
      <c r="E543" s="135"/>
      <c r="F543" s="135"/>
      <c r="G543" s="135"/>
      <c r="H543" s="135"/>
      <c r="I543" s="117"/>
      <c r="J543" s="117"/>
      <c r="K543" s="135"/>
    </row>
    <row r="544" spans="2:11">
      <c r="B544" s="116"/>
      <c r="C544" s="135"/>
      <c r="D544" s="135"/>
      <c r="E544" s="135"/>
      <c r="F544" s="135"/>
      <c r="G544" s="135"/>
      <c r="H544" s="135"/>
      <c r="I544" s="117"/>
      <c r="J544" s="117"/>
      <c r="K544" s="135"/>
    </row>
    <row r="545" spans="2:11">
      <c r="B545" s="116"/>
      <c r="C545" s="135"/>
      <c r="D545" s="135"/>
      <c r="E545" s="135"/>
      <c r="F545" s="135"/>
      <c r="G545" s="135"/>
      <c r="H545" s="135"/>
      <c r="I545" s="117"/>
      <c r="J545" s="117"/>
      <c r="K545" s="135"/>
    </row>
    <row r="546" spans="2:11">
      <c r="B546" s="116"/>
      <c r="C546" s="135"/>
      <c r="D546" s="135"/>
      <c r="E546" s="135"/>
      <c r="F546" s="135"/>
      <c r="G546" s="135"/>
      <c r="H546" s="135"/>
      <c r="I546" s="117"/>
      <c r="J546" s="117"/>
      <c r="K546" s="135"/>
    </row>
    <row r="547" spans="2:11">
      <c r="B547" s="116"/>
      <c r="C547" s="135"/>
      <c r="D547" s="135"/>
      <c r="E547" s="135"/>
      <c r="F547" s="135"/>
      <c r="G547" s="135"/>
      <c r="H547" s="135"/>
      <c r="I547" s="117"/>
      <c r="J547" s="117"/>
      <c r="K547" s="135"/>
    </row>
    <row r="548" spans="2:11">
      <c r="B548" s="116"/>
      <c r="C548" s="135"/>
      <c r="D548" s="135"/>
      <c r="E548" s="135"/>
      <c r="F548" s="135"/>
      <c r="G548" s="135"/>
      <c r="H548" s="135"/>
      <c r="I548" s="117"/>
      <c r="J548" s="117"/>
      <c r="K548" s="135"/>
    </row>
    <row r="549" spans="2:11">
      <c r="B549" s="116"/>
      <c r="C549" s="135"/>
      <c r="D549" s="135"/>
      <c r="E549" s="135"/>
      <c r="F549" s="135"/>
      <c r="G549" s="135"/>
      <c r="H549" s="135"/>
      <c r="I549" s="117"/>
      <c r="J549" s="117"/>
      <c r="K549" s="135"/>
    </row>
    <row r="550" spans="2:11">
      <c r="B550" s="116"/>
      <c r="C550" s="135"/>
      <c r="D550" s="135"/>
      <c r="E550" s="135"/>
      <c r="F550" s="135"/>
      <c r="G550" s="135"/>
      <c r="H550" s="135"/>
      <c r="I550" s="117"/>
      <c r="J550" s="117"/>
      <c r="K550" s="135"/>
    </row>
    <row r="551" spans="2:11">
      <c r="B551" s="116"/>
      <c r="C551" s="135"/>
      <c r="D551" s="135"/>
      <c r="E551" s="135"/>
      <c r="F551" s="135"/>
      <c r="G551" s="135"/>
      <c r="H551" s="135"/>
      <c r="I551" s="117"/>
      <c r="J551" s="117"/>
      <c r="K551" s="135"/>
    </row>
    <row r="552" spans="2:11">
      <c r="B552" s="116"/>
      <c r="C552" s="135"/>
      <c r="D552" s="135"/>
      <c r="E552" s="135"/>
      <c r="F552" s="135"/>
      <c r="G552" s="135"/>
      <c r="H552" s="135"/>
      <c r="I552" s="117"/>
      <c r="J552" s="117"/>
      <c r="K552" s="135"/>
    </row>
    <row r="553" spans="2:11">
      <c r="B553" s="116"/>
      <c r="C553" s="135"/>
      <c r="D553" s="135"/>
      <c r="E553" s="135"/>
      <c r="F553" s="135"/>
      <c r="G553" s="135"/>
      <c r="H553" s="135"/>
      <c r="I553" s="117"/>
      <c r="J553" s="117"/>
      <c r="K553" s="135"/>
    </row>
    <row r="554" spans="2:11">
      <c r="B554" s="116"/>
      <c r="C554" s="135"/>
      <c r="D554" s="135"/>
      <c r="E554" s="135"/>
      <c r="F554" s="135"/>
      <c r="G554" s="135"/>
      <c r="H554" s="135"/>
      <c r="I554" s="117"/>
      <c r="J554" s="117"/>
      <c r="K554" s="135"/>
    </row>
    <row r="555" spans="2:11">
      <c r="B555" s="116"/>
      <c r="C555" s="135"/>
      <c r="D555" s="135"/>
      <c r="E555" s="135"/>
      <c r="F555" s="135"/>
      <c r="G555" s="135"/>
      <c r="H555" s="135"/>
      <c r="I555" s="117"/>
      <c r="J555" s="117"/>
      <c r="K555" s="135"/>
    </row>
    <row r="556" spans="2:11">
      <c r="B556" s="116"/>
      <c r="C556" s="135"/>
      <c r="D556" s="135"/>
      <c r="E556" s="135"/>
      <c r="F556" s="135"/>
      <c r="G556" s="135"/>
      <c r="H556" s="135"/>
      <c r="I556" s="117"/>
      <c r="J556" s="117"/>
      <c r="K556" s="135"/>
    </row>
    <row r="557" spans="2:11">
      <c r="B557" s="116"/>
      <c r="C557" s="135"/>
      <c r="D557" s="135"/>
      <c r="E557" s="135"/>
      <c r="F557" s="135"/>
      <c r="G557" s="135"/>
      <c r="H557" s="135"/>
      <c r="I557" s="117"/>
      <c r="J557" s="117"/>
      <c r="K557" s="135"/>
    </row>
    <row r="558" spans="2:11">
      <c r="B558" s="116"/>
      <c r="C558" s="135"/>
      <c r="D558" s="135"/>
      <c r="E558" s="135"/>
      <c r="F558" s="135"/>
      <c r="G558" s="135"/>
      <c r="H558" s="135"/>
      <c r="I558" s="117"/>
      <c r="J558" s="117"/>
      <c r="K558" s="135"/>
    </row>
    <row r="559" spans="2:11">
      <c r="B559" s="116"/>
      <c r="C559" s="135"/>
      <c r="D559" s="135"/>
      <c r="E559" s="135"/>
      <c r="F559" s="135"/>
      <c r="G559" s="135"/>
      <c r="H559" s="135"/>
      <c r="I559" s="117"/>
      <c r="J559" s="117"/>
      <c r="K559" s="135"/>
    </row>
    <row r="560" spans="2:11">
      <c r="B560" s="116"/>
      <c r="C560" s="135"/>
      <c r="D560" s="135"/>
      <c r="E560" s="135"/>
      <c r="F560" s="135"/>
      <c r="G560" s="135"/>
      <c r="H560" s="135"/>
      <c r="I560" s="117"/>
      <c r="J560" s="117"/>
      <c r="K560" s="135"/>
    </row>
    <row r="561" spans="2:11">
      <c r="B561" s="116"/>
      <c r="C561" s="135"/>
      <c r="D561" s="135"/>
      <c r="E561" s="135"/>
      <c r="F561" s="135"/>
      <c r="G561" s="135"/>
      <c r="H561" s="135"/>
      <c r="I561" s="117"/>
      <c r="J561" s="117"/>
      <c r="K561" s="135"/>
    </row>
    <row r="562" spans="2:11">
      <c r="B562" s="116"/>
      <c r="C562" s="135"/>
      <c r="D562" s="135"/>
      <c r="E562" s="135"/>
      <c r="F562" s="135"/>
      <c r="G562" s="135"/>
      <c r="H562" s="135"/>
      <c r="I562" s="117"/>
      <c r="J562" s="117"/>
      <c r="K562" s="135"/>
    </row>
    <row r="563" spans="2:11">
      <c r="B563" s="116"/>
      <c r="C563" s="135"/>
      <c r="D563" s="135"/>
      <c r="E563" s="135"/>
      <c r="F563" s="135"/>
      <c r="G563" s="135"/>
      <c r="H563" s="135"/>
      <c r="I563" s="117"/>
      <c r="J563" s="117"/>
      <c r="K563" s="135"/>
    </row>
    <row r="564" spans="2:11">
      <c r="B564" s="116"/>
      <c r="C564" s="135"/>
      <c r="D564" s="135"/>
      <c r="E564" s="135"/>
      <c r="F564" s="135"/>
      <c r="G564" s="135"/>
      <c r="H564" s="135"/>
      <c r="I564" s="117"/>
      <c r="J564" s="117"/>
      <c r="K564" s="135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135</v>
      </c>
      <c r="C1" s="67" t="s" vm="1">
        <v>214</v>
      </c>
    </row>
    <row r="2" spans="2:35">
      <c r="B2" s="46" t="s">
        <v>134</v>
      </c>
      <c r="C2" s="67" t="s">
        <v>215</v>
      </c>
    </row>
    <row r="3" spans="2:35">
      <c r="B3" s="46" t="s">
        <v>136</v>
      </c>
      <c r="C3" s="67" t="s">
        <v>2663</v>
      </c>
      <c r="E3" s="2"/>
    </row>
    <row r="4" spans="2:35">
      <c r="B4" s="46" t="s">
        <v>137</v>
      </c>
      <c r="C4" s="67">
        <v>14242</v>
      </c>
    </row>
    <row r="6" spans="2:35" ht="26.25" customHeight="1">
      <c r="B6" s="148" t="s">
        <v>162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2:35" ht="26.25" customHeight="1">
      <c r="B7" s="148" t="s">
        <v>86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2:35" s="3" customFormat="1" ht="47.25">
      <c r="B8" s="21" t="s">
        <v>105</v>
      </c>
      <c r="C8" s="29" t="s">
        <v>40</v>
      </c>
      <c r="D8" s="12" t="s">
        <v>46</v>
      </c>
      <c r="E8" s="29" t="s">
        <v>14</v>
      </c>
      <c r="F8" s="29" t="s">
        <v>59</v>
      </c>
      <c r="G8" s="29" t="s">
        <v>93</v>
      </c>
      <c r="H8" s="29" t="s">
        <v>17</v>
      </c>
      <c r="I8" s="29" t="s">
        <v>92</v>
      </c>
      <c r="J8" s="29" t="s">
        <v>16</v>
      </c>
      <c r="K8" s="29" t="s">
        <v>18</v>
      </c>
      <c r="L8" s="29" t="s">
        <v>190</v>
      </c>
      <c r="M8" s="29" t="s">
        <v>189</v>
      </c>
      <c r="N8" s="29" t="s">
        <v>54</v>
      </c>
      <c r="O8" s="29" t="s">
        <v>53</v>
      </c>
      <c r="P8" s="29" t="s">
        <v>138</v>
      </c>
      <c r="Q8" s="30" t="s">
        <v>140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197</v>
      </c>
      <c r="M9" s="31"/>
      <c r="N9" s="31" t="s">
        <v>193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102</v>
      </c>
    </row>
    <row r="11" spans="2:35" s="4" customFormat="1" ht="18" customHeight="1">
      <c r="B11" s="129" t="s">
        <v>2665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0">
        <v>0</v>
      </c>
      <c r="O11" s="88"/>
      <c r="P11" s="131">
        <v>0</v>
      </c>
      <c r="Q11" s="131">
        <v>0</v>
      </c>
      <c r="AI11" s="1"/>
    </row>
    <row r="12" spans="2:35" ht="21.75" customHeight="1">
      <c r="B12" s="132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32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32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32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6"/>
      <c r="C111" s="116"/>
      <c r="D111" s="116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</row>
    <row r="112" spans="2:17">
      <c r="B112" s="116"/>
      <c r="C112" s="116"/>
      <c r="D112" s="116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</row>
    <row r="113" spans="2:17">
      <c r="B113" s="116"/>
      <c r="C113" s="116"/>
      <c r="D113" s="116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</row>
    <row r="114" spans="2:17">
      <c r="B114" s="116"/>
      <c r="C114" s="1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</row>
    <row r="115" spans="2:17">
      <c r="B115" s="116"/>
      <c r="C115" s="116"/>
      <c r="D115" s="116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</row>
    <row r="116" spans="2:17">
      <c r="B116" s="116"/>
      <c r="C116" s="116"/>
      <c r="D116" s="116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</row>
    <row r="117" spans="2:17">
      <c r="B117" s="116"/>
      <c r="C117" s="116"/>
      <c r="D117" s="116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</row>
    <row r="118" spans="2:17">
      <c r="B118" s="116"/>
      <c r="C118" s="116"/>
      <c r="D118" s="1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</row>
    <row r="119" spans="2:17">
      <c r="B119" s="116"/>
      <c r="C119" s="1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</row>
    <row r="120" spans="2:17">
      <c r="B120" s="116"/>
      <c r="C120" s="116"/>
      <c r="D120" s="116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</row>
    <row r="121" spans="2:17">
      <c r="B121" s="116"/>
      <c r="C121" s="116"/>
      <c r="D121" s="116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</row>
    <row r="122" spans="2:17">
      <c r="B122" s="116"/>
      <c r="C122" s="116"/>
      <c r="D122" s="116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</row>
    <row r="123" spans="2:17">
      <c r="B123" s="116"/>
      <c r="C123" s="116"/>
      <c r="D123" s="116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</row>
    <row r="124" spans="2:17">
      <c r="B124" s="116"/>
      <c r="C124" s="116"/>
      <c r="D124" s="116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</row>
    <row r="125" spans="2:17">
      <c r="B125" s="116"/>
      <c r="C125" s="116"/>
      <c r="D125" s="116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</row>
    <row r="126" spans="2:17">
      <c r="B126" s="116"/>
      <c r="C126" s="116"/>
      <c r="D126" s="116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>
      <c r="B127" s="116"/>
      <c r="C127" s="116"/>
      <c r="D127" s="116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</row>
    <row r="128" spans="2:17">
      <c r="B128" s="116"/>
      <c r="C128" s="116"/>
      <c r="D128" s="116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</row>
    <row r="129" spans="2:17">
      <c r="B129" s="116"/>
      <c r="C129" s="116"/>
      <c r="D129" s="116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</row>
    <row r="130" spans="2:17">
      <c r="B130" s="116"/>
      <c r="C130" s="116"/>
      <c r="D130" s="1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</row>
    <row r="131" spans="2:17">
      <c r="B131" s="116"/>
      <c r="C131" s="116"/>
      <c r="D131" s="116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</row>
    <row r="132" spans="2:17">
      <c r="B132" s="116"/>
      <c r="C132" s="116"/>
      <c r="D132" s="116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</row>
    <row r="133" spans="2:17">
      <c r="B133" s="116"/>
      <c r="C133" s="116"/>
      <c r="D133" s="116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</row>
    <row r="134" spans="2:17">
      <c r="B134" s="116"/>
      <c r="C134" s="116"/>
      <c r="D134" s="116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</row>
    <row r="135" spans="2:17">
      <c r="B135" s="116"/>
      <c r="C135" s="116"/>
      <c r="D135" s="116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>
      <c r="B136" s="116"/>
      <c r="C136" s="116"/>
      <c r="D136" s="116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</row>
    <row r="137" spans="2:17">
      <c r="B137" s="116"/>
      <c r="C137" s="116"/>
      <c r="D137" s="116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</row>
    <row r="138" spans="2:17">
      <c r="B138" s="116"/>
      <c r="C138" s="116"/>
      <c r="D138" s="116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</row>
    <row r="139" spans="2:17">
      <c r="B139" s="116"/>
      <c r="C139" s="116"/>
      <c r="D139" s="116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</row>
    <row r="140" spans="2:17">
      <c r="B140" s="116"/>
      <c r="C140" s="116"/>
      <c r="D140" s="116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</row>
    <row r="141" spans="2:17">
      <c r="B141" s="116"/>
      <c r="C141" s="116"/>
      <c r="D141" s="116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</row>
    <row r="142" spans="2:17">
      <c r="B142" s="116"/>
      <c r="C142" s="116"/>
      <c r="D142" s="116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</row>
    <row r="143" spans="2:17">
      <c r="B143" s="116"/>
      <c r="C143" s="116"/>
      <c r="D143" s="116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</row>
    <row r="144" spans="2:17">
      <c r="B144" s="116"/>
      <c r="C144" s="116"/>
      <c r="D144" s="116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</row>
    <row r="145" spans="2:17">
      <c r="B145" s="116"/>
      <c r="C145" s="116"/>
      <c r="D145" s="1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</row>
    <row r="146" spans="2:17">
      <c r="B146" s="116"/>
      <c r="C146" s="116"/>
      <c r="D146" s="116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</row>
    <row r="147" spans="2:17">
      <c r="B147" s="116"/>
      <c r="C147" s="116"/>
      <c r="D147" s="116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</row>
    <row r="148" spans="2:17">
      <c r="B148" s="116"/>
      <c r="C148" s="116"/>
      <c r="D148" s="116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</row>
    <row r="149" spans="2:17">
      <c r="B149" s="116"/>
      <c r="C149" s="116"/>
      <c r="D149" s="116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</row>
    <row r="150" spans="2:17">
      <c r="B150" s="116"/>
      <c r="C150" s="116"/>
      <c r="D150" s="116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</row>
    <row r="151" spans="2:17">
      <c r="B151" s="116"/>
      <c r="C151" s="116"/>
      <c r="D151" s="116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</row>
    <row r="152" spans="2:17">
      <c r="B152" s="116"/>
      <c r="C152" s="116"/>
      <c r="D152" s="116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</row>
    <row r="153" spans="2:17">
      <c r="B153" s="116"/>
      <c r="C153" s="116"/>
      <c r="D153" s="116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</row>
    <row r="154" spans="2:17">
      <c r="B154" s="116"/>
      <c r="C154" s="116"/>
      <c r="D154" s="116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</row>
    <row r="155" spans="2:17">
      <c r="B155" s="116"/>
      <c r="C155" s="116"/>
      <c r="D155" s="116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</row>
    <row r="156" spans="2:17">
      <c r="B156" s="116"/>
      <c r="C156" s="116"/>
      <c r="D156" s="116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</row>
    <row r="157" spans="2:17">
      <c r="B157" s="116"/>
      <c r="C157" s="116"/>
      <c r="D157" s="116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</row>
    <row r="158" spans="2:17">
      <c r="B158" s="116"/>
      <c r="C158" s="116"/>
      <c r="D158" s="1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</row>
    <row r="159" spans="2:17">
      <c r="B159" s="116"/>
      <c r="C159" s="116"/>
      <c r="D159" s="116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</row>
    <row r="160" spans="2:17">
      <c r="B160" s="116"/>
      <c r="C160" s="116"/>
      <c r="D160" s="116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</row>
    <row r="161" spans="2:17">
      <c r="B161" s="116"/>
      <c r="C161" s="116"/>
      <c r="D161" s="116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</row>
    <row r="162" spans="2:17">
      <c r="B162" s="116"/>
      <c r="C162" s="116"/>
      <c r="D162" s="116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</row>
    <row r="163" spans="2:17">
      <c r="B163" s="116"/>
      <c r="C163" s="116"/>
      <c r="D163" s="116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</row>
    <row r="164" spans="2:17">
      <c r="B164" s="116"/>
      <c r="C164" s="116"/>
      <c r="D164" s="116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</row>
    <row r="165" spans="2:17">
      <c r="B165" s="116"/>
      <c r="C165" s="116"/>
      <c r="D165" s="116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</row>
    <row r="166" spans="2:17">
      <c r="B166" s="116"/>
      <c r="C166" s="116"/>
      <c r="D166" s="116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</row>
    <row r="167" spans="2:17">
      <c r="B167" s="116"/>
      <c r="C167" s="116"/>
      <c r="D167" s="116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</row>
    <row r="168" spans="2:17">
      <c r="B168" s="116"/>
      <c r="C168" s="116"/>
      <c r="D168" s="116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</row>
    <row r="169" spans="2:17">
      <c r="B169" s="116"/>
      <c r="C169" s="116"/>
      <c r="D169" s="116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</row>
    <row r="170" spans="2:17">
      <c r="B170" s="116"/>
      <c r="C170" s="116"/>
      <c r="D170" s="116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</row>
    <row r="171" spans="2:17">
      <c r="B171" s="116"/>
      <c r="C171" s="116"/>
      <c r="D171" s="116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</row>
    <row r="172" spans="2:17">
      <c r="B172" s="116"/>
      <c r="C172" s="116"/>
      <c r="D172" s="116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</row>
    <row r="173" spans="2:17">
      <c r="B173" s="116"/>
      <c r="C173" s="116"/>
      <c r="D173" s="1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>
      <c r="B174" s="116"/>
      <c r="C174" s="116"/>
      <c r="D174" s="116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</row>
    <row r="175" spans="2:17">
      <c r="B175" s="116"/>
      <c r="C175" s="116"/>
      <c r="D175" s="116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</row>
    <row r="176" spans="2:17">
      <c r="B176" s="116"/>
      <c r="C176" s="116"/>
      <c r="D176" s="116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8.2851562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0.140625" style="1" bestFit="1" customWidth="1"/>
    <col min="12" max="12" width="7.285156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214</v>
      </c>
    </row>
    <row r="2" spans="2:16">
      <c r="B2" s="46" t="s">
        <v>134</v>
      </c>
      <c r="C2" s="67" t="s">
        <v>215</v>
      </c>
    </row>
    <row r="3" spans="2:16">
      <c r="B3" s="46" t="s">
        <v>136</v>
      </c>
      <c r="C3" s="67" t="s">
        <v>2663</v>
      </c>
    </row>
    <row r="4" spans="2:16">
      <c r="B4" s="46" t="s">
        <v>137</v>
      </c>
      <c r="C4" s="67">
        <v>14242</v>
      </c>
    </row>
    <row r="6" spans="2:16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ht="26.25" customHeight="1">
      <c r="B7" s="148" t="s">
        <v>78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0"/>
    </row>
    <row r="8" spans="2:16" s="3" customFormat="1" ht="78.75">
      <c r="B8" s="21" t="s">
        <v>105</v>
      </c>
      <c r="C8" s="29" t="s">
        <v>40</v>
      </c>
      <c r="D8" s="29" t="s">
        <v>14</v>
      </c>
      <c r="E8" s="29" t="s">
        <v>59</v>
      </c>
      <c r="F8" s="29" t="s">
        <v>93</v>
      </c>
      <c r="G8" s="29" t="s">
        <v>17</v>
      </c>
      <c r="H8" s="29" t="s">
        <v>92</v>
      </c>
      <c r="I8" s="29" t="s">
        <v>16</v>
      </c>
      <c r="J8" s="29" t="s">
        <v>18</v>
      </c>
      <c r="K8" s="29" t="s">
        <v>190</v>
      </c>
      <c r="L8" s="29" t="s">
        <v>189</v>
      </c>
      <c r="M8" s="29" t="s">
        <v>100</v>
      </c>
      <c r="N8" s="29" t="s">
        <v>53</v>
      </c>
      <c r="O8" s="29" t="s">
        <v>138</v>
      </c>
      <c r="P8" s="30" t="s">
        <v>140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197</v>
      </c>
      <c r="L9" s="31"/>
      <c r="M9" s="31" t="s">
        <v>193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27</v>
      </c>
      <c r="C11" s="69"/>
      <c r="D11" s="69"/>
      <c r="E11" s="69"/>
      <c r="F11" s="69"/>
      <c r="G11" s="77">
        <v>6.4623473228800981</v>
      </c>
      <c r="H11" s="69"/>
      <c r="I11" s="69"/>
      <c r="J11" s="90">
        <v>4.8558483059749136E-2</v>
      </c>
      <c r="K11" s="77"/>
      <c r="L11" s="79"/>
      <c r="M11" s="77">
        <v>1569.6412584900004</v>
      </c>
      <c r="N11" s="69"/>
      <c r="O11" s="78">
        <f>IFERROR(M11/$M$11,0)</f>
        <v>1</v>
      </c>
      <c r="P11" s="78">
        <f>M11/'סכום נכסי הקרן'!$C$42</f>
        <v>0.26385357827570344</v>
      </c>
    </row>
    <row r="12" spans="2:16" ht="21.75" customHeight="1">
      <c r="B12" s="70" t="s">
        <v>184</v>
      </c>
      <c r="C12" s="71"/>
      <c r="D12" s="71"/>
      <c r="E12" s="71"/>
      <c r="F12" s="71"/>
      <c r="G12" s="80">
        <v>6.4623473228800981</v>
      </c>
      <c r="H12" s="71"/>
      <c r="I12" s="71"/>
      <c r="J12" s="91">
        <v>4.8558483059749157E-2</v>
      </c>
      <c r="K12" s="80"/>
      <c r="L12" s="82"/>
      <c r="M12" s="80">
        <v>1569.6412584900006</v>
      </c>
      <c r="N12" s="71"/>
      <c r="O12" s="81">
        <f t="shared" ref="O12:O77" si="0">IFERROR(M12/$M$11,0)</f>
        <v>1.0000000000000002</v>
      </c>
      <c r="P12" s="81">
        <f>M12/'סכום נכסי הקרן'!$C$42</f>
        <v>0.26385357827570349</v>
      </c>
    </row>
    <row r="13" spans="2:16">
      <c r="B13" s="103" t="s">
        <v>2675</v>
      </c>
      <c r="C13" s="71"/>
      <c r="D13" s="71"/>
      <c r="E13" s="71"/>
      <c r="F13" s="71"/>
      <c r="G13" s="80">
        <f>AVERAGE(G14:G17)</f>
        <v>4.7575000014443427</v>
      </c>
      <c r="H13" s="71"/>
      <c r="I13" s="71"/>
      <c r="J13" s="91">
        <f>AVERAGE(J14:J17)</f>
        <v>5.1400000012197133E-2</v>
      </c>
      <c r="K13" s="80"/>
      <c r="L13" s="82"/>
      <c r="M13" s="80">
        <f>SUM(M14:M17)</f>
        <v>54.306532319000013</v>
      </c>
      <c r="N13" s="71"/>
      <c r="O13" s="81">
        <f t="shared" ref="O13" si="1">IFERROR(M13/$M$11,0)</f>
        <v>3.459805355221298E-2</v>
      </c>
      <c r="P13" s="81">
        <f>M13/'סכום נכסי הקרן'!$C$42</f>
        <v>9.1288202311258088E-3</v>
      </c>
    </row>
    <row r="14" spans="2:16">
      <c r="B14" s="76" t="s">
        <v>1723</v>
      </c>
      <c r="C14" s="73">
        <v>9444</v>
      </c>
      <c r="D14" s="73" t="s">
        <v>218</v>
      </c>
      <c r="E14" s="73"/>
      <c r="F14" s="94">
        <v>44958</v>
      </c>
      <c r="G14" s="83">
        <v>4.5900000003657819</v>
      </c>
      <c r="H14" s="86" t="s">
        <v>122</v>
      </c>
      <c r="I14" s="87">
        <v>5.1500000000000004E-2</v>
      </c>
      <c r="J14" s="87">
        <v>5.1400000004712953E-2</v>
      </c>
      <c r="K14" s="83">
        <v>5451.8274600000013</v>
      </c>
      <c r="L14" s="85">
        <v>104.30357214569663</v>
      </c>
      <c r="M14" s="83">
        <v>5.686450788000001</v>
      </c>
      <c r="N14" s="73"/>
      <c r="O14" s="84">
        <f t="shared" si="0"/>
        <v>3.6227709721840416E-3</v>
      </c>
      <c r="P14" s="84">
        <f>M14/'סכום נכסי הקרן'!$C$42</f>
        <v>9.5588108428410823E-4</v>
      </c>
    </row>
    <row r="15" spans="2:16">
      <c r="B15" s="76" t="s">
        <v>1724</v>
      </c>
      <c r="C15" s="73">
        <v>9499</v>
      </c>
      <c r="D15" s="73" t="s">
        <v>218</v>
      </c>
      <c r="E15" s="73"/>
      <c r="F15" s="94">
        <v>44986</v>
      </c>
      <c r="G15" s="83">
        <v>4.6700000053037423</v>
      </c>
      <c r="H15" s="86" t="s">
        <v>122</v>
      </c>
      <c r="I15" s="87">
        <v>5.1500000000000004E-2</v>
      </c>
      <c r="J15" s="87">
        <v>5.1400000042429929E-2</v>
      </c>
      <c r="K15" s="83">
        <v>455.07444000000004</v>
      </c>
      <c r="L15" s="85">
        <v>103.57983410362488</v>
      </c>
      <c r="M15" s="83">
        <v>0.47136535000000002</v>
      </c>
      <c r="N15" s="73"/>
      <c r="O15" s="84">
        <f t="shared" si="0"/>
        <v>3.0030132519162682E-4</v>
      </c>
      <c r="P15" s="84">
        <f>M15/'סכום נכסי הקרן'!$C$42</f>
        <v>7.9235579212746392E-5</v>
      </c>
    </row>
    <row r="16" spans="2:16">
      <c r="B16" s="76" t="s">
        <v>1725</v>
      </c>
      <c r="C16" s="73">
        <v>9528</v>
      </c>
      <c r="D16" s="73" t="s">
        <v>218</v>
      </c>
      <c r="E16" s="73"/>
      <c r="F16" s="94">
        <v>45047</v>
      </c>
      <c r="G16" s="83">
        <v>4.8399999999625898</v>
      </c>
      <c r="H16" s="86" t="s">
        <v>122</v>
      </c>
      <c r="I16" s="87">
        <v>5.1500000000000004E-2</v>
      </c>
      <c r="J16" s="87">
        <v>5.13999999998839E-2</v>
      </c>
      <c r="K16" s="83">
        <v>30452.634320000005</v>
      </c>
      <c r="L16" s="85">
        <v>101.81934885559681</v>
      </c>
      <c r="M16" s="83">
        <v>31.006673974000005</v>
      </c>
      <c r="N16" s="73"/>
      <c r="O16" s="84">
        <f t="shared" si="0"/>
        <v>1.97539876110472E-2</v>
      </c>
      <c r="P16" s="84">
        <f>M16/'סכום נכסי הקרן'!$C$42</f>
        <v>5.2121603163887186E-3</v>
      </c>
    </row>
    <row r="17" spans="2:16">
      <c r="B17" s="76" t="s">
        <v>1726</v>
      </c>
      <c r="C17" s="73">
        <v>9586</v>
      </c>
      <c r="D17" s="73" t="s">
        <v>218</v>
      </c>
      <c r="E17" s="73"/>
      <c r="F17" s="94">
        <v>45078</v>
      </c>
      <c r="G17" s="83">
        <v>4.9300000001452569</v>
      </c>
      <c r="H17" s="86" t="s">
        <v>122</v>
      </c>
      <c r="I17" s="87">
        <v>5.1500000000000004E-2</v>
      </c>
      <c r="J17" s="87">
        <v>5.1400000001761752E-2</v>
      </c>
      <c r="K17" s="83">
        <v>17037.697720000004</v>
      </c>
      <c r="L17" s="85">
        <v>100.61243302184845</v>
      </c>
      <c r="M17" s="83">
        <v>17.142042207000003</v>
      </c>
      <c r="N17" s="73"/>
      <c r="O17" s="84">
        <f t="shared" si="0"/>
        <v>1.092099364379011E-2</v>
      </c>
      <c r="P17" s="84">
        <f>M17/'סכום נכסי הקרן'!$C$42</f>
        <v>2.8815432512402338E-3</v>
      </c>
    </row>
    <row r="18" spans="2:16">
      <c r="B18" s="76"/>
      <c r="C18" s="73"/>
      <c r="D18" s="73"/>
      <c r="E18" s="73"/>
      <c r="F18" s="94"/>
      <c r="G18" s="83"/>
      <c r="H18" s="86"/>
      <c r="I18" s="87"/>
      <c r="J18" s="87"/>
      <c r="K18" s="83"/>
      <c r="L18" s="85"/>
      <c r="M18" s="83"/>
      <c r="N18" s="73"/>
      <c r="O18" s="84"/>
      <c r="P18" s="84"/>
    </row>
    <row r="19" spans="2:16">
      <c r="B19" s="103" t="s">
        <v>60</v>
      </c>
      <c r="C19" s="73"/>
      <c r="D19" s="73"/>
      <c r="E19" s="73"/>
      <c r="F19" s="94"/>
      <c r="G19" s="104">
        <f>AVERAGE(G20:G162)</f>
        <v>5.6161151134440779</v>
      </c>
      <c r="H19" s="86"/>
      <c r="I19" s="87"/>
      <c r="J19" s="105">
        <f>AVERAGE(J20:J162)</f>
        <v>4.8170503610810836E-2</v>
      </c>
      <c r="K19" s="83"/>
      <c r="L19" s="83"/>
      <c r="M19" s="106">
        <f>SUM(M20:M160)</f>
        <v>1515.3347261710001</v>
      </c>
      <c r="N19" s="73"/>
      <c r="O19" s="81">
        <f t="shared" ref="O19" si="2">IFERROR(M19/$M$11,0)</f>
        <v>0.96540194644778687</v>
      </c>
      <c r="P19" s="81">
        <f>M19/'סכום נכסי הקרן'!$C$42</f>
        <v>0.25472475804457761</v>
      </c>
    </row>
    <row r="20" spans="2:16">
      <c r="B20" s="76" t="s">
        <v>1727</v>
      </c>
      <c r="C20" s="73" t="s">
        <v>1728</v>
      </c>
      <c r="D20" s="73" t="s">
        <v>218</v>
      </c>
      <c r="E20" s="73"/>
      <c r="F20" s="94">
        <v>39845</v>
      </c>
      <c r="G20" s="83">
        <v>0.57999999892627252</v>
      </c>
      <c r="H20" s="86" t="s">
        <v>122</v>
      </c>
      <c r="I20" s="87">
        <v>4.8000000000000001E-2</v>
      </c>
      <c r="J20" s="87">
        <v>4.7900000048317744E-2</v>
      </c>
      <c r="K20" s="83">
        <v>146.88610000000003</v>
      </c>
      <c r="L20" s="85">
        <v>126.810495</v>
      </c>
      <c r="M20" s="83">
        <v>0.18626698999999999</v>
      </c>
      <c r="N20" s="73"/>
      <c r="O20" s="84">
        <f t="shared" si="0"/>
        <v>1.1866851039529211E-4</v>
      </c>
      <c r="P20" s="84">
        <f>M20/'סכום נכסי הקרן'!$C$42</f>
        <v>3.1311111096445336E-5</v>
      </c>
    </row>
    <row r="21" spans="2:16">
      <c r="B21" s="76" t="s">
        <v>1729</v>
      </c>
      <c r="C21" s="73" t="s">
        <v>1730</v>
      </c>
      <c r="D21" s="73" t="s">
        <v>218</v>
      </c>
      <c r="E21" s="73"/>
      <c r="F21" s="94">
        <v>39873</v>
      </c>
      <c r="G21" s="83">
        <v>0.65999999997666281</v>
      </c>
      <c r="H21" s="86" t="s">
        <v>122</v>
      </c>
      <c r="I21" s="87">
        <v>4.8000000000000001E-2</v>
      </c>
      <c r="J21" s="87">
        <v>4.8199999999533262E-2</v>
      </c>
      <c r="K21" s="83">
        <v>5399.1169000000009</v>
      </c>
      <c r="L21" s="85">
        <v>126.983634</v>
      </c>
      <c r="M21" s="83">
        <v>6.8559948260000008</v>
      </c>
      <c r="N21" s="73"/>
      <c r="O21" s="84">
        <f t="shared" si="0"/>
        <v>4.3678737347892403E-3</v>
      </c>
      <c r="P21" s="84">
        <f>M21/'סכום נכסי הקרן'!$C$42</f>
        <v>1.1524791143806019E-3</v>
      </c>
    </row>
    <row r="22" spans="2:16">
      <c r="B22" s="76" t="s">
        <v>1731</v>
      </c>
      <c r="C22" s="73" t="s">
        <v>1732</v>
      </c>
      <c r="D22" s="73" t="s">
        <v>218</v>
      </c>
      <c r="E22" s="73"/>
      <c r="F22" s="94">
        <v>39934</v>
      </c>
      <c r="G22" s="83">
        <v>0.83000000005951347</v>
      </c>
      <c r="H22" s="86" t="s">
        <v>122</v>
      </c>
      <c r="I22" s="87">
        <v>4.8000000000000001E-2</v>
      </c>
      <c r="J22" s="87">
        <v>4.8299999999242553E-2</v>
      </c>
      <c r="K22" s="83">
        <v>5891.7922000000008</v>
      </c>
      <c r="L22" s="85">
        <v>125.48434</v>
      </c>
      <c r="M22" s="83">
        <v>7.3932765320000007</v>
      </c>
      <c r="N22" s="73"/>
      <c r="O22" s="84">
        <f t="shared" si="0"/>
        <v>4.7101695957663314E-3</v>
      </c>
      <c r="P22" s="84">
        <f>M22/'סכום נכסי הקרן'!$C$42</f>
        <v>1.2427951021283701E-3</v>
      </c>
    </row>
    <row r="23" spans="2:16">
      <c r="B23" s="76" t="s">
        <v>1733</v>
      </c>
      <c r="C23" s="73" t="s">
        <v>1734</v>
      </c>
      <c r="D23" s="73" t="s">
        <v>218</v>
      </c>
      <c r="E23" s="73"/>
      <c r="F23" s="94">
        <v>40148</v>
      </c>
      <c r="G23" s="83">
        <v>1.3899999999841393</v>
      </c>
      <c r="H23" s="86" t="s">
        <v>122</v>
      </c>
      <c r="I23" s="87">
        <v>4.8000000000000001E-2</v>
      </c>
      <c r="J23" s="87">
        <v>4.8300000000475816E-2</v>
      </c>
      <c r="K23" s="83">
        <v>7850.9505800000006</v>
      </c>
      <c r="L23" s="85">
        <v>120.46099</v>
      </c>
      <c r="M23" s="83">
        <v>9.4573327850000002</v>
      </c>
      <c r="N23" s="73"/>
      <c r="O23" s="84">
        <f t="shared" si="0"/>
        <v>6.0251555786052556E-3</v>
      </c>
      <c r="P23" s="84">
        <f>M23/'סכום נכסי הקרן'!$C$42</f>
        <v>1.5897588590828133E-3</v>
      </c>
    </row>
    <row r="24" spans="2:16">
      <c r="B24" s="76" t="s">
        <v>1735</v>
      </c>
      <c r="C24" s="73" t="s">
        <v>1736</v>
      </c>
      <c r="D24" s="73" t="s">
        <v>218</v>
      </c>
      <c r="E24" s="73"/>
      <c r="F24" s="94">
        <v>40269</v>
      </c>
      <c r="G24" s="83">
        <v>1.6900000000762838</v>
      </c>
      <c r="H24" s="86" t="s">
        <v>122</v>
      </c>
      <c r="I24" s="87">
        <v>4.8000000000000001E-2</v>
      </c>
      <c r="J24" s="87">
        <v>4.840000000172788E-2</v>
      </c>
      <c r="K24" s="83">
        <v>8901.4462800000019</v>
      </c>
      <c r="L24" s="85">
        <v>122.231493</v>
      </c>
      <c r="M24" s="83">
        <v>10.880370693000003</v>
      </c>
      <c r="N24" s="73"/>
      <c r="O24" s="84">
        <f t="shared" si="0"/>
        <v>6.9317563068308696E-3</v>
      </c>
      <c r="P24" s="84">
        <f>M24/'סכום נכסי הקרן'!$C$42</f>
        <v>1.8289687052925E-3</v>
      </c>
    </row>
    <row r="25" spans="2:16">
      <c r="B25" s="76" t="s">
        <v>1737</v>
      </c>
      <c r="C25" s="73" t="s">
        <v>1738</v>
      </c>
      <c r="D25" s="73" t="s">
        <v>218</v>
      </c>
      <c r="E25" s="73"/>
      <c r="F25" s="94">
        <v>40391</v>
      </c>
      <c r="G25" s="83">
        <v>1.9800000000027511</v>
      </c>
      <c r="H25" s="86" t="s">
        <v>122</v>
      </c>
      <c r="I25" s="87">
        <v>4.8000000000000001E-2</v>
      </c>
      <c r="J25" s="87">
        <v>4.8399999998844541E-2</v>
      </c>
      <c r="K25" s="83">
        <v>5997.0151600000008</v>
      </c>
      <c r="L25" s="85">
        <v>121.224715</v>
      </c>
      <c r="M25" s="83">
        <v>7.2698645510000004</v>
      </c>
      <c r="N25" s="73"/>
      <c r="O25" s="84">
        <f t="shared" si="0"/>
        <v>4.6315452729585056E-3</v>
      </c>
      <c r="P25" s="84">
        <f>M25/'סכום נכסי הקרן'!$C$42</f>
        <v>1.2220497932160213E-3</v>
      </c>
    </row>
    <row r="26" spans="2:16">
      <c r="B26" s="76" t="s">
        <v>1739</v>
      </c>
      <c r="C26" s="73" t="s">
        <v>1740</v>
      </c>
      <c r="D26" s="73" t="s">
        <v>218</v>
      </c>
      <c r="E26" s="73"/>
      <c r="F26" s="94">
        <v>40452</v>
      </c>
      <c r="G26" s="83">
        <v>2.1399999999387553</v>
      </c>
      <c r="H26" s="86" t="s">
        <v>122</v>
      </c>
      <c r="I26" s="87">
        <v>4.8000000000000001E-2</v>
      </c>
      <c r="J26" s="87">
        <v>4.8499999997940926E-2</v>
      </c>
      <c r="K26" s="83">
        <v>7949.4856400000017</v>
      </c>
      <c r="L26" s="85">
        <v>119.130313</v>
      </c>
      <c r="M26" s="83">
        <v>9.470247147000002</v>
      </c>
      <c r="N26" s="73"/>
      <c r="O26" s="84">
        <f t="shared" si="0"/>
        <v>6.0333831668711408E-3</v>
      </c>
      <c r="P26" s="84">
        <f>M26/'סכום נכסי הקרן'!$C$42</f>
        <v>1.5919297376873463E-3</v>
      </c>
    </row>
    <row r="27" spans="2:16">
      <c r="B27" s="76" t="s">
        <v>1741</v>
      </c>
      <c r="C27" s="73" t="s">
        <v>1742</v>
      </c>
      <c r="D27" s="73" t="s">
        <v>218</v>
      </c>
      <c r="E27" s="73"/>
      <c r="F27" s="94">
        <v>39661</v>
      </c>
      <c r="G27" s="83">
        <v>8.9999999668928909E-2</v>
      </c>
      <c r="H27" s="86" t="s">
        <v>122</v>
      </c>
      <c r="I27" s="87">
        <v>4.8000000000000001E-2</v>
      </c>
      <c r="J27" s="87">
        <v>4.639999999819415E-2</v>
      </c>
      <c r="K27" s="83">
        <v>1033.2557800000002</v>
      </c>
      <c r="L27" s="85">
        <v>128.62446499999999</v>
      </c>
      <c r="M27" s="83">
        <v>1.3290197160000004</v>
      </c>
      <c r="N27" s="73"/>
      <c r="O27" s="84">
        <f t="shared" si="0"/>
        <v>8.4670284296586428E-4</v>
      </c>
      <c r="P27" s="84">
        <f>M27/'סכום נכסי הקרן'!$C$42</f>
        <v>2.2340557485275433E-4</v>
      </c>
    </row>
    <row r="28" spans="2:16">
      <c r="B28" s="76" t="s">
        <v>1743</v>
      </c>
      <c r="C28" s="73" t="s">
        <v>1744</v>
      </c>
      <c r="D28" s="73" t="s">
        <v>218</v>
      </c>
      <c r="E28" s="73"/>
      <c r="F28" s="94">
        <v>39692</v>
      </c>
      <c r="G28" s="83">
        <v>0.17000000008630606</v>
      </c>
      <c r="H28" s="86" t="s">
        <v>122</v>
      </c>
      <c r="I28" s="87">
        <v>4.8000000000000001E-2</v>
      </c>
      <c r="J28" s="87">
        <v>4.7000000003835835E-2</v>
      </c>
      <c r="K28" s="83">
        <v>3293.0228800000004</v>
      </c>
      <c r="L28" s="85">
        <v>126.66788699999999</v>
      </c>
      <c r="M28" s="83">
        <v>4.1712024919999999</v>
      </c>
      <c r="N28" s="73"/>
      <c r="O28" s="84">
        <f t="shared" si="0"/>
        <v>2.657424089382506E-3</v>
      </c>
      <c r="P28" s="84">
        <f>M28/'סכום נכסי הקרן'!$C$42</f>
        <v>7.0117085497962701E-4</v>
      </c>
    </row>
    <row r="29" spans="2:16">
      <c r="B29" s="76" t="s">
        <v>1745</v>
      </c>
      <c r="C29" s="73" t="s">
        <v>1746</v>
      </c>
      <c r="D29" s="73" t="s">
        <v>218</v>
      </c>
      <c r="E29" s="73"/>
      <c r="F29" s="94">
        <v>40909</v>
      </c>
      <c r="G29" s="83">
        <v>3.2000000000605766</v>
      </c>
      <c r="H29" s="86" t="s">
        <v>122</v>
      </c>
      <c r="I29" s="87">
        <v>4.8000000000000001E-2</v>
      </c>
      <c r="J29" s="87">
        <v>4.8400000000424041E-2</v>
      </c>
      <c r="K29" s="83">
        <v>5653.1580199999999</v>
      </c>
      <c r="L29" s="85">
        <v>116.805048</v>
      </c>
      <c r="M29" s="83">
        <v>6.6031739330000008</v>
      </c>
      <c r="N29" s="73"/>
      <c r="O29" s="84">
        <f t="shared" si="0"/>
        <v>4.2068045149069753E-3</v>
      </c>
      <c r="P29" s="84">
        <f>M29/'סכום נכסי הקרן'!$C$42</f>
        <v>1.1099804243645903E-3</v>
      </c>
    </row>
    <row r="30" spans="2:16">
      <c r="B30" s="76" t="s">
        <v>1747</v>
      </c>
      <c r="C30" s="73">
        <v>8790</v>
      </c>
      <c r="D30" s="73" t="s">
        <v>218</v>
      </c>
      <c r="E30" s="73"/>
      <c r="F30" s="94">
        <v>41030</v>
      </c>
      <c r="G30" s="83">
        <v>3.5199999998481042</v>
      </c>
      <c r="H30" s="86" t="s">
        <v>122</v>
      </c>
      <c r="I30" s="87">
        <v>4.8000000000000001E-2</v>
      </c>
      <c r="J30" s="87">
        <v>4.8599999998905463E-2</v>
      </c>
      <c r="K30" s="83">
        <v>7819.2945200000013</v>
      </c>
      <c r="L30" s="85">
        <v>114.505118</v>
      </c>
      <c r="M30" s="83">
        <v>8.9534924430000018</v>
      </c>
      <c r="N30" s="73"/>
      <c r="O30" s="84">
        <f t="shared" si="0"/>
        <v>5.7041648176432928E-3</v>
      </c>
      <c r="P30" s="84">
        <f>M30/'סכום נכסי הקרן'!$C$42</f>
        <v>1.5050642982095584E-3</v>
      </c>
    </row>
    <row r="31" spans="2:16">
      <c r="B31" s="76" t="s">
        <v>1748</v>
      </c>
      <c r="C31" s="73" t="s">
        <v>1749</v>
      </c>
      <c r="D31" s="73" t="s">
        <v>218</v>
      </c>
      <c r="E31" s="73"/>
      <c r="F31" s="94">
        <v>41091</v>
      </c>
      <c r="G31" s="83">
        <v>3.6099999993880663</v>
      </c>
      <c r="H31" s="86" t="s">
        <v>122</v>
      </c>
      <c r="I31" s="87">
        <v>4.8000000000000001E-2</v>
      </c>
      <c r="J31" s="87">
        <v>4.859999999761197E-2</v>
      </c>
      <c r="K31" s="83">
        <v>1161.8616200000001</v>
      </c>
      <c r="L31" s="85">
        <v>115.33337899999999</v>
      </c>
      <c r="M31" s="83">
        <v>1.3400142620000002</v>
      </c>
      <c r="N31" s="73"/>
      <c r="O31" s="84">
        <f t="shared" si="0"/>
        <v>8.5370733901904308E-4</v>
      </c>
      <c r="P31" s="84">
        <f>M31/'סכום נכסי הקרן'!$C$42</f>
        <v>2.2525373620040358E-4</v>
      </c>
    </row>
    <row r="32" spans="2:16">
      <c r="B32" s="76" t="s">
        <v>1750</v>
      </c>
      <c r="C32" s="73" t="s">
        <v>1751</v>
      </c>
      <c r="D32" s="73" t="s">
        <v>218</v>
      </c>
      <c r="E32" s="73"/>
      <c r="F32" s="94">
        <v>41122</v>
      </c>
      <c r="G32" s="83">
        <v>3.6899999997814259</v>
      </c>
      <c r="H32" s="86" t="s">
        <v>122</v>
      </c>
      <c r="I32" s="87">
        <v>4.8000000000000001E-2</v>
      </c>
      <c r="J32" s="87">
        <v>4.8499999995116949E-2</v>
      </c>
      <c r="K32" s="83">
        <v>3732.1454400000007</v>
      </c>
      <c r="L32" s="85">
        <v>115.231011</v>
      </c>
      <c r="M32" s="83">
        <v>4.3005889260000005</v>
      </c>
      <c r="N32" s="73"/>
      <c r="O32" s="84">
        <f t="shared" si="0"/>
        <v>2.7398546659872969E-3</v>
      </c>
      <c r="P32" s="84">
        <f>M32/'סכום נכסי הקרן'!$C$42</f>
        <v>7.2292045757613057E-4</v>
      </c>
    </row>
    <row r="33" spans="2:16">
      <c r="B33" s="76" t="s">
        <v>1752</v>
      </c>
      <c r="C33" s="73" t="s">
        <v>1753</v>
      </c>
      <c r="D33" s="73" t="s">
        <v>218</v>
      </c>
      <c r="E33" s="73"/>
      <c r="F33" s="94">
        <v>41154</v>
      </c>
      <c r="G33" s="83">
        <v>3.7699999999383866</v>
      </c>
      <c r="H33" s="86" t="s">
        <v>122</v>
      </c>
      <c r="I33" s="87">
        <v>4.8000000000000001E-2</v>
      </c>
      <c r="J33" s="87">
        <v>4.8499999999598177E-2</v>
      </c>
      <c r="K33" s="83">
        <v>6511.2403600000007</v>
      </c>
      <c r="L33" s="85">
        <v>114.66184</v>
      </c>
      <c r="M33" s="83">
        <v>7.4659079980000005</v>
      </c>
      <c r="N33" s="73"/>
      <c r="O33" s="84">
        <f t="shared" si="0"/>
        <v>4.7564422492195613E-3</v>
      </c>
      <c r="P33" s="84">
        <f>M33/'סכום נכסי הקרן'!$C$42</f>
        <v>1.2550043073183165E-3</v>
      </c>
    </row>
    <row r="34" spans="2:16">
      <c r="B34" s="76" t="s">
        <v>1754</v>
      </c>
      <c r="C34" s="73" t="s">
        <v>1755</v>
      </c>
      <c r="D34" s="73" t="s">
        <v>218</v>
      </c>
      <c r="E34" s="73"/>
      <c r="F34" s="94">
        <v>41184</v>
      </c>
      <c r="G34" s="83">
        <v>3.8599999999903156</v>
      </c>
      <c r="H34" s="86" t="s">
        <v>122</v>
      </c>
      <c r="I34" s="87">
        <v>4.8000000000000001E-2</v>
      </c>
      <c r="J34" s="87">
        <v>4.8499999999031616E-2</v>
      </c>
      <c r="K34" s="83">
        <v>7309.5279200000014</v>
      </c>
      <c r="L34" s="85">
        <v>113.02123400000001</v>
      </c>
      <c r="M34" s="83">
        <v>8.2613186280000033</v>
      </c>
      <c r="N34" s="73"/>
      <c r="O34" s="84">
        <f t="shared" si="0"/>
        <v>5.2631890142512032E-3</v>
      </c>
      <c r="P34" s="84">
        <f>M34/'סכום נכסי הקרן'!$C$42</f>
        <v>1.3887112545515523E-3</v>
      </c>
    </row>
    <row r="35" spans="2:16">
      <c r="B35" s="76" t="s">
        <v>1756</v>
      </c>
      <c r="C35" s="73" t="s">
        <v>1757</v>
      </c>
      <c r="D35" s="73" t="s">
        <v>218</v>
      </c>
      <c r="E35" s="73"/>
      <c r="F35" s="94">
        <v>41214</v>
      </c>
      <c r="G35" s="83">
        <v>3.9400000001985696</v>
      </c>
      <c r="H35" s="86" t="s">
        <v>122</v>
      </c>
      <c r="I35" s="87">
        <v>4.8000000000000001E-2</v>
      </c>
      <c r="J35" s="87">
        <v>4.8500000002655294E-2</v>
      </c>
      <c r="K35" s="83">
        <v>7693.6115400000008</v>
      </c>
      <c r="L35" s="85">
        <v>112.586195</v>
      </c>
      <c r="M35" s="83">
        <v>8.661944462000001</v>
      </c>
      <c r="N35" s="73"/>
      <c r="O35" s="84">
        <f t="shared" si="0"/>
        <v>5.5184230251011735E-3</v>
      </c>
      <c r="P35" s="84">
        <f>M35/'סכום נכסי הקרן'!$C$42</f>
        <v>1.4560556616119767E-3</v>
      </c>
    </row>
    <row r="36" spans="2:16">
      <c r="B36" s="76" t="s">
        <v>1758</v>
      </c>
      <c r="C36" s="73" t="s">
        <v>1759</v>
      </c>
      <c r="D36" s="73" t="s">
        <v>218</v>
      </c>
      <c r="E36" s="73"/>
      <c r="F36" s="94">
        <v>41245</v>
      </c>
      <c r="G36" s="83">
        <v>4.029999999957905</v>
      </c>
      <c r="H36" s="86" t="s">
        <v>122</v>
      </c>
      <c r="I36" s="87">
        <v>4.8000000000000001E-2</v>
      </c>
      <c r="J36" s="87">
        <v>4.8499999999889229E-2</v>
      </c>
      <c r="K36" s="83">
        <v>8035.6852400000007</v>
      </c>
      <c r="L36" s="85">
        <v>112.33898600000001</v>
      </c>
      <c r="M36" s="83">
        <v>9.0272073460000009</v>
      </c>
      <c r="N36" s="73"/>
      <c r="O36" s="84">
        <f t="shared" si="0"/>
        <v>5.7511277160771125E-3</v>
      </c>
      <c r="P36" s="84">
        <f>M36/'סכום נכסי הקרן'!$C$42</f>
        <v>1.5174556270075201E-3</v>
      </c>
    </row>
    <row r="37" spans="2:16">
      <c r="B37" s="76" t="s">
        <v>1760</v>
      </c>
      <c r="C37" s="73" t="s">
        <v>1761</v>
      </c>
      <c r="D37" s="73" t="s">
        <v>218</v>
      </c>
      <c r="E37" s="73"/>
      <c r="F37" s="94">
        <v>41275</v>
      </c>
      <c r="G37" s="83">
        <v>4.0099999999525524</v>
      </c>
      <c r="H37" s="86" t="s">
        <v>122</v>
      </c>
      <c r="I37" s="87">
        <v>4.8000000000000001E-2</v>
      </c>
      <c r="J37" s="87">
        <v>4.8500000000496535E-2</v>
      </c>
      <c r="K37" s="83">
        <v>7871.8069200000018</v>
      </c>
      <c r="L37" s="85">
        <v>115.12960699999999</v>
      </c>
      <c r="M37" s="83">
        <v>9.0627803430000018</v>
      </c>
      <c r="N37" s="73"/>
      <c r="O37" s="84">
        <f t="shared" si="0"/>
        <v>5.7737908544264593E-3</v>
      </c>
      <c r="P37" s="84">
        <f>M37/'סכום נכסי הקרן'!$C$42</f>
        <v>1.5234353771559524E-3</v>
      </c>
    </row>
    <row r="38" spans="2:16">
      <c r="B38" s="76" t="s">
        <v>1762</v>
      </c>
      <c r="C38" s="73" t="s">
        <v>1763</v>
      </c>
      <c r="D38" s="73" t="s">
        <v>218</v>
      </c>
      <c r="E38" s="73"/>
      <c r="F38" s="94">
        <v>41306</v>
      </c>
      <c r="G38" s="83">
        <v>4.0999999998959682</v>
      </c>
      <c r="H38" s="86" t="s">
        <v>122</v>
      </c>
      <c r="I38" s="87">
        <v>4.8000000000000001E-2</v>
      </c>
      <c r="J38" s="87">
        <v>4.8499999999196124E-2</v>
      </c>
      <c r="K38" s="83">
        <v>9237.9715000000015</v>
      </c>
      <c r="L38" s="85">
        <v>114.459034</v>
      </c>
      <c r="M38" s="83">
        <v>10.573692961000001</v>
      </c>
      <c r="N38" s="73"/>
      <c r="O38" s="84">
        <f t="shared" si="0"/>
        <v>6.7363755277253133E-3</v>
      </c>
      <c r="P38" s="84">
        <f>M38/'סכום נכסי הקרן'!$C$42</f>
        <v>1.7774167875992039E-3</v>
      </c>
    </row>
    <row r="39" spans="2:16">
      <c r="B39" s="76" t="s">
        <v>1764</v>
      </c>
      <c r="C39" s="73" t="s">
        <v>1765</v>
      </c>
      <c r="D39" s="73" t="s">
        <v>218</v>
      </c>
      <c r="E39" s="73"/>
      <c r="F39" s="94">
        <v>41334</v>
      </c>
      <c r="G39" s="83">
        <v>4.1800000002623934</v>
      </c>
      <c r="H39" s="86" t="s">
        <v>122</v>
      </c>
      <c r="I39" s="87">
        <v>4.8000000000000001E-2</v>
      </c>
      <c r="J39" s="87">
        <v>4.8500000002018408E-2</v>
      </c>
      <c r="K39" s="83">
        <v>6940.9503200000008</v>
      </c>
      <c r="L39" s="85">
        <v>114.206639</v>
      </c>
      <c r="M39" s="83">
        <v>7.9270260440000024</v>
      </c>
      <c r="N39" s="73"/>
      <c r="O39" s="84">
        <f t="shared" si="0"/>
        <v>5.050215137454927E-3</v>
      </c>
      <c r="P39" s="84">
        <f>M39/'סכום נכסי הקרן'!$C$42</f>
        <v>1.3325173350796061E-3</v>
      </c>
    </row>
    <row r="40" spans="2:16">
      <c r="B40" s="76" t="s">
        <v>1766</v>
      </c>
      <c r="C40" s="73" t="s">
        <v>1767</v>
      </c>
      <c r="D40" s="73" t="s">
        <v>218</v>
      </c>
      <c r="E40" s="73"/>
      <c r="F40" s="94">
        <v>41366</v>
      </c>
      <c r="G40" s="83">
        <v>4.2599999998793656</v>
      </c>
      <c r="H40" s="86" t="s">
        <v>122</v>
      </c>
      <c r="I40" s="87">
        <v>4.8000000000000001E-2</v>
      </c>
      <c r="J40" s="87">
        <v>4.8499999997989415E-2</v>
      </c>
      <c r="K40" s="83">
        <v>9619.528580000002</v>
      </c>
      <c r="L40" s="85">
        <v>113.74913599999999</v>
      </c>
      <c r="M40" s="83">
        <v>10.942130632000001</v>
      </c>
      <c r="N40" s="73"/>
      <c r="O40" s="84">
        <f t="shared" si="0"/>
        <v>6.9711028381901508E-3</v>
      </c>
      <c r="P40" s="84">
        <f>M40/'סכום נכסי הקרן'!$C$42</f>
        <v>1.8393504283843833E-3</v>
      </c>
    </row>
    <row r="41" spans="2:16">
      <c r="B41" s="76" t="s">
        <v>1768</v>
      </c>
      <c r="C41" s="73">
        <v>2704</v>
      </c>
      <c r="D41" s="73" t="s">
        <v>218</v>
      </c>
      <c r="E41" s="73"/>
      <c r="F41" s="94">
        <v>41395</v>
      </c>
      <c r="G41" s="83">
        <v>4.3400000002174872</v>
      </c>
      <c r="H41" s="86" t="s">
        <v>122</v>
      </c>
      <c r="I41" s="87">
        <v>4.8000000000000001E-2</v>
      </c>
      <c r="J41" s="87">
        <v>4.8500000002752161E-2</v>
      </c>
      <c r="K41" s="83">
        <v>6587.0365600000005</v>
      </c>
      <c r="L41" s="85">
        <v>113.081414</v>
      </c>
      <c r="M41" s="83">
        <v>7.4487141070000016</v>
      </c>
      <c r="N41" s="73"/>
      <c r="O41" s="84">
        <f t="shared" si="0"/>
        <v>4.7454882233190577E-3</v>
      </c>
      <c r="P41" s="84">
        <f>M41/'סכום נכסי הקרן'!$C$42</f>
        <v>1.252114048387944E-3</v>
      </c>
    </row>
    <row r="42" spans="2:16">
      <c r="B42" s="76" t="s">
        <v>1769</v>
      </c>
      <c r="C42" s="73" t="s">
        <v>1770</v>
      </c>
      <c r="D42" s="73" t="s">
        <v>218</v>
      </c>
      <c r="E42" s="73"/>
      <c r="F42" s="94">
        <v>41427</v>
      </c>
      <c r="G42" s="83">
        <v>4.429999999893214</v>
      </c>
      <c r="H42" s="86" t="s">
        <v>122</v>
      </c>
      <c r="I42" s="87">
        <v>4.8000000000000001E-2</v>
      </c>
      <c r="J42" s="87">
        <v>4.8499999998494026E-2</v>
      </c>
      <c r="K42" s="83">
        <v>13022.084400000002</v>
      </c>
      <c r="L42" s="85">
        <v>112.182626</v>
      </c>
      <c r="M42" s="83">
        <v>14.608516192000002</v>
      </c>
      <c r="N42" s="73"/>
      <c r="O42" s="84">
        <f t="shared" si="0"/>
        <v>9.3069139925981807E-3</v>
      </c>
      <c r="P42" s="84">
        <f>M42/'סכום נכסי הקרן'!$C$42</f>
        <v>2.4556625596512437E-3</v>
      </c>
    </row>
    <row r="43" spans="2:16">
      <c r="B43" s="76" t="s">
        <v>1771</v>
      </c>
      <c r="C43" s="73">
        <v>8805</v>
      </c>
      <c r="D43" s="73" t="s">
        <v>218</v>
      </c>
      <c r="E43" s="73"/>
      <c r="F43" s="94">
        <v>41487</v>
      </c>
      <c r="G43" s="83">
        <v>4.489999999987103</v>
      </c>
      <c r="H43" s="86" t="s">
        <v>122</v>
      </c>
      <c r="I43" s="87">
        <v>4.8000000000000001E-2</v>
      </c>
      <c r="J43" s="87">
        <v>4.849999999935517E-2</v>
      </c>
      <c r="K43" s="83">
        <v>6863.8165400000007</v>
      </c>
      <c r="L43" s="85">
        <v>112.969055</v>
      </c>
      <c r="M43" s="83">
        <v>7.7539886900000017</v>
      </c>
      <c r="N43" s="73"/>
      <c r="O43" s="84">
        <f t="shared" si="0"/>
        <v>4.9399750726859476E-3</v>
      </c>
      <c r="P43" s="84">
        <f>M43/'סכום נכסי הקרן'!$C$42</f>
        <v>1.3034300995209654E-3</v>
      </c>
    </row>
    <row r="44" spans="2:16">
      <c r="B44" s="76" t="s">
        <v>1772</v>
      </c>
      <c r="C44" s="73" t="s">
        <v>1773</v>
      </c>
      <c r="D44" s="73" t="s">
        <v>218</v>
      </c>
      <c r="E44" s="73"/>
      <c r="F44" s="94">
        <v>41518</v>
      </c>
      <c r="G44" s="83">
        <v>4.5799999995215357</v>
      </c>
      <c r="H44" s="86" t="s">
        <v>122</v>
      </c>
      <c r="I44" s="87">
        <v>4.8000000000000001E-2</v>
      </c>
      <c r="J44" s="87">
        <v>4.8500000005980815E-2</v>
      </c>
      <c r="K44" s="83">
        <v>745.13113999999996</v>
      </c>
      <c r="L44" s="85">
        <v>112.195932</v>
      </c>
      <c r="M44" s="83">
        <v>0.8360068300000002</v>
      </c>
      <c r="N44" s="73"/>
      <c r="O44" s="84">
        <f t="shared" si="0"/>
        <v>5.3261012698165272E-4</v>
      </c>
      <c r="P44" s="84">
        <f>M44/'סכום נכסי הקרן'!$C$42</f>
        <v>1.4053108782998585E-4</v>
      </c>
    </row>
    <row r="45" spans="2:16">
      <c r="B45" s="76" t="s">
        <v>1774</v>
      </c>
      <c r="C45" s="73" t="s">
        <v>1775</v>
      </c>
      <c r="D45" s="73" t="s">
        <v>218</v>
      </c>
      <c r="E45" s="73"/>
      <c r="F45" s="94">
        <v>41548</v>
      </c>
      <c r="G45" s="83">
        <v>4.6599999998890764</v>
      </c>
      <c r="H45" s="86" t="s">
        <v>122</v>
      </c>
      <c r="I45" s="87">
        <v>4.8000000000000001E-2</v>
      </c>
      <c r="J45" s="87">
        <v>4.8499999998848888E-2</v>
      </c>
      <c r="K45" s="83">
        <v>17136.876800000002</v>
      </c>
      <c r="L45" s="85">
        <v>111.527002</v>
      </c>
      <c r="M45" s="83">
        <v>19.112244932000007</v>
      </c>
      <c r="N45" s="73"/>
      <c r="O45" s="84">
        <f t="shared" si="0"/>
        <v>1.2176186646868625E-2</v>
      </c>
      <c r="P45" s="84">
        <f>M45/'סכום נכסי הקרן'!$C$42</f>
        <v>3.2127304165291259E-3</v>
      </c>
    </row>
    <row r="46" spans="2:16">
      <c r="B46" s="76" t="s">
        <v>1776</v>
      </c>
      <c r="C46" s="73" t="s">
        <v>1777</v>
      </c>
      <c r="D46" s="73" t="s">
        <v>218</v>
      </c>
      <c r="E46" s="73"/>
      <c r="F46" s="94">
        <v>41579</v>
      </c>
      <c r="G46" s="83">
        <v>4.7399999999288402</v>
      </c>
      <c r="H46" s="86" t="s">
        <v>122</v>
      </c>
      <c r="I46" s="87">
        <v>4.8000000000000001E-2</v>
      </c>
      <c r="J46" s="87">
        <v>4.8499999998599518E-2</v>
      </c>
      <c r="K46" s="83">
        <v>11891.284360000001</v>
      </c>
      <c r="L46" s="85">
        <v>111.08737000000001</v>
      </c>
      <c r="M46" s="83">
        <v>13.209715081000002</v>
      </c>
      <c r="N46" s="73"/>
      <c r="O46" s="84">
        <f t="shared" si="0"/>
        <v>8.4157542429203151E-3</v>
      </c>
      <c r="P46" s="84">
        <f>M46/'סכום נכסי הקרן'!$C$42</f>
        <v>2.2205268708834587E-3</v>
      </c>
    </row>
    <row r="47" spans="2:16">
      <c r="B47" s="76" t="s">
        <v>1778</v>
      </c>
      <c r="C47" s="73" t="s">
        <v>1779</v>
      </c>
      <c r="D47" s="73" t="s">
        <v>218</v>
      </c>
      <c r="E47" s="73"/>
      <c r="F47" s="94">
        <v>41609</v>
      </c>
      <c r="G47" s="83">
        <v>4.8300000001642376</v>
      </c>
      <c r="H47" s="86" t="s">
        <v>122</v>
      </c>
      <c r="I47" s="87">
        <v>4.8000000000000001E-2</v>
      </c>
      <c r="J47" s="87">
        <v>4.850000000200385E-2</v>
      </c>
      <c r="K47" s="83">
        <v>11533.704640000002</v>
      </c>
      <c r="L47" s="85">
        <v>110.33336300000001</v>
      </c>
      <c r="M47" s="83">
        <v>12.725524177</v>
      </c>
      <c r="N47" s="73"/>
      <c r="O47" s="84">
        <f t="shared" si="0"/>
        <v>8.1072819079959658E-3</v>
      </c>
      <c r="P47" s="84">
        <f>M47/'סכום נכסי הקרן'!$C$42</f>
        <v>2.1391353415146082E-3</v>
      </c>
    </row>
    <row r="48" spans="2:16">
      <c r="B48" s="76" t="s">
        <v>1780</v>
      </c>
      <c r="C48" s="73" t="s">
        <v>1781</v>
      </c>
      <c r="D48" s="73" t="s">
        <v>218</v>
      </c>
      <c r="E48" s="73"/>
      <c r="F48" s="94">
        <v>41672</v>
      </c>
      <c r="G48" s="83">
        <v>4.879999999960229</v>
      </c>
      <c r="H48" s="86" t="s">
        <v>122</v>
      </c>
      <c r="I48" s="87">
        <v>4.8000000000000001E-2</v>
      </c>
      <c r="J48" s="87">
        <v>4.8500000000124277E-2</v>
      </c>
      <c r="K48" s="83">
        <v>3578.670520000001</v>
      </c>
      <c r="L48" s="85">
        <v>112.417376</v>
      </c>
      <c r="M48" s="83">
        <v>4.0230475070000011</v>
      </c>
      <c r="N48" s="73"/>
      <c r="O48" s="84">
        <f t="shared" si="0"/>
        <v>2.5630362894959735E-3</v>
      </c>
      <c r="P48" s="84">
        <f>M48/'סכום נכסי הקרן'!$C$42</f>
        <v>6.7626629623399439E-4</v>
      </c>
    </row>
    <row r="49" spans="2:16">
      <c r="B49" s="76" t="s">
        <v>1782</v>
      </c>
      <c r="C49" s="73" t="s">
        <v>1783</v>
      </c>
      <c r="D49" s="73" t="s">
        <v>218</v>
      </c>
      <c r="E49" s="73"/>
      <c r="F49" s="94">
        <v>41700</v>
      </c>
      <c r="G49" s="83">
        <v>4.9599999998579731</v>
      </c>
      <c r="H49" s="86" t="s">
        <v>122</v>
      </c>
      <c r="I49" s="87">
        <v>4.8000000000000001E-2</v>
      </c>
      <c r="J49" s="87">
        <v>4.8499999998682819E-2</v>
      </c>
      <c r="K49" s="83">
        <v>15502.799900000002</v>
      </c>
      <c r="L49" s="85">
        <v>112.63502099999999</v>
      </c>
      <c r="M49" s="83">
        <v>17.461581938000002</v>
      </c>
      <c r="N49" s="73"/>
      <c r="O49" s="84">
        <f t="shared" si="0"/>
        <v>1.1124568651309596E-2</v>
      </c>
      <c r="P49" s="84">
        <f>M49/'סכום נכסי הקרן'!$C$42</f>
        <v>2.9352572454217534E-3</v>
      </c>
    </row>
    <row r="50" spans="2:16">
      <c r="B50" s="76" t="s">
        <v>1784</v>
      </c>
      <c r="C50" s="73" t="s">
        <v>1785</v>
      </c>
      <c r="D50" s="73" t="s">
        <v>218</v>
      </c>
      <c r="E50" s="73"/>
      <c r="F50" s="94">
        <v>41730</v>
      </c>
      <c r="G50" s="83">
        <v>5.0400000001387326</v>
      </c>
      <c r="H50" s="86" t="s">
        <v>122</v>
      </c>
      <c r="I50" s="87">
        <v>4.8000000000000001E-2</v>
      </c>
      <c r="J50" s="87">
        <v>4.8500000001238684E-2</v>
      </c>
      <c r="K50" s="83">
        <v>8976.5984600000011</v>
      </c>
      <c r="L50" s="85">
        <v>112.418375</v>
      </c>
      <c r="M50" s="83">
        <v>10.091346115</v>
      </c>
      <c r="N50" s="73"/>
      <c r="O50" s="84">
        <f t="shared" si="0"/>
        <v>6.4290780204821485E-3</v>
      </c>
      <c r="P50" s="84">
        <f>M50/'סכום נכסי הקרן'!$C$42</f>
        <v>1.6963352407178911E-3</v>
      </c>
    </row>
    <row r="51" spans="2:16">
      <c r="B51" s="76" t="s">
        <v>1786</v>
      </c>
      <c r="C51" s="73" t="s">
        <v>1787</v>
      </c>
      <c r="D51" s="73" t="s">
        <v>218</v>
      </c>
      <c r="E51" s="73"/>
      <c r="F51" s="94">
        <v>41760</v>
      </c>
      <c r="G51" s="83">
        <v>5.1199999997717978</v>
      </c>
      <c r="H51" s="86" t="s">
        <v>122</v>
      </c>
      <c r="I51" s="87">
        <v>4.8000000000000001E-2</v>
      </c>
      <c r="J51" s="87">
        <v>4.8599999998587322E-2</v>
      </c>
      <c r="K51" s="83">
        <v>3298.5713600000004</v>
      </c>
      <c r="L51" s="85">
        <v>111.592156</v>
      </c>
      <c r="M51" s="83">
        <v>3.6809468820000011</v>
      </c>
      <c r="N51" s="73"/>
      <c r="O51" s="84">
        <f t="shared" si="0"/>
        <v>2.3450880015355121E-3</v>
      </c>
      <c r="P51" s="84">
        <f>M51/'סכום נכסי הקרן'!$C$42</f>
        <v>6.1875986057656322E-4</v>
      </c>
    </row>
    <row r="52" spans="2:16">
      <c r="B52" s="76" t="s">
        <v>1788</v>
      </c>
      <c r="C52" s="73" t="s">
        <v>1789</v>
      </c>
      <c r="D52" s="73" t="s">
        <v>218</v>
      </c>
      <c r="E52" s="73"/>
      <c r="F52" s="94">
        <v>41791</v>
      </c>
      <c r="G52" s="83">
        <v>5.2100000000777031</v>
      </c>
      <c r="H52" s="86" t="s">
        <v>122</v>
      </c>
      <c r="I52" s="87">
        <v>4.8000000000000001E-2</v>
      </c>
      <c r="J52" s="87">
        <v>4.8500000000613441E-2</v>
      </c>
      <c r="K52" s="83">
        <v>13207.364000000001</v>
      </c>
      <c r="L52" s="85">
        <v>111.084216</v>
      </c>
      <c r="M52" s="83">
        <v>14.671296766000001</v>
      </c>
      <c r="N52" s="73"/>
      <c r="O52" s="84">
        <f t="shared" si="0"/>
        <v>9.3469107585218755E-3</v>
      </c>
      <c r="P52" s="84">
        <f>M52/'סכום נכסי הקרן'!$C$42</f>
        <v>2.4662158494596666E-3</v>
      </c>
    </row>
    <row r="53" spans="2:16">
      <c r="B53" s="76" t="s">
        <v>1790</v>
      </c>
      <c r="C53" s="73" t="s">
        <v>1791</v>
      </c>
      <c r="D53" s="73" t="s">
        <v>218</v>
      </c>
      <c r="E53" s="73"/>
      <c r="F53" s="94">
        <v>41821</v>
      </c>
      <c r="G53" s="83">
        <v>5.1700000002446078</v>
      </c>
      <c r="H53" s="86" t="s">
        <v>122</v>
      </c>
      <c r="I53" s="87">
        <v>4.8000000000000001E-2</v>
      </c>
      <c r="J53" s="87">
        <v>4.8500000001952752E-2</v>
      </c>
      <c r="K53" s="83">
        <v>8596.3294200000018</v>
      </c>
      <c r="L53" s="85">
        <v>113.18611</v>
      </c>
      <c r="M53" s="83">
        <v>9.7298508860000013</v>
      </c>
      <c r="N53" s="73"/>
      <c r="O53" s="84">
        <f t="shared" si="0"/>
        <v>6.1987736582307645E-3</v>
      </c>
      <c r="P53" s="84">
        <f>M53/'סכום נכסי הקרן'!$C$42</f>
        <v>1.6355686106453598E-3</v>
      </c>
    </row>
    <row r="54" spans="2:16">
      <c r="B54" s="76" t="s">
        <v>1792</v>
      </c>
      <c r="C54" s="73" t="s">
        <v>1793</v>
      </c>
      <c r="D54" s="73" t="s">
        <v>218</v>
      </c>
      <c r="E54" s="73"/>
      <c r="F54" s="94">
        <v>41852</v>
      </c>
      <c r="G54" s="83">
        <v>5.2499999996836078</v>
      </c>
      <c r="H54" s="86" t="s">
        <v>122</v>
      </c>
      <c r="I54" s="87">
        <v>4.8000000000000001E-2</v>
      </c>
      <c r="J54" s="87">
        <v>4.8499999997117314E-2</v>
      </c>
      <c r="K54" s="83">
        <v>6325.8616800000009</v>
      </c>
      <c r="L54" s="85">
        <v>112.417824</v>
      </c>
      <c r="M54" s="83">
        <v>7.1113960729999999</v>
      </c>
      <c r="N54" s="73"/>
      <c r="O54" s="84">
        <f t="shared" si="0"/>
        <v>4.530586867881636E-3</v>
      </c>
      <c r="P54" s="84">
        <f>M54/'סכום נכסי הקרן'!$C$42</f>
        <v>1.1954115567794814E-3</v>
      </c>
    </row>
    <row r="55" spans="2:16">
      <c r="B55" s="76" t="s">
        <v>1794</v>
      </c>
      <c r="C55" s="73" t="s">
        <v>1795</v>
      </c>
      <c r="D55" s="73" t="s">
        <v>218</v>
      </c>
      <c r="E55" s="73"/>
      <c r="F55" s="94">
        <v>41883</v>
      </c>
      <c r="G55" s="83">
        <v>5.340000000071182</v>
      </c>
      <c r="H55" s="86" t="s">
        <v>122</v>
      </c>
      <c r="I55" s="87">
        <v>4.8000000000000001E-2</v>
      </c>
      <c r="J55" s="87">
        <v>4.8500000000477446E-2</v>
      </c>
      <c r="K55" s="83">
        <v>10297.830260000002</v>
      </c>
      <c r="L55" s="85">
        <v>111.86584000000001</v>
      </c>
      <c r="M55" s="83">
        <v>11.519754277000002</v>
      </c>
      <c r="N55" s="73"/>
      <c r="O55" s="84">
        <f t="shared" si="0"/>
        <v>7.3391000744221268E-3</v>
      </c>
      <c r="P55" s="84">
        <f>M55/'סכום נכסי הקרן'!$C$42</f>
        <v>1.9364478159597596E-3</v>
      </c>
    </row>
    <row r="56" spans="2:16">
      <c r="B56" s="76" t="s">
        <v>1796</v>
      </c>
      <c r="C56" s="73" t="s">
        <v>1797</v>
      </c>
      <c r="D56" s="73" t="s">
        <v>218</v>
      </c>
      <c r="E56" s="73"/>
      <c r="F56" s="94">
        <v>41913</v>
      </c>
      <c r="G56" s="83">
        <v>5.4199999999279216</v>
      </c>
      <c r="H56" s="86" t="s">
        <v>122</v>
      </c>
      <c r="I56" s="87">
        <v>4.8000000000000001E-2</v>
      </c>
      <c r="J56" s="87">
        <v>4.8499999998898806E-2</v>
      </c>
      <c r="K56" s="83">
        <v>8955.8412000000026</v>
      </c>
      <c r="L56" s="85">
        <v>111.53838</v>
      </c>
      <c r="M56" s="83">
        <v>9.9892001660000016</v>
      </c>
      <c r="N56" s="73"/>
      <c r="O56" s="84">
        <f t="shared" si="0"/>
        <v>6.3640020367517879E-3</v>
      </c>
      <c r="P56" s="84">
        <f>M56/'סכום נכסי הקרן'!$C$42</f>
        <v>1.679164709550824E-3</v>
      </c>
    </row>
    <row r="57" spans="2:16">
      <c r="B57" s="76" t="s">
        <v>1798</v>
      </c>
      <c r="C57" s="73" t="s">
        <v>1799</v>
      </c>
      <c r="D57" s="73" t="s">
        <v>218</v>
      </c>
      <c r="E57" s="73"/>
      <c r="F57" s="94">
        <v>41945</v>
      </c>
      <c r="G57" s="83">
        <v>5.5100000001491862</v>
      </c>
      <c r="H57" s="86" t="s">
        <v>122</v>
      </c>
      <c r="I57" s="87">
        <v>4.8000000000000001E-2</v>
      </c>
      <c r="J57" s="87">
        <v>4.8499999999999988E-2</v>
      </c>
      <c r="K57" s="83">
        <v>4813.3559400000013</v>
      </c>
      <c r="L57" s="85">
        <v>111.40720899999999</v>
      </c>
      <c r="M57" s="83">
        <v>5.3624255200000004</v>
      </c>
      <c r="N57" s="73"/>
      <c r="O57" s="84">
        <f t="shared" si="0"/>
        <v>3.4163382817540551E-3</v>
      </c>
      <c r="P57" s="84">
        <f>M57/'סכום נכסי הקרן'!$C$42</f>
        <v>9.0141308024107583E-4</v>
      </c>
    </row>
    <row r="58" spans="2:16">
      <c r="B58" s="76" t="s">
        <v>1800</v>
      </c>
      <c r="C58" s="73" t="s">
        <v>1801</v>
      </c>
      <c r="D58" s="73" t="s">
        <v>218</v>
      </c>
      <c r="E58" s="73"/>
      <c r="F58" s="94">
        <v>41974</v>
      </c>
      <c r="G58" s="83">
        <v>5.5899999999551033</v>
      </c>
      <c r="H58" s="86" t="s">
        <v>122</v>
      </c>
      <c r="I58" s="87">
        <v>4.8000000000000001E-2</v>
      </c>
      <c r="J58" s="87">
        <v>4.8499999999916853E-2</v>
      </c>
      <c r="K58" s="83">
        <v>16303.812160000003</v>
      </c>
      <c r="L58" s="85">
        <v>110.657724</v>
      </c>
      <c r="M58" s="83">
        <v>18.041427459000001</v>
      </c>
      <c r="N58" s="73"/>
      <c r="O58" s="84">
        <f t="shared" si="0"/>
        <v>1.1493981418630591E-2</v>
      </c>
      <c r="P58" s="84">
        <f>M58/'סכום נכסי הקרן'!$C$42</f>
        <v>3.0327281259401278E-3</v>
      </c>
    </row>
    <row r="59" spans="2:16">
      <c r="B59" s="76" t="s">
        <v>1802</v>
      </c>
      <c r="C59" s="73" t="s">
        <v>1803</v>
      </c>
      <c r="D59" s="73" t="s">
        <v>218</v>
      </c>
      <c r="E59" s="73"/>
      <c r="F59" s="94">
        <v>42005</v>
      </c>
      <c r="G59" s="83">
        <v>5.5399999989232986</v>
      </c>
      <c r="H59" s="86" t="s">
        <v>122</v>
      </c>
      <c r="I59" s="87">
        <v>4.8000000000000001E-2</v>
      </c>
      <c r="J59" s="87">
        <v>4.8499999988916312E-2</v>
      </c>
      <c r="K59" s="83">
        <v>1396.1858200000001</v>
      </c>
      <c r="L59" s="85">
        <v>113.086434</v>
      </c>
      <c r="M59" s="83">
        <v>1.5788967550000002</v>
      </c>
      <c r="N59" s="73"/>
      <c r="O59" s="84">
        <f t="shared" si="0"/>
        <v>1.0058965680597002E-3</v>
      </c>
      <c r="P59" s="84">
        <f>M59/'סכום נכסי הקרן'!$C$42</f>
        <v>2.654094088578016E-4</v>
      </c>
    </row>
    <row r="60" spans="2:16">
      <c r="B60" s="76" t="s">
        <v>1804</v>
      </c>
      <c r="C60" s="73" t="s">
        <v>1805</v>
      </c>
      <c r="D60" s="73" t="s">
        <v>218</v>
      </c>
      <c r="E60" s="73"/>
      <c r="F60" s="94">
        <v>42036</v>
      </c>
      <c r="G60" s="83">
        <v>5.6200000001163408</v>
      </c>
      <c r="H60" s="86" t="s">
        <v>122</v>
      </c>
      <c r="I60" s="87">
        <v>4.8000000000000001E-2</v>
      </c>
      <c r="J60" s="87">
        <v>4.8600000001643551E-2</v>
      </c>
      <c r="K60" s="83">
        <v>9620.0239800000018</v>
      </c>
      <c r="L60" s="85">
        <v>112.57939500000001</v>
      </c>
      <c r="M60" s="83">
        <v>10.830164827000003</v>
      </c>
      <c r="N60" s="73"/>
      <c r="O60" s="84">
        <f t="shared" si="0"/>
        <v>6.8997707396011325E-3</v>
      </c>
      <c r="P60" s="84">
        <f>M60/'סכום נכסי הקרן'!$C$42</f>
        <v>1.8205291989257558E-3</v>
      </c>
    </row>
    <row r="61" spans="2:16">
      <c r="B61" s="76" t="s">
        <v>1806</v>
      </c>
      <c r="C61" s="73" t="s">
        <v>1807</v>
      </c>
      <c r="D61" s="73" t="s">
        <v>218</v>
      </c>
      <c r="E61" s="73"/>
      <c r="F61" s="94">
        <v>42064</v>
      </c>
      <c r="G61" s="83">
        <v>5.6999999999851809</v>
      </c>
      <c r="H61" s="86" t="s">
        <v>122</v>
      </c>
      <c r="I61" s="87">
        <v>4.8000000000000001E-2</v>
      </c>
      <c r="J61" s="87">
        <v>4.8599999999733259E-2</v>
      </c>
      <c r="K61" s="83">
        <v>23849.992660000004</v>
      </c>
      <c r="L61" s="85">
        <v>113.184641</v>
      </c>
      <c r="M61" s="83">
        <v>26.994528502000009</v>
      </c>
      <c r="N61" s="73"/>
      <c r="O61" s="84">
        <f t="shared" si="0"/>
        <v>1.719789687993346E-2</v>
      </c>
      <c r="P61" s="84">
        <f>M61/'סכום נכסי הקרן'!$C$42</f>
        <v>4.5377266305869999E-3</v>
      </c>
    </row>
    <row r="62" spans="2:16">
      <c r="B62" s="76" t="s">
        <v>1808</v>
      </c>
      <c r="C62" s="73" t="s">
        <v>1809</v>
      </c>
      <c r="D62" s="73" t="s">
        <v>218</v>
      </c>
      <c r="E62" s="73"/>
      <c r="F62" s="94">
        <v>42095</v>
      </c>
      <c r="G62" s="83">
        <v>5.7800000001383784</v>
      </c>
      <c r="H62" s="86" t="s">
        <v>122</v>
      </c>
      <c r="I62" s="87">
        <v>4.8000000000000001E-2</v>
      </c>
      <c r="J62" s="87">
        <v>4.850000000111198E-2</v>
      </c>
      <c r="K62" s="83">
        <v>14253.401100000001</v>
      </c>
      <c r="L62" s="85">
        <v>113.569693</v>
      </c>
      <c r="M62" s="83">
        <v>16.187543892000001</v>
      </c>
      <c r="N62" s="73"/>
      <c r="O62" s="84">
        <f t="shared" si="0"/>
        <v>1.0312893984178567E-2</v>
      </c>
      <c r="P62" s="84">
        <f>M62/'סכום נכסי הקרן'!$C$42</f>
        <v>2.7210939801034909E-3</v>
      </c>
    </row>
    <row r="63" spans="2:16">
      <c r="B63" s="76" t="s">
        <v>1810</v>
      </c>
      <c r="C63" s="73" t="s">
        <v>1811</v>
      </c>
      <c r="D63" s="73" t="s">
        <v>218</v>
      </c>
      <c r="E63" s="73"/>
      <c r="F63" s="94">
        <v>42125</v>
      </c>
      <c r="G63" s="83">
        <v>5.8700000001681536</v>
      </c>
      <c r="H63" s="86" t="s">
        <v>122</v>
      </c>
      <c r="I63" s="87">
        <v>4.8000000000000001E-2</v>
      </c>
      <c r="J63" s="87">
        <v>4.8500000001537591E-2</v>
      </c>
      <c r="K63" s="83">
        <v>13551.914700000001</v>
      </c>
      <c r="L63" s="85">
        <v>112.778851</v>
      </c>
      <c r="M63" s="83">
        <v>15.283693689000001</v>
      </c>
      <c r="N63" s="73"/>
      <c r="O63" s="84">
        <f t="shared" si="0"/>
        <v>9.7370616415262696E-3</v>
      </c>
      <c r="P63" s="84">
        <f>M63/'סכום נכסי הקרן'!$C$42</f>
        <v>2.5691585560078008E-3</v>
      </c>
    </row>
    <row r="64" spans="2:16">
      <c r="B64" s="76" t="s">
        <v>1812</v>
      </c>
      <c r="C64" s="73" t="s">
        <v>1813</v>
      </c>
      <c r="D64" s="73" t="s">
        <v>218</v>
      </c>
      <c r="E64" s="73"/>
      <c r="F64" s="94">
        <v>42156</v>
      </c>
      <c r="G64" s="83">
        <v>5.9499999997892292</v>
      </c>
      <c r="H64" s="86" t="s">
        <v>122</v>
      </c>
      <c r="I64" s="87">
        <v>4.8000000000000001E-2</v>
      </c>
      <c r="J64" s="87">
        <v>4.8499999998946136E-2</v>
      </c>
      <c r="K64" s="83">
        <v>5099.1522000000004</v>
      </c>
      <c r="L64" s="85">
        <v>111.653127</v>
      </c>
      <c r="M64" s="83">
        <v>5.6933628760000001</v>
      </c>
      <c r="N64" s="73"/>
      <c r="O64" s="84">
        <f t="shared" si="0"/>
        <v>3.6271745822208015E-3</v>
      </c>
      <c r="P64" s="84">
        <f>M64/'סכום נכסי הקרן'!$C$42</f>
        <v>9.5704299254963825E-4</v>
      </c>
    </row>
    <row r="65" spans="2:16">
      <c r="B65" s="76" t="s">
        <v>1814</v>
      </c>
      <c r="C65" s="73" t="s">
        <v>1815</v>
      </c>
      <c r="D65" s="73" t="s">
        <v>218</v>
      </c>
      <c r="E65" s="73"/>
      <c r="F65" s="94">
        <v>42218</v>
      </c>
      <c r="G65" s="83">
        <v>5.9800000002648188</v>
      </c>
      <c r="H65" s="86" t="s">
        <v>122</v>
      </c>
      <c r="I65" s="87">
        <v>4.8000000000000001E-2</v>
      </c>
      <c r="J65" s="87">
        <v>4.8500000001733934E-2</v>
      </c>
      <c r="K65" s="83">
        <v>5621.4524200000005</v>
      </c>
      <c r="L65" s="85">
        <v>112.852689</v>
      </c>
      <c r="M65" s="83">
        <v>6.3439602340000008</v>
      </c>
      <c r="N65" s="73"/>
      <c r="O65" s="84">
        <f t="shared" si="0"/>
        <v>4.0416625134477606E-3</v>
      </c>
      <c r="P65" s="84">
        <f>M65/'סכום נכסי הקרן'!$C$42</f>
        <v>1.0664071163559649E-3</v>
      </c>
    </row>
    <row r="66" spans="2:16">
      <c r="B66" s="76" t="s">
        <v>1816</v>
      </c>
      <c r="C66" s="73" t="s">
        <v>1817</v>
      </c>
      <c r="D66" s="73" t="s">
        <v>218</v>
      </c>
      <c r="E66" s="73"/>
      <c r="F66" s="94">
        <v>42309</v>
      </c>
      <c r="G66" s="83">
        <v>6.2300000002395199</v>
      </c>
      <c r="H66" s="86" t="s">
        <v>122</v>
      </c>
      <c r="I66" s="87">
        <v>4.8000000000000001E-2</v>
      </c>
      <c r="J66" s="87">
        <v>4.8500000002026714E-2</v>
      </c>
      <c r="K66" s="83">
        <v>12116.592280000004</v>
      </c>
      <c r="L66" s="85">
        <v>111.985287</v>
      </c>
      <c r="M66" s="83">
        <v>13.568800625000002</v>
      </c>
      <c r="N66" s="73"/>
      <c r="O66" s="84">
        <f t="shared" si="0"/>
        <v>8.6445234231758341E-3</v>
      </c>
      <c r="P66" s="84">
        <f>M66/'סכום נכסי הקרן'!$C$42</f>
        <v>2.2808884376930767E-3</v>
      </c>
    </row>
    <row r="67" spans="2:16">
      <c r="B67" s="76" t="s">
        <v>1818</v>
      </c>
      <c r="C67" s="73" t="s">
        <v>1819</v>
      </c>
      <c r="D67" s="73" t="s">
        <v>218</v>
      </c>
      <c r="E67" s="73"/>
      <c r="F67" s="94">
        <v>42339</v>
      </c>
      <c r="G67" s="83">
        <v>6.3100000001660179</v>
      </c>
      <c r="H67" s="86" t="s">
        <v>122</v>
      </c>
      <c r="I67" s="87">
        <v>4.8000000000000001E-2</v>
      </c>
      <c r="J67" s="87">
        <v>4.850000000153034E-2</v>
      </c>
      <c r="K67" s="83">
        <v>9675.9051000000018</v>
      </c>
      <c r="L67" s="85">
        <v>111.431074</v>
      </c>
      <c r="M67" s="83">
        <v>10.781964991000001</v>
      </c>
      <c r="N67" s="73"/>
      <c r="O67" s="84">
        <f t="shared" si="0"/>
        <v>6.8690631905103487E-3</v>
      </c>
      <c r="P67" s="84">
        <f>M67/'סכום נכסי הקרן'!$C$42</f>
        <v>1.8124269022180754E-3</v>
      </c>
    </row>
    <row r="68" spans="2:16">
      <c r="B68" s="76" t="s">
        <v>1820</v>
      </c>
      <c r="C68" s="73" t="s">
        <v>1821</v>
      </c>
      <c r="D68" s="73" t="s">
        <v>218</v>
      </c>
      <c r="E68" s="73"/>
      <c r="F68" s="94">
        <v>42370</v>
      </c>
      <c r="G68" s="83">
        <v>6.2500000000424754</v>
      </c>
      <c r="H68" s="86" t="s">
        <v>122</v>
      </c>
      <c r="I68" s="87">
        <v>4.8000000000000001E-2</v>
      </c>
      <c r="J68" s="87">
        <v>4.8499999999065534E-2</v>
      </c>
      <c r="K68" s="83">
        <v>5157.7580200000011</v>
      </c>
      <c r="L68" s="85">
        <v>114.113685</v>
      </c>
      <c r="M68" s="83">
        <v>5.8857077230000003</v>
      </c>
      <c r="N68" s="73"/>
      <c r="O68" s="84">
        <f t="shared" si="0"/>
        <v>3.7497152238862969E-3</v>
      </c>
      <c r="P68" s="84">
        <f>M68/'סכום נכסי הקרן'!$C$42</f>
        <v>9.8937577933727984E-4</v>
      </c>
    </row>
    <row r="69" spans="2:16">
      <c r="B69" s="76" t="s">
        <v>1822</v>
      </c>
      <c r="C69" s="73" t="s">
        <v>1823</v>
      </c>
      <c r="D69" s="73" t="s">
        <v>218</v>
      </c>
      <c r="E69" s="73"/>
      <c r="F69" s="94">
        <v>42461</v>
      </c>
      <c r="G69" s="83">
        <v>6.490000000004378</v>
      </c>
      <c r="H69" s="86" t="s">
        <v>122</v>
      </c>
      <c r="I69" s="87">
        <v>4.8000000000000001E-2</v>
      </c>
      <c r="J69" s="87">
        <v>4.8499999999718574E-2</v>
      </c>
      <c r="K69" s="83">
        <v>14051.426520000003</v>
      </c>
      <c r="L69" s="85">
        <v>113.79674799999999</v>
      </c>
      <c r="M69" s="83">
        <v>15.990066457000003</v>
      </c>
      <c r="N69" s="73"/>
      <c r="O69" s="84">
        <f t="shared" si="0"/>
        <v>1.0187083431014354E-2</v>
      </c>
      <c r="P69" s="84">
        <f>M69/'סכום נכסי הקרן'!$C$42</f>
        <v>2.6878984154662679E-3</v>
      </c>
    </row>
    <row r="70" spans="2:16">
      <c r="B70" s="76" t="s">
        <v>1824</v>
      </c>
      <c r="C70" s="73" t="s">
        <v>1825</v>
      </c>
      <c r="D70" s="73" t="s">
        <v>218</v>
      </c>
      <c r="E70" s="73"/>
      <c r="F70" s="94">
        <v>42491</v>
      </c>
      <c r="G70" s="83">
        <v>6.5799999998636345</v>
      </c>
      <c r="H70" s="86" t="s">
        <v>122</v>
      </c>
      <c r="I70" s="87">
        <v>4.8000000000000001E-2</v>
      </c>
      <c r="J70" s="87">
        <v>4.8499999998805353E-2</v>
      </c>
      <c r="K70" s="83">
        <v>15107.718400000002</v>
      </c>
      <c r="L70" s="85">
        <v>113.58266399999999</v>
      </c>
      <c r="M70" s="83">
        <v>17.159748973000003</v>
      </c>
      <c r="N70" s="73"/>
      <c r="O70" s="84">
        <f t="shared" si="0"/>
        <v>1.0932274416326016E-2</v>
      </c>
      <c r="P70" s="84">
        <f>M70/'סכום נכסי הקרן'!$C$42</f>
        <v>2.8845197234395469E-3</v>
      </c>
    </row>
    <row r="71" spans="2:16">
      <c r="B71" s="76" t="s">
        <v>1826</v>
      </c>
      <c r="C71" s="73" t="s">
        <v>1827</v>
      </c>
      <c r="D71" s="73" t="s">
        <v>218</v>
      </c>
      <c r="E71" s="73"/>
      <c r="F71" s="94">
        <v>42522</v>
      </c>
      <c r="G71" s="83">
        <v>6.6599999997235271</v>
      </c>
      <c r="H71" s="86" t="s">
        <v>122</v>
      </c>
      <c r="I71" s="87">
        <v>4.8000000000000001E-2</v>
      </c>
      <c r="J71" s="87">
        <v>4.8499999998143091E-2</v>
      </c>
      <c r="K71" s="83">
        <v>8603.1164000000026</v>
      </c>
      <c r="L71" s="85">
        <v>112.675006</v>
      </c>
      <c r="M71" s="83">
        <v>9.6935619480000028</v>
      </c>
      <c r="N71" s="73"/>
      <c r="O71" s="84">
        <f t="shared" si="0"/>
        <v>6.1756544022837671E-3</v>
      </c>
      <c r="P71" s="84">
        <f>M71/'סכום נכסי הקרן'!$C$42</f>
        <v>1.6294685122366726E-3</v>
      </c>
    </row>
    <row r="72" spans="2:16">
      <c r="B72" s="76" t="s">
        <v>1828</v>
      </c>
      <c r="C72" s="73" t="s">
        <v>1829</v>
      </c>
      <c r="D72" s="73" t="s">
        <v>218</v>
      </c>
      <c r="E72" s="73"/>
      <c r="F72" s="94">
        <v>42552</v>
      </c>
      <c r="G72" s="83">
        <v>6.5899999991760403</v>
      </c>
      <c r="H72" s="86" t="s">
        <v>122</v>
      </c>
      <c r="I72" s="87">
        <v>4.8000000000000001E-2</v>
      </c>
      <c r="J72" s="87">
        <v>4.8499999995056248E-2</v>
      </c>
      <c r="K72" s="83">
        <v>2648.1111600000004</v>
      </c>
      <c r="L72" s="85">
        <v>114.576982</v>
      </c>
      <c r="M72" s="83">
        <v>3.0341258500000006</v>
      </c>
      <c r="N72" s="73"/>
      <c r="O72" s="84">
        <f t="shared" si="0"/>
        <v>1.93300592322531E-3</v>
      </c>
      <c r="P72" s="84">
        <f>M72/'סכום נכסי הקרן'!$C$42</f>
        <v>5.1003052967112778E-4</v>
      </c>
    </row>
    <row r="73" spans="2:16">
      <c r="B73" s="76" t="s">
        <v>1830</v>
      </c>
      <c r="C73" s="73" t="s">
        <v>1831</v>
      </c>
      <c r="D73" s="73" t="s">
        <v>218</v>
      </c>
      <c r="E73" s="73"/>
      <c r="F73" s="94">
        <v>42583</v>
      </c>
      <c r="G73" s="83">
        <v>6.6700000001069926</v>
      </c>
      <c r="H73" s="86" t="s">
        <v>122</v>
      </c>
      <c r="I73" s="87">
        <v>4.8000000000000001E-2</v>
      </c>
      <c r="J73" s="87">
        <v>4.8500000000697784E-2</v>
      </c>
      <c r="K73" s="83">
        <v>22670.692960000004</v>
      </c>
      <c r="L73" s="85">
        <v>113.786986</v>
      </c>
      <c r="M73" s="83">
        <v>25.796298272000001</v>
      </c>
      <c r="N73" s="73"/>
      <c r="O73" s="84">
        <f t="shared" si="0"/>
        <v>1.6434518481513487E-2</v>
      </c>
      <c r="P73" s="84">
        <f>M73/'סכום נכסי הקרן'!$C$42</f>
        <v>4.3363065085855138E-3</v>
      </c>
    </row>
    <row r="74" spans="2:16">
      <c r="B74" s="76" t="s">
        <v>1832</v>
      </c>
      <c r="C74" s="73" t="s">
        <v>1833</v>
      </c>
      <c r="D74" s="73" t="s">
        <v>218</v>
      </c>
      <c r="E74" s="73"/>
      <c r="F74" s="94">
        <v>42614</v>
      </c>
      <c r="G74" s="83">
        <v>6.7499999998724327</v>
      </c>
      <c r="H74" s="86" t="s">
        <v>122</v>
      </c>
      <c r="I74" s="87">
        <v>4.8000000000000001E-2</v>
      </c>
      <c r="J74" s="87">
        <v>4.8499999998214048E-2</v>
      </c>
      <c r="K74" s="83">
        <v>6944.913520000001</v>
      </c>
      <c r="L74" s="85">
        <v>112.87374199999999</v>
      </c>
      <c r="M74" s="83">
        <v>7.8389837840000016</v>
      </c>
      <c r="N74" s="73"/>
      <c r="O74" s="84">
        <f t="shared" si="0"/>
        <v>4.9941244482456636E-3</v>
      </c>
      <c r="P74" s="84">
        <f>M74/'סכום נכסי הקרן'!$C$42</f>
        <v>1.3177176060237914E-3</v>
      </c>
    </row>
    <row r="75" spans="2:16">
      <c r="B75" s="76" t="s">
        <v>1834</v>
      </c>
      <c r="C75" s="73" t="s">
        <v>1835</v>
      </c>
      <c r="D75" s="73" t="s">
        <v>218</v>
      </c>
      <c r="E75" s="73"/>
      <c r="F75" s="94">
        <v>42644</v>
      </c>
      <c r="G75" s="83">
        <v>6.8399999994555065</v>
      </c>
      <c r="H75" s="86" t="s">
        <v>122</v>
      </c>
      <c r="I75" s="87">
        <v>4.8000000000000001E-2</v>
      </c>
      <c r="J75" s="87">
        <v>4.8499999995517885E-2</v>
      </c>
      <c r="K75" s="83">
        <v>5341.9477400000005</v>
      </c>
      <c r="L75" s="85">
        <v>112.76682700000001</v>
      </c>
      <c r="M75" s="83">
        <v>6.0239449420000009</v>
      </c>
      <c r="N75" s="73"/>
      <c r="O75" s="84">
        <f t="shared" si="0"/>
        <v>3.8377845316037718E-3</v>
      </c>
      <c r="P75" s="84">
        <f>M75/'סכום נכסי הקרן'!$C$42</f>
        <v>1.0126131813147996E-3</v>
      </c>
    </row>
    <row r="76" spans="2:16">
      <c r="B76" s="76" t="s">
        <v>1836</v>
      </c>
      <c r="C76" s="73" t="s">
        <v>1837</v>
      </c>
      <c r="D76" s="73" t="s">
        <v>218</v>
      </c>
      <c r="E76" s="73"/>
      <c r="F76" s="94">
        <v>42675</v>
      </c>
      <c r="G76" s="83">
        <v>6.9200000002602842</v>
      </c>
      <c r="H76" s="86" t="s">
        <v>122</v>
      </c>
      <c r="I76" s="87">
        <v>4.8000000000000001E-2</v>
      </c>
      <c r="J76" s="87">
        <v>4.8500000001598237E-2</v>
      </c>
      <c r="K76" s="83">
        <v>7791.5521200000021</v>
      </c>
      <c r="L76" s="85">
        <v>112.424988</v>
      </c>
      <c r="M76" s="83">
        <v>8.7596515160000017</v>
      </c>
      <c r="N76" s="73"/>
      <c r="O76" s="84">
        <f t="shared" si="0"/>
        <v>5.5806710409911199E-3</v>
      </c>
      <c r="P76" s="84">
        <f>M76/'סכום נכסי הקרן'!$C$42</f>
        <v>1.4724800233451019E-3</v>
      </c>
    </row>
    <row r="77" spans="2:16">
      <c r="B77" s="76" t="s">
        <v>1838</v>
      </c>
      <c r="C77" s="73" t="s">
        <v>1839</v>
      </c>
      <c r="D77" s="73" t="s">
        <v>218</v>
      </c>
      <c r="E77" s="73"/>
      <c r="F77" s="94">
        <v>42705</v>
      </c>
      <c r="G77" s="83">
        <v>7.0000000000000009</v>
      </c>
      <c r="H77" s="86" t="s">
        <v>122</v>
      </c>
      <c r="I77" s="87">
        <v>4.8000000000000001E-2</v>
      </c>
      <c r="J77" s="87">
        <v>4.8600000000596291E-2</v>
      </c>
      <c r="K77" s="83">
        <v>8705.1192600000013</v>
      </c>
      <c r="L77" s="85">
        <v>111.73911200000001</v>
      </c>
      <c r="M77" s="83">
        <v>9.7270229970000006</v>
      </c>
      <c r="N77" s="73"/>
      <c r="O77" s="84">
        <f t="shared" si="0"/>
        <v>6.1969720433810629E-3</v>
      </c>
      <c r="P77" s="84">
        <f>M77/'סכום נכסי הקרן'!$C$42</f>
        <v>1.6350932481205911E-3</v>
      </c>
    </row>
    <row r="78" spans="2:16">
      <c r="B78" s="76" t="s">
        <v>1840</v>
      </c>
      <c r="C78" s="73" t="s">
        <v>1841</v>
      </c>
      <c r="D78" s="73" t="s">
        <v>218</v>
      </c>
      <c r="E78" s="73"/>
      <c r="F78" s="94">
        <v>42736</v>
      </c>
      <c r="G78" s="83">
        <v>6.9199999998414414</v>
      </c>
      <c r="H78" s="86" t="s">
        <v>122</v>
      </c>
      <c r="I78" s="87">
        <v>4.8000000000000001E-2</v>
      </c>
      <c r="J78" s="87">
        <v>4.8499999999009002E-2</v>
      </c>
      <c r="K78" s="83">
        <v>17632.42542</v>
      </c>
      <c r="L78" s="85">
        <v>114.458671</v>
      </c>
      <c r="M78" s="83">
        <v>20.181839860000004</v>
      </c>
      <c r="N78" s="73"/>
      <c r="O78" s="84">
        <f t="shared" ref="O78:O141" si="3">IFERROR(M78/$M$11,0)</f>
        <v>1.2857613006054003E-2</v>
      </c>
      <c r="P78" s="84">
        <f>M78/'סכום נכסי הקרן'!$C$42</f>
        <v>3.3925271997315731E-3</v>
      </c>
    </row>
    <row r="79" spans="2:16">
      <c r="B79" s="76" t="s">
        <v>1842</v>
      </c>
      <c r="C79" s="73" t="s">
        <v>1843</v>
      </c>
      <c r="D79" s="73" t="s">
        <v>218</v>
      </c>
      <c r="E79" s="73"/>
      <c r="F79" s="94">
        <v>42767</v>
      </c>
      <c r="G79" s="83">
        <v>7.0099999998161566</v>
      </c>
      <c r="H79" s="86" t="s">
        <v>122</v>
      </c>
      <c r="I79" s="87">
        <v>4.8000000000000001E-2</v>
      </c>
      <c r="J79" s="87">
        <v>4.8499999998452809E-2</v>
      </c>
      <c r="K79" s="83">
        <v>9638.4528600000012</v>
      </c>
      <c r="L79" s="85">
        <v>113.998153</v>
      </c>
      <c r="M79" s="83">
        <v>10.987658202000002</v>
      </c>
      <c r="N79" s="73"/>
      <c r="O79" s="84">
        <f t="shared" si="3"/>
        <v>7.000107918015714E-3</v>
      </c>
      <c r="P79" s="84">
        <f>M79/'סכום נכסי הקרן'!$C$42</f>
        <v>1.8470035224845307E-3</v>
      </c>
    </row>
    <row r="80" spans="2:16">
      <c r="B80" s="76" t="s">
        <v>1844</v>
      </c>
      <c r="C80" s="73" t="s">
        <v>1845</v>
      </c>
      <c r="D80" s="73" t="s">
        <v>218</v>
      </c>
      <c r="E80" s="73"/>
      <c r="F80" s="94">
        <v>42795</v>
      </c>
      <c r="G80" s="83">
        <v>7.0900000001781009</v>
      </c>
      <c r="H80" s="86" t="s">
        <v>122</v>
      </c>
      <c r="I80" s="87">
        <v>4.8000000000000001E-2</v>
      </c>
      <c r="J80" s="87">
        <v>4.8500000000956736E-2</v>
      </c>
      <c r="K80" s="83">
        <v>11941.66654</v>
      </c>
      <c r="L80" s="85">
        <v>113.784931</v>
      </c>
      <c r="M80" s="83">
        <v>13.587817062000003</v>
      </c>
      <c r="N80" s="73"/>
      <c r="O80" s="84">
        <f t="shared" si="3"/>
        <v>8.6566385717151209E-3</v>
      </c>
      <c r="P80" s="84">
        <f>M80/'סכום נכסי הקרן'!$C$42</f>
        <v>2.2840850629865096E-3</v>
      </c>
    </row>
    <row r="81" spans="2:16">
      <c r="B81" s="76" t="s">
        <v>1846</v>
      </c>
      <c r="C81" s="73" t="s">
        <v>1847</v>
      </c>
      <c r="D81" s="73" t="s">
        <v>218</v>
      </c>
      <c r="E81" s="73"/>
      <c r="F81" s="94">
        <v>42826</v>
      </c>
      <c r="G81" s="83">
        <v>7.1699999998764588</v>
      </c>
      <c r="H81" s="86" t="s">
        <v>122</v>
      </c>
      <c r="I81" s="87">
        <v>4.8000000000000001E-2</v>
      </c>
      <c r="J81" s="87">
        <v>4.8499999999057734E-2</v>
      </c>
      <c r="K81" s="83">
        <v>8427.5961800000005</v>
      </c>
      <c r="L81" s="85">
        <v>113.335953</v>
      </c>
      <c r="M81" s="83">
        <v>9.5514964540000022</v>
      </c>
      <c r="N81" s="73"/>
      <c r="O81" s="84">
        <f t="shared" si="3"/>
        <v>6.0851461455521186E-3</v>
      </c>
      <c r="P81" s="84">
        <f>M81/'סכום נכסי הקרן'!$C$42</f>
        <v>1.605587584834531E-3</v>
      </c>
    </row>
    <row r="82" spans="2:16">
      <c r="B82" s="76" t="s">
        <v>1848</v>
      </c>
      <c r="C82" s="73" t="s">
        <v>1849</v>
      </c>
      <c r="D82" s="73" t="s">
        <v>218</v>
      </c>
      <c r="E82" s="73"/>
      <c r="F82" s="94">
        <v>42856</v>
      </c>
      <c r="G82" s="83">
        <v>7.2600000001376745</v>
      </c>
      <c r="H82" s="86" t="s">
        <v>122</v>
      </c>
      <c r="I82" s="87">
        <v>4.8000000000000001E-2</v>
      </c>
      <c r="J82" s="87">
        <v>4.8500000000641703E-2</v>
      </c>
      <c r="K82" s="83">
        <v>15230.676680000002</v>
      </c>
      <c r="L82" s="85">
        <v>112.547304</v>
      </c>
      <c r="M82" s="83">
        <v>17.141715914000002</v>
      </c>
      <c r="N82" s="73"/>
      <c r="O82" s="84">
        <f t="shared" si="3"/>
        <v>1.0920785766354272E-2</v>
      </c>
      <c r="P82" s="84">
        <f>M82/'סכום נכסי הקרן'!$C$42</f>
        <v>2.881488402034945E-3</v>
      </c>
    </row>
    <row r="83" spans="2:16">
      <c r="B83" s="76" t="s">
        <v>1850</v>
      </c>
      <c r="C83" s="73" t="s">
        <v>1851</v>
      </c>
      <c r="D83" s="73" t="s">
        <v>218</v>
      </c>
      <c r="E83" s="73"/>
      <c r="F83" s="94">
        <v>42887</v>
      </c>
      <c r="G83" s="83">
        <v>7.3400000001282955</v>
      </c>
      <c r="H83" s="86" t="s">
        <v>122</v>
      </c>
      <c r="I83" s="87">
        <v>4.8000000000000001E-2</v>
      </c>
      <c r="J83" s="87">
        <v>4.8500000001202775E-2</v>
      </c>
      <c r="K83" s="83">
        <v>13374.957820000001</v>
      </c>
      <c r="L83" s="85">
        <v>111.891183</v>
      </c>
      <c r="M83" s="83">
        <v>14.965398512000002</v>
      </c>
      <c r="N83" s="73"/>
      <c r="O83" s="84">
        <f t="shared" si="3"/>
        <v>9.5342795247346894E-3</v>
      </c>
      <c r="P83" s="84">
        <f>M83/'סכום נכסי הקרן'!$C$42</f>
        <v>2.5156537688820215E-3</v>
      </c>
    </row>
    <row r="84" spans="2:16">
      <c r="B84" s="76" t="s">
        <v>1852</v>
      </c>
      <c r="C84" s="73" t="s">
        <v>1853</v>
      </c>
      <c r="D84" s="73" t="s">
        <v>218</v>
      </c>
      <c r="E84" s="73"/>
      <c r="F84" s="94">
        <v>42918</v>
      </c>
      <c r="G84" s="83">
        <v>7.2499999998484457</v>
      </c>
      <c r="H84" s="86" t="s">
        <v>122</v>
      </c>
      <c r="I84" s="87">
        <v>4.8000000000000001E-2</v>
      </c>
      <c r="J84" s="87">
        <v>4.8499999998787555E-2</v>
      </c>
      <c r="K84" s="83">
        <v>5806.6824800000013</v>
      </c>
      <c r="L84" s="85">
        <v>113.632464</v>
      </c>
      <c r="M84" s="83">
        <v>6.5982763880000013</v>
      </c>
      <c r="N84" s="73"/>
      <c r="O84" s="84">
        <f t="shared" si="3"/>
        <v>4.2036843465414276E-3</v>
      </c>
      <c r="P84" s="84">
        <f>M84/'סכום נכסי הקרן'!$C$42</f>
        <v>1.1091571567765179E-3</v>
      </c>
    </row>
    <row r="85" spans="2:16">
      <c r="B85" s="76" t="s">
        <v>1854</v>
      </c>
      <c r="C85" s="73" t="s">
        <v>1855</v>
      </c>
      <c r="D85" s="73" t="s">
        <v>218</v>
      </c>
      <c r="E85" s="73"/>
      <c r="F85" s="94">
        <v>42949</v>
      </c>
      <c r="G85" s="83">
        <v>7.3400000001209165</v>
      </c>
      <c r="H85" s="86" t="s">
        <v>122</v>
      </c>
      <c r="I85" s="87">
        <v>4.8000000000000001E-2</v>
      </c>
      <c r="J85" s="87">
        <v>4.8500000000555224E-2</v>
      </c>
      <c r="K85" s="83">
        <v>14218.772640000003</v>
      </c>
      <c r="L85" s="85">
        <v>114.000902</v>
      </c>
      <c r="M85" s="83">
        <v>16.209529006000004</v>
      </c>
      <c r="N85" s="73"/>
      <c r="O85" s="84">
        <f t="shared" si="3"/>
        <v>1.0326900441947876E-2</v>
      </c>
      <c r="P85" s="84">
        <f>M85/'סכום נכסי הקרן'!$C$42</f>
        <v>2.7247896341048902E-3</v>
      </c>
    </row>
    <row r="86" spans="2:16">
      <c r="B86" s="76" t="s">
        <v>1856</v>
      </c>
      <c r="C86" s="73" t="s">
        <v>1857</v>
      </c>
      <c r="D86" s="73" t="s">
        <v>218</v>
      </c>
      <c r="E86" s="73"/>
      <c r="F86" s="94">
        <v>42979</v>
      </c>
      <c r="G86" s="83">
        <v>7.4200000003333013</v>
      </c>
      <c r="H86" s="86" t="s">
        <v>122</v>
      </c>
      <c r="I86" s="87">
        <v>4.8000000000000001E-2</v>
      </c>
      <c r="J86" s="87">
        <v>4.850000000254797E-2</v>
      </c>
      <c r="K86" s="83">
        <v>6386.8949600000005</v>
      </c>
      <c r="L86" s="85">
        <v>113.68098500000001</v>
      </c>
      <c r="M86" s="83">
        <v>7.2606850990000025</v>
      </c>
      <c r="N86" s="73"/>
      <c r="O86" s="84">
        <f t="shared" si="3"/>
        <v>4.6256971519624832E-3</v>
      </c>
      <c r="P86" s="84">
        <f>M86/'סכום נכסי הקרן'!$C$42</f>
        <v>1.2205067455650315E-3</v>
      </c>
    </row>
    <row r="87" spans="2:16">
      <c r="B87" s="76" t="s">
        <v>1858</v>
      </c>
      <c r="C87" s="73" t="s">
        <v>1859</v>
      </c>
      <c r="D87" s="73" t="s">
        <v>218</v>
      </c>
      <c r="E87" s="73"/>
      <c r="F87" s="94">
        <v>43009</v>
      </c>
      <c r="G87" s="83">
        <v>7.4999999998911537</v>
      </c>
      <c r="H87" s="86" t="s">
        <v>122</v>
      </c>
      <c r="I87" s="87">
        <v>4.8000000000000001E-2</v>
      </c>
      <c r="J87" s="87">
        <v>4.8499999999455777E-2</v>
      </c>
      <c r="K87" s="83">
        <v>12206.953240000003</v>
      </c>
      <c r="L87" s="85">
        <v>112.892754</v>
      </c>
      <c r="M87" s="83">
        <v>13.780765715000001</v>
      </c>
      <c r="N87" s="73"/>
      <c r="O87" s="84">
        <f t="shared" si="3"/>
        <v>8.7795638910875343E-3</v>
      </c>
      <c r="P87" s="84">
        <f>M87/'סכום נכסי הקרן'!$C$42</f>
        <v>2.316519348363604E-3</v>
      </c>
    </row>
    <row r="88" spans="2:16">
      <c r="B88" s="76" t="s">
        <v>1860</v>
      </c>
      <c r="C88" s="73" t="s">
        <v>1861</v>
      </c>
      <c r="D88" s="73" t="s">
        <v>218</v>
      </c>
      <c r="E88" s="73"/>
      <c r="F88" s="94">
        <v>43040</v>
      </c>
      <c r="G88" s="83">
        <v>7.590000000034669</v>
      </c>
      <c r="H88" s="86" t="s">
        <v>122</v>
      </c>
      <c r="I88" s="87">
        <v>4.8000000000000001E-2</v>
      </c>
      <c r="J88" s="87">
        <v>4.8500000000441877E-2</v>
      </c>
      <c r="K88" s="83">
        <v>13096.146700000001</v>
      </c>
      <c r="L88" s="85">
        <v>112.320705</v>
      </c>
      <c r="M88" s="83">
        <v>14.709684311000004</v>
      </c>
      <c r="N88" s="73"/>
      <c r="O88" s="84">
        <f t="shared" si="3"/>
        <v>9.3713670123266035E-3</v>
      </c>
      <c r="P88" s="84">
        <f>M88/'סכום נכסי הקרן'!$C$42</f>
        <v>2.4726687195372626E-3</v>
      </c>
    </row>
    <row r="89" spans="2:16">
      <c r="B89" s="76" t="s">
        <v>1862</v>
      </c>
      <c r="C89" s="73" t="s">
        <v>1863</v>
      </c>
      <c r="D89" s="73" t="s">
        <v>218</v>
      </c>
      <c r="E89" s="73"/>
      <c r="F89" s="94">
        <v>43070</v>
      </c>
      <c r="G89" s="83">
        <v>7.66999999982154</v>
      </c>
      <c r="H89" s="86" t="s">
        <v>122</v>
      </c>
      <c r="I89" s="87">
        <v>4.8000000000000001E-2</v>
      </c>
      <c r="J89" s="87">
        <v>4.8499999998763484E-2</v>
      </c>
      <c r="K89" s="83">
        <v>13411.369720000002</v>
      </c>
      <c r="L89" s="85">
        <v>111.557219</v>
      </c>
      <c r="M89" s="83">
        <v>14.961351101000002</v>
      </c>
      <c r="N89" s="73"/>
      <c r="O89" s="84">
        <f t="shared" si="3"/>
        <v>9.5317009667501128E-3</v>
      </c>
      <c r="P89" s="84">
        <f>M89/'סכום נכסי הקרן'!$C$42</f>
        <v>2.5149734071309993E-3</v>
      </c>
    </row>
    <row r="90" spans="2:16">
      <c r="B90" s="76" t="s">
        <v>1864</v>
      </c>
      <c r="C90" s="73" t="s">
        <v>1865</v>
      </c>
      <c r="D90" s="73" t="s">
        <v>218</v>
      </c>
      <c r="E90" s="73"/>
      <c r="F90" s="94">
        <v>43101</v>
      </c>
      <c r="G90" s="83">
        <v>7.5699999999038008</v>
      </c>
      <c r="H90" s="86" t="s">
        <v>122</v>
      </c>
      <c r="I90" s="87">
        <v>4.8000000000000001E-2</v>
      </c>
      <c r="J90" s="87">
        <v>4.8499999999497459E-2</v>
      </c>
      <c r="K90" s="83">
        <v>18309.835380000004</v>
      </c>
      <c r="L90" s="85">
        <v>114.113761</v>
      </c>
      <c r="M90" s="83">
        <v>20.894041793000003</v>
      </c>
      <c r="N90" s="73"/>
      <c r="O90" s="84">
        <f t="shared" si="3"/>
        <v>1.331134848806162E-2</v>
      </c>
      <c r="P90" s="84">
        <f>M90/'סכום נכסי הקרן'!$C$42</f>
        <v>3.5122469302499332E-3</v>
      </c>
    </row>
    <row r="91" spans="2:16">
      <c r="B91" s="76" t="s">
        <v>1866</v>
      </c>
      <c r="C91" s="73" t="s">
        <v>1867</v>
      </c>
      <c r="D91" s="73" t="s">
        <v>218</v>
      </c>
      <c r="E91" s="73"/>
      <c r="F91" s="94">
        <v>43132</v>
      </c>
      <c r="G91" s="83">
        <v>7.6599999999278525</v>
      </c>
      <c r="H91" s="86" t="s">
        <v>122</v>
      </c>
      <c r="I91" s="87">
        <v>4.8000000000000001E-2</v>
      </c>
      <c r="J91" s="87">
        <v>4.8499999999549077E-2</v>
      </c>
      <c r="K91" s="83">
        <v>17577.980960000004</v>
      </c>
      <c r="L91" s="85">
        <v>113.546487</v>
      </c>
      <c r="M91" s="83">
        <v>19.959179934000005</v>
      </c>
      <c r="N91" s="73"/>
      <c r="O91" s="84">
        <f t="shared" si="3"/>
        <v>1.2715758983808056E-2</v>
      </c>
      <c r="P91" s="84">
        <f>M91/'סכום נכסי הקרן'!$C$42</f>
        <v>3.3550985083691783E-3</v>
      </c>
    </row>
    <row r="92" spans="2:16">
      <c r="B92" s="76" t="s">
        <v>1868</v>
      </c>
      <c r="C92" s="73" t="s">
        <v>1869</v>
      </c>
      <c r="D92" s="73" t="s">
        <v>218</v>
      </c>
      <c r="E92" s="73"/>
      <c r="F92" s="94">
        <v>43161</v>
      </c>
      <c r="G92" s="83">
        <v>7.7400000005915066</v>
      </c>
      <c r="H92" s="86" t="s">
        <v>122</v>
      </c>
      <c r="I92" s="87">
        <v>4.8000000000000001E-2</v>
      </c>
      <c r="J92" s="87">
        <v>4.8500000004149044E-2</v>
      </c>
      <c r="K92" s="83">
        <v>4134.8561000000009</v>
      </c>
      <c r="L92" s="85">
        <v>113.664711</v>
      </c>
      <c r="M92" s="83">
        <v>4.6998722530000006</v>
      </c>
      <c r="N92" s="73"/>
      <c r="O92" s="84">
        <f t="shared" si="3"/>
        <v>2.9942333814041637E-3</v>
      </c>
      <c r="P92" s="84">
        <f>M92/'סכום נכסי הקרן'!$C$42</f>
        <v>7.9003919187604769E-4</v>
      </c>
    </row>
    <row r="93" spans="2:16">
      <c r="B93" s="76" t="s">
        <v>1870</v>
      </c>
      <c r="C93" s="73" t="s">
        <v>1871</v>
      </c>
      <c r="D93" s="73" t="s">
        <v>218</v>
      </c>
      <c r="E93" s="73"/>
      <c r="F93" s="94">
        <v>43221</v>
      </c>
      <c r="G93" s="83">
        <v>7.899999999973403</v>
      </c>
      <c r="H93" s="86" t="s">
        <v>122</v>
      </c>
      <c r="I93" s="87">
        <v>4.8000000000000001E-2</v>
      </c>
      <c r="J93" s="87">
        <v>4.8499999999867011E-2</v>
      </c>
      <c r="K93" s="83">
        <v>16735.701880000004</v>
      </c>
      <c r="L93" s="85">
        <v>112.32286999999999</v>
      </c>
      <c r="M93" s="83">
        <v>18.798020585000003</v>
      </c>
      <c r="N93" s="73"/>
      <c r="O93" s="84">
        <f t="shared" si="3"/>
        <v>1.197599800803131E-2</v>
      </c>
      <c r="P93" s="84">
        <f>M93/'סכום נכסי הקרן'!$C$42</f>
        <v>3.1599099278417581E-3</v>
      </c>
    </row>
    <row r="94" spans="2:16">
      <c r="B94" s="76" t="s">
        <v>1872</v>
      </c>
      <c r="C94" s="73" t="s">
        <v>1873</v>
      </c>
      <c r="D94" s="73" t="s">
        <v>218</v>
      </c>
      <c r="E94" s="73"/>
      <c r="F94" s="94">
        <v>43252</v>
      </c>
      <c r="G94" s="83">
        <v>7.9900000001597249</v>
      </c>
      <c r="H94" s="86" t="s">
        <v>122</v>
      </c>
      <c r="I94" s="87">
        <v>4.8000000000000001E-2</v>
      </c>
      <c r="J94" s="87">
        <v>4.8500000000865982E-2</v>
      </c>
      <c r="K94" s="83">
        <v>9326.2517800000023</v>
      </c>
      <c r="L94" s="85">
        <v>111.437478</v>
      </c>
      <c r="M94" s="83">
        <v>10.392939766000001</v>
      </c>
      <c r="N94" s="73"/>
      <c r="O94" s="84">
        <f t="shared" si="3"/>
        <v>6.6212197913286513E-3</v>
      </c>
      <c r="P94" s="84">
        <f>M94/'סכום נכסי הקרן'!$C$42</f>
        <v>1.747032534491971E-3</v>
      </c>
    </row>
    <row r="95" spans="2:16">
      <c r="B95" s="76" t="s">
        <v>1874</v>
      </c>
      <c r="C95" s="73" t="s">
        <v>1875</v>
      </c>
      <c r="D95" s="73" t="s">
        <v>218</v>
      </c>
      <c r="E95" s="73"/>
      <c r="F95" s="94">
        <v>43282</v>
      </c>
      <c r="G95" s="83">
        <v>7.8799999998467305</v>
      </c>
      <c r="H95" s="86" t="s">
        <v>122</v>
      </c>
      <c r="I95" s="87">
        <v>4.8000000000000001E-2</v>
      </c>
      <c r="J95" s="87">
        <v>4.8499999999320177E-2</v>
      </c>
      <c r="K95" s="83">
        <v>7152.7833600000013</v>
      </c>
      <c r="L95" s="85">
        <v>113.10691799999999</v>
      </c>
      <c r="M95" s="83">
        <v>8.0902928230000004</v>
      </c>
      <c r="N95" s="73"/>
      <c r="O95" s="84">
        <f t="shared" si="3"/>
        <v>5.1542304837112187E-3</v>
      </c>
      <c r="P95" s="84">
        <f>M95/'סכום נכסי הקרן'!$C$42</f>
        <v>1.3599621563849149E-3</v>
      </c>
    </row>
    <row r="96" spans="2:16">
      <c r="B96" s="76" t="s">
        <v>1876</v>
      </c>
      <c r="C96" s="73" t="s">
        <v>1877</v>
      </c>
      <c r="D96" s="73" t="s">
        <v>218</v>
      </c>
      <c r="E96" s="73"/>
      <c r="F96" s="94">
        <v>43313</v>
      </c>
      <c r="G96" s="83">
        <v>7.9599999999859268</v>
      </c>
      <c r="H96" s="86" t="s">
        <v>122</v>
      </c>
      <c r="I96" s="87">
        <v>4.8000000000000001E-2</v>
      </c>
      <c r="J96" s="87">
        <v>4.8599999999947227E-2</v>
      </c>
      <c r="K96" s="83">
        <v>20208.010020000002</v>
      </c>
      <c r="L96" s="85">
        <v>112.515468</v>
      </c>
      <c r="M96" s="83">
        <v>22.737137042000001</v>
      </c>
      <c r="N96" s="73"/>
      <c r="O96" s="84">
        <f t="shared" si="3"/>
        <v>1.4485562811895754E-2</v>
      </c>
      <c r="P96" s="84">
        <f>M96/'סכום נכסי הקרן'!$C$42</f>
        <v>3.8220675812561554E-3</v>
      </c>
    </row>
    <row r="97" spans="2:16">
      <c r="B97" s="76" t="s">
        <v>1878</v>
      </c>
      <c r="C97" s="73" t="s">
        <v>1879</v>
      </c>
      <c r="D97" s="73" t="s">
        <v>218</v>
      </c>
      <c r="E97" s="73"/>
      <c r="F97" s="94">
        <v>43345</v>
      </c>
      <c r="G97" s="83">
        <v>8.0499999998168388</v>
      </c>
      <c r="H97" s="86" t="s">
        <v>122</v>
      </c>
      <c r="I97" s="87">
        <v>4.8000000000000001E-2</v>
      </c>
      <c r="J97" s="87">
        <v>4.849999999883442E-2</v>
      </c>
      <c r="K97" s="83">
        <v>18756.091700000004</v>
      </c>
      <c r="L97" s="85">
        <v>112.06857599999999</v>
      </c>
      <c r="M97" s="83">
        <v>21.019684957000006</v>
      </c>
      <c r="N97" s="73"/>
      <c r="O97" s="84">
        <f t="shared" si="3"/>
        <v>1.3391394271338794E-2</v>
      </c>
      <c r="P97" s="84">
        <f>M97/'סכום נכסי הקרן'!$C$42</f>
        <v>3.5333672965934971E-3</v>
      </c>
    </row>
    <row r="98" spans="2:16">
      <c r="B98" s="76" t="s">
        <v>1880</v>
      </c>
      <c r="C98" s="73" t="s">
        <v>1881</v>
      </c>
      <c r="D98" s="73" t="s">
        <v>218</v>
      </c>
      <c r="E98" s="73"/>
      <c r="F98" s="94">
        <v>43375</v>
      </c>
      <c r="G98" s="83">
        <v>8.1300000000585779</v>
      </c>
      <c r="H98" s="86" t="s">
        <v>122</v>
      </c>
      <c r="I98" s="87">
        <v>4.8000000000000001E-2</v>
      </c>
      <c r="J98" s="87">
        <v>4.8499999999733735E-2</v>
      </c>
      <c r="K98" s="83">
        <v>6735.3593200000005</v>
      </c>
      <c r="L98" s="85">
        <v>111.52074500000001</v>
      </c>
      <c r="M98" s="83">
        <v>7.5113229120000007</v>
      </c>
      <c r="N98" s="73"/>
      <c r="O98" s="84">
        <f t="shared" si="3"/>
        <v>4.7853755572314126E-3</v>
      </c>
      <c r="P98" s="84">
        <f>M98/'סכום נכסי הקרן'!$C$42</f>
        <v>1.2626384641685965E-3</v>
      </c>
    </row>
    <row r="99" spans="2:16">
      <c r="B99" s="76" t="s">
        <v>1882</v>
      </c>
      <c r="C99" s="73" t="s">
        <v>1883</v>
      </c>
      <c r="D99" s="73" t="s">
        <v>218</v>
      </c>
      <c r="E99" s="73"/>
      <c r="F99" s="94">
        <v>43405</v>
      </c>
      <c r="G99" s="83">
        <v>8.2200002055592716</v>
      </c>
      <c r="H99" s="86" t="s">
        <v>122</v>
      </c>
      <c r="I99" s="87">
        <v>4.8000000000000001E-2</v>
      </c>
      <c r="J99" s="87">
        <v>4.8500000395306282E-2</v>
      </c>
      <c r="K99" s="83">
        <v>4.5576800000000013</v>
      </c>
      <c r="L99" s="85">
        <v>111.007533</v>
      </c>
      <c r="M99" s="83">
        <v>5.0593680000000007E-3</v>
      </c>
      <c r="N99" s="73"/>
      <c r="O99" s="84">
        <f t="shared" si="3"/>
        <v>3.223263897170445E-6</v>
      </c>
      <c r="P99" s="84">
        <f>M99/'סכום נכסי הקרן'!$C$42</f>
        <v>8.5046971299531102E-7</v>
      </c>
    </row>
    <row r="100" spans="2:16">
      <c r="B100" s="76" t="s">
        <v>1884</v>
      </c>
      <c r="C100" s="73" t="s">
        <v>1885</v>
      </c>
      <c r="D100" s="73" t="s">
        <v>218</v>
      </c>
      <c r="E100" s="73"/>
      <c r="F100" s="94">
        <v>43435</v>
      </c>
      <c r="G100" s="83">
        <v>8.2999999995807023</v>
      </c>
      <c r="H100" s="86" t="s">
        <v>122</v>
      </c>
      <c r="I100" s="87">
        <v>4.8000000000000001E-2</v>
      </c>
      <c r="J100" s="87">
        <v>4.8599999997064922E-2</v>
      </c>
      <c r="K100" s="83">
        <v>7792.5429200000017</v>
      </c>
      <c r="L100" s="85">
        <v>110.17966300000001</v>
      </c>
      <c r="M100" s="83">
        <v>8.5857975320000026</v>
      </c>
      <c r="N100" s="73"/>
      <c r="O100" s="84">
        <f t="shared" si="3"/>
        <v>5.4699107108458437E-3</v>
      </c>
      <c r="P100" s="84">
        <f>M100/'סכום נכסי הקרן'!$C$42</f>
        <v>1.4432555139052726E-3</v>
      </c>
    </row>
    <row r="101" spans="2:16">
      <c r="B101" s="76" t="s">
        <v>1886</v>
      </c>
      <c r="C101" s="73" t="s">
        <v>1887</v>
      </c>
      <c r="D101" s="73" t="s">
        <v>218</v>
      </c>
      <c r="E101" s="73"/>
      <c r="F101" s="94">
        <v>43497</v>
      </c>
      <c r="G101" s="83">
        <v>8.2699999998422058</v>
      </c>
      <c r="H101" s="86" t="s">
        <v>122</v>
      </c>
      <c r="I101" s="87">
        <v>4.8000000000000001E-2</v>
      </c>
      <c r="J101" s="87">
        <v>4.8499999999282749E-2</v>
      </c>
      <c r="K101" s="83">
        <v>11761.142780000002</v>
      </c>
      <c r="L101" s="85">
        <v>112.61681799999999</v>
      </c>
      <c r="M101" s="83">
        <v>13.245024767000002</v>
      </c>
      <c r="N101" s="73"/>
      <c r="O101" s="84">
        <f t="shared" si="3"/>
        <v>8.4382496289258837E-3</v>
      </c>
      <c r="P101" s="84">
        <f>M101/'סכום נכסי הקרן'!$C$42</f>
        <v>2.2264623589757213E-3</v>
      </c>
    </row>
    <row r="102" spans="2:16">
      <c r="B102" s="76" t="s">
        <v>1888</v>
      </c>
      <c r="C102" s="73" t="s">
        <v>1889</v>
      </c>
      <c r="D102" s="73" t="s">
        <v>218</v>
      </c>
      <c r="E102" s="73"/>
      <c r="F102" s="94">
        <v>43525</v>
      </c>
      <c r="G102" s="83">
        <v>8.3500000001376122</v>
      </c>
      <c r="H102" s="86" t="s">
        <v>122</v>
      </c>
      <c r="I102" s="87">
        <v>4.8000000000000001E-2</v>
      </c>
      <c r="J102" s="87">
        <v>4.8700000000564944E-2</v>
      </c>
      <c r="K102" s="83">
        <v>18455.482980000004</v>
      </c>
      <c r="L102" s="85">
        <v>112.215339</v>
      </c>
      <c r="M102" s="83">
        <v>20.709882709000006</v>
      </c>
      <c r="N102" s="73"/>
      <c r="O102" s="84">
        <f t="shared" si="3"/>
        <v>1.3194022899807676E-2</v>
      </c>
      <c r="P102" s="84">
        <f>M102/'סכום נכסי הקרן'!$C$42</f>
        <v>3.4812901539658285E-3</v>
      </c>
    </row>
    <row r="103" spans="2:16">
      <c r="B103" s="76" t="s">
        <v>1890</v>
      </c>
      <c r="C103" s="73" t="s">
        <v>1891</v>
      </c>
      <c r="D103" s="73" t="s">
        <v>218</v>
      </c>
      <c r="E103" s="73"/>
      <c r="F103" s="94">
        <v>43556</v>
      </c>
      <c r="G103" s="83">
        <v>8.4300000002499136</v>
      </c>
      <c r="H103" s="86" t="s">
        <v>122</v>
      </c>
      <c r="I103" s="87">
        <v>4.8000000000000001E-2</v>
      </c>
      <c r="J103" s="87">
        <v>4.8700000001666098E-2</v>
      </c>
      <c r="K103" s="83">
        <v>8172.1679400000012</v>
      </c>
      <c r="L103" s="85">
        <v>111.636476</v>
      </c>
      <c r="M103" s="83">
        <v>9.1231203040000022</v>
      </c>
      <c r="N103" s="73"/>
      <c r="O103" s="84">
        <f t="shared" si="3"/>
        <v>5.8122327344889441E-3</v>
      </c>
      <c r="P103" s="84">
        <f>M103/'סכום נכסי הקרן'!$C$42</f>
        <v>1.5335784047660844E-3</v>
      </c>
    </row>
    <row r="104" spans="2:16">
      <c r="B104" s="76" t="s">
        <v>1892</v>
      </c>
      <c r="C104" s="73" t="s">
        <v>1893</v>
      </c>
      <c r="D104" s="73" t="s">
        <v>218</v>
      </c>
      <c r="E104" s="73"/>
      <c r="F104" s="94">
        <v>43586</v>
      </c>
      <c r="G104" s="83">
        <v>8.5199999999709863</v>
      </c>
      <c r="H104" s="86" t="s">
        <v>122</v>
      </c>
      <c r="I104" s="87">
        <v>4.8000000000000001E-2</v>
      </c>
      <c r="J104" s="87">
        <v>4.8500000000022671E-2</v>
      </c>
      <c r="K104" s="83">
        <v>19909.531520000004</v>
      </c>
      <c r="L104" s="85">
        <v>110.79268399999999</v>
      </c>
      <c r="M104" s="83">
        <v>22.058304307000004</v>
      </c>
      <c r="N104" s="73"/>
      <c r="O104" s="84">
        <f t="shared" si="3"/>
        <v>1.4053086453792734E-2</v>
      </c>
      <c r="P104" s="84">
        <f>M104/'סכום נכסי הקרן'!$C$42</f>
        <v>3.707957146651029E-3</v>
      </c>
    </row>
    <row r="105" spans="2:16">
      <c r="B105" s="76" t="s">
        <v>1894</v>
      </c>
      <c r="C105" s="73" t="s">
        <v>1895</v>
      </c>
      <c r="D105" s="73" t="s">
        <v>218</v>
      </c>
      <c r="E105" s="73"/>
      <c r="F105" s="94">
        <v>43617</v>
      </c>
      <c r="G105" s="83">
        <v>8.59999992733567</v>
      </c>
      <c r="H105" s="86" t="s">
        <v>122</v>
      </c>
      <c r="I105" s="87">
        <v>4.8000000000000001E-2</v>
      </c>
      <c r="J105" s="87">
        <v>4.8499999273356693E-2</v>
      </c>
      <c r="K105" s="83">
        <v>5.003540000000001</v>
      </c>
      <c r="L105" s="85">
        <v>110.017386</v>
      </c>
      <c r="M105" s="83">
        <v>5.5047639999999997E-3</v>
      </c>
      <c r="N105" s="73"/>
      <c r="O105" s="84">
        <f t="shared" si="3"/>
        <v>3.5070204546582822E-6</v>
      </c>
      <c r="P105" s="84">
        <f>M105/'סכום נכסי הקרן'!$C$42</f>
        <v>9.2533989604767222E-7</v>
      </c>
    </row>
    <row r="106" spans="2:16">
      <c r="B106" s="76" t="s">
        <v>1896</v>
      </c>
      <c r="C106" s="73" t="s">
        <v>1897</v>
      </c>
      <c r="D106" s="73" t="s">
        <v>218</v>
      </c>
      <c r="E106" s="73"/>
      <c r="F106" s="94">
        <v>43647</v>
      </c>
      <c r="G106" s="83">
        <v>8.4799999995179096</v>
      </c>
      <c r="H106" s="86" t="s">
        <v>122</v>
      </c>
      <c r="I106" s="87">
        <v>4.8000000000000001E-2</v>
      </c>
      <c r="J106" s="87">
        <v>4.8499999996878013E-2</v>
      </c>
      <c r="K106" s="83">
        <v>6179.7186800000018</v>
      </c>
      <c r="L106" s="85">
        <v>111.43966399999999</v>
      </c>
      <c r="M106" s="83">
        <v>6.8866577590000011</v>
      </c>
      <c r="N106" s="73"/>
      <c r="O106" s="84">
        <f t="shared" si="3"/>
        <v>4.3874087290652558E-3</v>
      </c>
      <c r="P106" s="84">
        <f>M106/'סכום נכסי הקרן'!$C$42</f>
        <v>1.157633492521924E-3</v>
      </c>
    </row>
    <row r="107" spans="2:16">
      <c r="B107" s="76" t="s">
        <v>1898</v>
      </c>
      <c r="C107" s="73" t="s">
        <v>1899</v>
      </c>
      <c r="D107" s="73" t="s">
        <v>218</v>
      </c>
      <c r="E107" s="73"/>
      <c r="F107" s="94">
        <v>43678</v>
      </c>
      <c r="G107" s="83">
        <v>8.5599999998735381</v>
      </c>
      <c r="H107" s="86" t="s">
        <v>122</v>
      </c>
      <c r="I107" s="87">
        <v>4.8000000000000001E-2</v>
      </c>
      <c r="J107" s="87">
        <v>4.8499999999290264E-2</v>
      </c>
      <c r="K107" s="83">
        <v>13880.265820000002</v>
      </c>
      <c r="L107" s="85">
        <v>111.659302</v>
      </c>
      <c r="M107" s="83">
        <v>15.498607866000002</v>
      </c>
      <c r="N107" s="73"/>
      <c r="O107" s="84">
        <f t="shared" si="3"/>
        <v>9.8739809381092024E-3</v>
      </c>
      <c r="P107" s="84">
        <f>M107/'סכום נכסי הקרן'!$C$42</f>
        <v>2.6052852023462003E-3</v>
      </c>
    </row>
    <row r="108" spans="2:16">
      <c r="B108" s="76" t="s">
        <v>1900</v>
      </c>
      <c r="C108" s="73" t="s">
        <v>1901</v>
      </c>
      <c r="D108" s="73" t="s">
        <v>218</v>
      </c>
      <c r="E108" s="73"/>
      <c r="F108" s="94">
        <v>43709</v>
      </c>
      <c r="G108" s="83">
        <v>8.6500002916238028</v>
      </c>
      <c r="H108" s="86" t="s">
        <v>122</v>
      </c>
      <c r="I108" s="87">
        <v>4.8000000000000001E-2</v>
      </c>
      <c r="J108" s="87">
        <v>4.8500000822528679E-2</v>
      </c>
      <c r="K108" s="83">
        <v>5.9943400000000011</v>
      </c>
      <c r="L108" s="85">
        <v>111.55018200000001</v>
      </c>
      <c r="M108" s="83">
        <v>6.6866970000000001E-3</v>
      </c>
      <c r="N108" s="73"/>
      <c r="O108" s="84">
        <f t="shared" si="3"/>
        <v>4.2600160793636519E-6</v>
      </c>
      <c r="P108" s="84">
        <f>M108/'סכום נכסי הקרן'!$C$42</f>
        <v>1.1240204860521327E-6</v>
      </c>
    </row>
    <row r="109" spans="2:16">
      <c r="B109" s="76" t="s">
        <v>1902</v>
      </c>
      <c r="C109" s="73" t="s">
        <v>1903</v>
      </c>
      <c r="D109" s="73" t="s">
        <v>218</v>
      </c>
      <c r="E109" s="73"/>
      <c r="F109" s="94">
        <v>43740</v>
      </c>
      <c r="G109" s="83">
        <v>8.7299999998484896</v>
      </c>
      <c r="H109" s="86" t="s">
        <v>122</v>
      </c>
      <c r="I109" s="87">
        <v>4.8000000000000001E-2</v>
      </c>
      <c r="J109" s="87">
        <v>4.8499999999031693E-2</v>
      </c>
      <c r="K109" s="83">
        <v>15837.145360000002</v>
      </c>
      <c r="L109" s="85">
        <v>110.855569</v>
      </c>
      <c r="M109" s="83">
        <v>17.556357542000001</v>
      </c>
      <c r="N109" s="73"/>
      <c r="O109" s="84">
        <f t="shared" si="3"/>
        <v>1.1184949074853746E-2</v>
      </c>
      <c r="P109" s="84">
        <f>M109/'סכום נכסי הקרן'!$C$42</f>
        <v>2.9511888362316798E-3</v>
      </c>
    </row>
    <row r="110" spans="2:16">
      <c r="B110" s="76" t="s">
        <v>1904</v>
      </c>
      <c r="C110" s="73" t="s">
        <v>1905</v>
      </c>
      <c r="D110" s="73" t="s">
        <v>218</v>
      </c>
      <c r="E110" s="73"/>
      <c r="F110" s="94">
        <v>43770</v>
      </c>
      <c r="G110" s="83">
        <v>8.8199999998891219</v>
      </c>
      <c r="H110" s="86" t="s">
        <v>122</v>
      </c>
      <c r="I110" s="87">
        <v>4.8000000000000001E-2</v>
      </c>
      <c r="J110" s="87">
        <v>4.8499999999469197E-2</v>
      </c>
      <c r="K110" s="83">
        <v>22984.875640000002</v>
      </c>
      <c r="L110" s="85">
        <v>110.652058</v>
      </c>
      <c r="M110" s="83">
        <v>25.433237951000002</v>
      </c>
      <c r="N110" s="73"/>
      <c r="O110" s="84">
        <f t="shared" si="3"/>
        <v>1.6203217017541228E-2</v>
      </c>
      <c r="P110" s="84">
        <f>M110/'סכום נכסי הקרן'!$C$42</f>
        <v>4.2752767896560243E-3</v>
      </c>
    </row>
    <row r="111" spans="2:16">
      <c r="B111" s="76" t="s">
        <v>1906</v>
      </c>
      <c r="C111" s="73" t="s">
        <v>1907</v>
      </c>
      <c r="D111" s="73" t="s">
        <v>218</v>
      </c>
      <c r="E111" s="73"/>
      <c r="F111" s="94">
        <v>43800</v>
      </c>
      <c r="G111" s="83">
        <v>8.8999999996287009</v>
      </c>
      <c r="H111" s="86" t="s">
        <v>122</v>
      </c>
      <c r="I111" s="87">
        <v>4.8000000000000001E-2</v>
      </c>
      <c r="J111" s="87">
        <v>4.8499999997966697E-2</v>
      </c>
      <c r="K111" s="83">
        <v>10302.487020000002</v>
      </c>
      <c r="L111" s="85">
        <v>109.795096</v>
      </c>
      <c r="M111" s="83">
        <v>11.311625537999999</v>
      </c>
      <c r="N111" s="73"/>
      <c r="O111" s="84">
        <f t="shared" si="3"/>
        <v>7.2065037006492916E-3</v>
      </c>
      <c r="P111" s="84">
        <f>M111/'סכום נכסי הקרן'!$C$42</f>
        <v>1.9014617882734145E-3</v>
      </c>
    </row>
    <row r="112" spans="2:16">
      <c r="B112" s="76" t="s">
        <v>1908</v>
      </c>
      <c r="C112" s="73" t="s">
        <v>1909</v>
      </c>
      <c r="D112" s="73" t="s">
        <v>218</v>
      </c>
      <c r="E112" s="73"/>
      <c r="F112" s="94">
        <v>43831</v>
      </c>
      <c r="G112" s="83">
        <v>8.7700000000409908</v>
      </c>
      <c r="H112" s="86" t="s">
        <v>122</v>
      </c>
      <c r="I112" s="87">
        <v>4.8000000000000001E-2</v>
      </c>
      <c r="J112" s="87">
        <v>4.8500000000128086E-2</v>
      </c>
      <c r="K112" s="83">
        <v>13890.916920000003</v>
      </c>
      <c r="L112" s="85">
        <v>112.40124400000001</v>
      </c>
      <c r="M112" s="83">
        <v>15.613563468000002</v>
      </c>
      <c r="N112" s="73"/>
      <c r="O112" s="84">
        <f t="shared" si="3"/>
        <v>9.9472178012320455E-3</v>
      </c>
      <c r="P112" s="84">
        <f>M112/'סכום נכסי הקרן'!$C$42</f>
        <v>2.6246090107428502E-3</v>
      </c>
    </row>
    <row r="113" spans="2:16">
      <c r="B113" s="76" t="s">
        <v>1910</v>
      </c>
      <c r="C113" s="73" t="s">
        <v>1911</v>
      </c>
      <c r="D113" s="73" t="s">
        <v>218</v>
      </c>
      <c r="E113" s="73"/>
      <c r="F113" s="94">
        <v>43863</v>
      </c>
      <c r="G113" s="83">
        <v>8.8599999998447156</v>
      </c>
      <c r="H113" s="86" t="s">
        <v>122</v>
      </c>
      <c r="I113" s="87">
        <v>4.8000000000000001E-2</v>
      </c>
      <c r="J113" s="87">
        <v>4.8699999999331917E-2</v>
      </c>
      <c r="K113" s="83">
        <v>14868.390660000001</v>
      </c>
      <c r="L113" s="85">
        <v>111.74545500000001</v>
      </c>
      <c r="M113" s="83">
        <v>16.614750753000003</v>
      </c>
      <c r="N113" s="73"/>
      <c r="O113" s="84">
        <f t="shared" si="3"/>
        <v>1.0585062454960851E-2</v>
      </c>
      <c r="P113" s="84">
        <f>M113/'סכום נכסי הקרן'!$C$42</f>
        <v>2.7929066050132226E-3</v>
      </c>
    </row>
    <row r="114" spans="2:16">
      <c r="B114" s="76" t="s">
        <v>1912</v>
      </c>
      <c r="C114" s="73" t="s">
        <v>1913</v>
      </c>
      <c r="D114" s="73" t="s">
        <v>218</v>
      </c>
      <c r="E114" s="73"/>
      <c r="F114" s="94">
        <v>43891</v>
      </c>
      <c r="G114" s="83">
        <v>8.9400002134489416</v>
      </c>
      <c r="H114" s="86" t="s">
        <v>122</v>
      </c>
      <c r="I114" s="87">
        <v>4.8000000000000001E-2</v>
      </c>
      <c r="J114" s="87">
        <v>4.8500000592913733E-2</v>
      </c>
      <c r="K114" s="83">
        <v>7.5300800000000017</v>
      </c>
      <c r="L114" s="85">
        <v>111.989914</v>
      </c>
      <c r="M114" s="83">
        <v>8.4329300000000017E-3</v>
      </c>
      <c r="N114" s="73"/>
      <c r="O114" s="84">
        <f t="shared" si="3"/>
        <v>5.3725206026455405E-6</v>
      </c>
      <c r="P114" s="84">
        <f>M114/'סכום נכסי הקרן'!$C$42</f>
        <v>1.4175587853679648E-6</v>
      </c>
    </row>
    <row r="115" spans="2:16">
      <c r="B115" s="76" t="s">
        <v>1914</v>
      </c>
      <c r="C115" s="73" t="s">
        <v>1915</v>
      </c>
      <c r="D115" s="73" t="s">
        <v>218</v>
      </c>
      <c r="E115" s="73"/>
      <c r="F115" s="94">
        <v>44045</v>
      </c>
      <c r="G115" s="83">
        <v>9.1400000002066228</v>
      </c>
      <c r="H115" s="86" t="s">
        <v>122</v>
      </c>
      <c r="I115" s="87">
        <v>4.8000000000000001E-2</v>
      </c>
      <c r="J115" s="87">
        <v>4.850000000301323E-2</v>
      </c>
      <c r="K115" s="83">
        <v>2058.1393000000003</v>
      </c>
      <c r="L115" s="85">
        <v>112.87255500000001</v>
      </c>
      <c r="M115" s="83">
        <v>2.3230744180000005</v>
      </c>
      <c r="N115" s="73"/>
      <c r="O115" s="84">
        <f t="shared" si="3"/>
        <v>1.4800034118845761E-3</v>
      </c>
      <c r="P115" s="84">
        <f>M115/'סכום נכסי הקרן'!$C$42</f>
        <v>3.9050419608599517E-4</v>
      </c>
    </row>
    <row r="116" spans="2:16">
      <c r="B116" s="76" t="s">
        <v>1916</v>
      </c>
      <c r="C116" s="73" t="s">
        <v>1917</v>
      </c>
      <c r="D116" s="73" t="s">
        <v>218</v>
      </c>
      <c r="E116" s="73"/>
      <c r="F116" s="94">
        <v>44075</v>
      </c>
      <c r="G116" s="83">
        <v>9.2200000001376932</v>
      </c>
      <c r="H116" s="86" t="s">
        <v>122</v>
      </c>
      <c r="I116" s="87">
        <v>4.8000000000000001E-2</v>
      </c>
      <c r="J116" s="87">
        <v>4.8600000000852371E-2</v>
      </c>
      <c r="K116" s="83">
        <v>27191.118880000009</v>
      </c>
      <c r="L116" s="85">
        <v>112.180706</v>
      </c>
      <c r="M116" s="83">
        <v>30.503189140000003</v>
      </c>
      <c r="N116" s="73"/>
      <c r="O116" s="84">
        <f t="shared" si="3"/>
        <v>1.9433223340054252E-2</v>
      </c>
      <c r="P116" s="84">
        <f>M116/'סכום נכסי הקרן'!$C$42</f>
        <v>5.1275255157042319E-3</v>
      </c>
    </row>
    <row r="117" spans="2:16">
      <c r="B117" s="76" t="s">
        <v>1918</v>
      </c>
      <c r="C117" s="73" t="s">
        <v>1919</v>
      </c>
      <c r="D117" s="73" t="s">
        <v>218</v>
      </c>
      <c r="E117" s="73"/>
      <c r="F117" s="94">
        <v>44166</v>
      </c>
      <c r="G117" s="83">
        <v>9.470000000049339</v>
      </c>
      <c r="H117" s="86" t="s">
        <v>122</v>
      </c>
      <c r="I117" s="87">
        <v>4.8000000000000001E-2</v>
      </c>
      <c r="J117" s="87">
        <v>4.8500000000191168E-2</v>
      </c>
      <c r="K117" s="83">
        <v>49637.742420000002</v>
      </c>
      <c r="L117" s="85">
        <v>110.653839</v>
      </c>
      <c r="M117" s="83">
        <v>54.926067607000007</v>
      </c>
      <c r="N117" s="73"/>
      <c r="O117" s="84">
        <f t="shared" si="3"/>
        <v>3.4992752203671713E-2</v>
      </c>
      <c r="P117" s="84">
        <f>M117/'סכום נכסי הקרן'!$C$42</f>
        <v>9.2329628826537894E-3</v>
      </c>
    </row>
    <row r="118" spans="2:16">
      <c r="B118" s="76" t="s">
        <v>1920</v>
      </c>
      <c r="C118" s="73" t="s">
        <v>1921</v>
      </c>
      <c r="D118" s="73" t="s">
        <v>218</v>
      </c>
      <c r="E118" s="73"/>
      <c r="F118" s="94">
        <v>44197</v>
      </c>
      <c r="G118" s="83">
        <v>9.330000000174838</v>
      </c>
      <c r="H118" s="86" t="s">
        <v>122</v>
      </c>
      <c r="I118" s="87">
        <v>4.8000000000000001E-2</v>
      </c>
      <c r="J118" s="87">
        <v>4.8500000000708796E-2</v>
      </c>
      <c r="K118" s="83">
        <v>14970.542140000001</v>
      </c>
      <c r="L118" s="85">
        <v>113.08780299999999</v>
      </c>
      <c r="M118" s="83">
        <v>16.929857188000007</v>
      </c>
      <c r="N118" s="73"/>
      <c r="O118" s="84">
        <f t="shared" si="3"/>
        <v>1.0785813061697028E-2</v>
      </c>
      <c r="P118" s="84">
        <f>M118/'סכום נכסי הקרן'!$C$42</f>
        <v>2.8458753709415816E-3</v>
      </c>
    </row>
    <row r="119" spans="2:16">
      <c r="B119" s="76" t="s">
        <v>1922</v>
      </c>
      <c r="C119" s="73" t="s">
        <v>1923</v>
      </c>
      <c r="D119" s="73" t="s">
        <v>218</v>
      </c>
      <c r="E119" s="73"/>
      <c r="F119" s="94">
        <v>44228</v>
      </c>
      <c r="G119" s="83">
        <v>9.4200000000466613</v>
      </c>
      <c r="H119" s="86" t="s">
        <v>122</v>
      </c>
      <c r="I119" s="87">
        <v>4.8000000000000001E-2</v>
      </c>
      <c r="J119" s="87">
        <v>4.8500000000064797E-2</v>
      </c>
      <c r="K119" s="83">
        <v>27365.400600000004</v>
      </c>
      <c r="L119" s="85">
        <v>112.77491000000001</v>
      </c>
      <c r="M119" s="83">
        <v>30.861305868000002</v>
      </c>
      <c r="N119" s="73"/>
      <c r="O119" s="84">
        <f t="shared" si="3"/>
        <v>1.9661375299021303E-2</v>
      </c>
      <c r="P119" s="84">
        <f>M119/'סכום נכסי הקרן'!$C$42</f>
        <v>5.1877242264682993E-3</v>
      </c>
    </row>
    <row r="120" spans="2:16">
      <c r="B120" s="76" t="s">
        <v>1924</v>
      </c>
      <c r="C120" s="73" t="s">
        <v>1925</v>
      </c>
      <c r="D120" s="73" t="s">
        <v>218</v>
      </c>
      <c r="E120" s="73"/>
      <c r="F120" s="94">
        <v>44256</v>
      </c>
      <c r="G120" s="83">
        <v>9.50000000021417</v>
      </c>
      <c r="H120" s="86" t="s">
        <v>122</v>
      </c>
      <c r="I120" s="87">
        <v>4.8000000000000001E-2</v>
      </c>
      <c r="J120" s="87">
        <v>4.8500000001242174E-2</v>
      </c>
      <c r="K120" s="83">
        <v>10381.255620000002</v>
      </c>
      <c r="L120" s="85">
        <v>112.442965</v>
      </c>
      <c r="M120" s="83">
        <v>11.672991603</v>
      </c>
      <c r="N120" s="73"/>
      <c r="O120" s="84">
        <f t="shared" si="3"/>
        <v>7.4367257740341596E-3</v>
      </c>
      <c r="P120" s="84">
        <f>M120/'סכום נכסי הקרן'!$C$42</f>
        <v>1.9622067061340633E-3</v>
      </c>
    </row>
    <row r="121" spans="2:16">
      <c r="B121" s="76" t="s">
        <v>1926</v>
      </c>
      <c r="C121" s="73" t="s">
        <v>1927</v>
      </c>
      <c r="D121" s="73" t="s">
        <v>218</v>
      </c>
      <c r="E121" s="73"/>
      <c r="F121" s="94">
        <v>44287</v>
      </c>
      <c r="G121" s="83">
        <v>9.580000000160295</v>
      </c>
      <c r="H121" s="86" t="s">
        <v>122</v>
      </c>
      <c r="I121" s="87">
        <v>4.8000000000000001E-2</v>
      </c>
      <c r="J121" s="87">
        <v>4.8500000000616522E-2</v>
      </c>
      <c r="K121" s="83">
        <v>14525.821560000002</v>
      </c>
      <c r="L121" s="85">
        <v>111.66434099999999</v>
      </c>
      <c r="M121" s="83">
        <v>16.220162980000001</v>
      </c>
      <c r="N121" s="73"/>
      <c r="O121" s="84">
        <f t="shared" si="3"/>
        <v>1.0333675221817147E-2</v>
      </c>
      <c r="P121" s="84">
        <f>M121/'סכום נכסי הקרן'!$C$42</f>
        <v>2.7265771840154279E-3</v>
      </c>
    </row>
    <row r="122" spans="2:16">
      <c r="B122" s="76" t="s">
        <v>1928</v>
      </c>
      <c r="C122" s="73" t="s">
        <v>1929</v>
      </c>
      <c r="D122" s="73" t="s">
        <v>218</v>
      </c>
      <c r="E122" s="73"/>
      <c r="F122" s="94">
        <v>44318</v>
      </c>
      <c r="G122" s="83">
        <v>9.6700000000782236</v>
      </c>
      <c r="H122" s="86" t="s">
        <v>122</v>
      </c>
      <c r="I122" s="87">
        <v>4.8000000000000001E-2</v>
      </c>
      <c r="J122" s="87">
        <v>4.8500000000355571E-2</v>
      </c>
      <c r="K122" s="83">
        <v>22897.338460000003</v>
      </c>
      <c r="L122" s="85">
        <v>110.54581399999999</v>
      </c>
      <c r="M122" s="83">
        <v>25.312049106000003</v>
      </c>
      <c r="N122" s="73"/>
      <c r="O122" s="84">
        <f t="shared" si="3"/>
        <v>1.6126009028553615E-2</v>
      </c>
      <c r="P122" s="84">
        <f>M122/'סכום נכסי הקרן'!$C$42</f>
        <v>4.2549051854901716E-3</v>
      </c>
    </row>
    <row r="123" spans="2:16">
      <c r="B123" s="76" t="s">
        <v>1930</v>
      </c>
      <c r="C123" s="73" t="s">
        <v>1931</v>
      </c>
      <c r="D123" s="73" t="s">
        <v>218</v>
      </c>
      <c r="E123" s="73"/>
      <c r="F123" s="94">
        <v>44348</v>
      </c>
      <c r="G123" s="83">
        <v>9.7499999998889049</v>
      </c>
      <c r="H123" s="86" t="s">
        <v>122</v>
      </c>
      <c r="I123" s="87">
        <v>4.8000000000000001E-2</v>
      </c>
      <c r="J123" s="87">
        <v>4.8499999999333437E-2</v>
      </c>
      <c r="K123" s="83">
        <v>18446.169460000005</v>
      </c>
      <c r="L123" s="85">
        <v>109.796164</v>
      </c>
      <c r="M123" s="83">
        <v>20.253186491000005</v>
      </c>
      <c r="N123" s="73"/>
      <c r="O123" s="84">
        <f t="shared" si="3"/>
        <v>1.2903067106227592E-2</v>
      </c>
      <c r="P123" s="84">
        <f>M123/'סכום נכסי הקרן'!$C$42</f>
        <v>3.4045204267096761E-3</v>
      </c>
    </row>
    <row r="124" spans="2:16">
      <c r="B124" s="76" t="s">
        <v>1932</v>
      </c>
      <c r="C124" s="73" t="s">
        <v>1933</v>
      </c>
      <c r="D124" s="73" t="s">
        <v>218</v>
      </c>
      <c r="E124" s="73"/>
      <c r="F124" s="94">
        <v>44378</v>
      </c>
      <c r="G124" s="83">
        <v>9.5999999994230691</v>
      </c>
      <c r="H124" s="86" t="s">
        <v>122</v>
      </c>
      <c r="I124" s="87">
        <v>4.8000000000000001E-2</v>
      </c>
      <c r="J124" s="87">
        <v>4.8499999997435872E-2</v>
      </c>
      <c r="K124" s="83">
        <v>5594.0072600000012</v>
      </c>
      <c r="L124" s="85">
        <v>111.546251</v>
      </c>
      <c r="M124" s="83">
        <v>6.2399053560000004</v>
      </c>
      <c r="N124" s="73"/>
      <c r="O124" s="84">
        <f t="shared" si="3"/>
        <v>3.9753703734844532E-3</v>
      </c>
      <c r="P124" s="84">
        <f>M124/'סכום נכסי הקרן'!$C$42</f>
        <v>1.0489156980150926E-3</v>
      </c>
    </row>
    <row r="125" spans="2:16">
      <c r="B125" s="76" t="s">
        <v>1934</v>
      </c>
      <c r="C125" s="73" t="s">
        <v>1935</v>
      </c>
      <c r="D125" s="73" t="s">
        <v>218</v>
      </c>
      <c r="E125" s="73"/>
      <c r="F125" s="94">
        <v>44409</v>
      </c>
      <c r="G125" s="83">
        <v>9.6800000003515123</v>
      </c>
      <c r="H125" s="86" t="s">
        <v>122</v>
      </c>
      <c r="I125" s="87">
        <v>4.8000000000000001E-2</v>
      </c>
      <c r="J125" s="87">
        <v>4.8600000001935879E-2</v>
      </c>
      <c r="K125" s="83">
        <v>7081.4953000000005</v>
      </c>
      <c r="L125" s="85">
        <v>110.877154</v>
      </c>
      <c r="M125" s="83">
        <v>7.8517604180000014</v>
      </c>
      <c r="N125" s="73"/>
      <c r="O125" s="84">
        <f t="shared" si="3"/>
        <v>5.0022642916212707E-3</v>
      </c>
      <c r="P125" s="84">
        <f>M125/'סכום נכסי הקרן'!$C$42</f>
        <v>1.3198653328250491E-3</v>
      </c>
    </row>
    <row r="126" spans="2:16">
      <c r="B126" s="76" t="s">
        <v>1936</v>
      </c>
      <c r="C126" s="73" t="s">
        <v>1937</v>
      </c>
      <c r="D126" s="73" t="s">
        <v>218</v>
      </c>
      <c r="E126" s="73"/>
      <c r="F126" s="94">
        <v>44440</v>
      </c>
      <c r="G126" s="83">
        <v>9.7700000001619447</v>
      </c>
      <c r="H126" s="86" t="s">
        <v>122</v>
      </c>
      <c r="I126" s="87">
        <v>4.8000000000000001E-2</v>
      </c>
      <c r="J126" s="87">
        <v>4.8500000000656518E-2</v>
      </c>
      <c r="K126" s="83">
        <v>20747.104300000003</v>
      </c>
      <c r="L126" s="85">
        <v>110.124297</v>
      </c>
      <c r="M126" s="83">
        <v>22.847602790000003</v>
      </c>
      <c r="N126" s="73"/>
      <c r="O126" s="84">
        <f t="shared" si="3"/>
        <v>1.4555939241798132E-2</v>
      </c>
      <c r="P126" s="84">
        <f>M126/'סכום נכסי הקרן'!$C$42</f>
        <v>3.8406366541121673E-3</v>
      </c>
    </row>
    <row r="127" spans="2:16">
      <c r="B127" s="76" t="s">
        <v>1938</v>
      </c>
      <c r="C127" s="73" t="s">
        <v>1939</v>
      </c>
      <c r="D127" s="73" t="s">
        <v>218</v>
      </c>
      <c r="E127" s="73"/>
      <c r="F127" s="94">
        <v>44501</v>
      </c>
      <c r="G127" s="83">
        <v>9.9400000001286877</v>
      </c>
      <c r="H127" s="86" t="s">
        <v>122</v>
      </c>
      <c r="I127" s="87">
        <v>4.8000000000000001E-2</v>
      </c>
      <c r="J127" s="87">
        <v>4.8500000000404338E-2</v>
      </c>
      <c r="K127" s="83">
        <v>26159.398840000005</v>
      </c>
      <c r="L127" s="85">
        <v>108.723134</v>
      </c>
      <c r="M127" s="83">
        <v>28.441318361000004</v>
      </c>
      <c r="N127" s="73"/>
      <c r="O127" s="84">
        <f t="shared" si="3"/>
        <v>1.8119629697017928E-2</v>
      </c>
      <c r="P127" s="84">
        <f>M127/'סכום נכסי הקרן'!$C$42</f>
        <v>4.7809291325888806E-3</v>
      </c>
    </row>
    <row r="128" spans="2:16">
      <c r="B128" s="76" t="s">
        <v>1940</v>
      </c>
      <c r="C128" s="73" t="s">
        <v>1941</v>
      </c>
      <c r="D128" s="73" t="s">
        <v>218</v>
      </c>
      <c r="E128" s="73"/>
      <c r="F128" s="94">
        <v>44531</v>
      </c>
      <c r="G128" s="83">
        <v>10.020000000007396</v>
      </c>
      <c r="H128" s="86" t="s">
        <v>122</v>
      </c>
      <c r="I128" s="87">
        <v>4.8000000000000001E-2</v>
      </c>
      <c r="J128" s="87">
        <v>4.8500000000061633E-2</v>
      </c>
      <c r="K128" s="83">
        <v>7497.433140000001</v>
      </c>
      <c r="L128" s="85">
        <v>108.188389</v>
      </c>
      <c r="M128" s="83">
        <v>8.1113521470000016</v>
      </c>
      <c r="N128" s="73"/>
      <c r="O128" s="84">
        <f t="shared" si="3"/>
        <v>5.1676471315510314E-3</v>
      </c>
      <c r="P128" s="84">
        <f>M128/'סכום נכסי הקרן'!$C$42</f>
        <v>1.3635021869259146E-3</v>
      </c>
    </row>
    <row r="129" spans="2:16">
      <c r="B129" s="76" t="s">
        <v>1942</v>
      </c>
      <c r="C129" s="73" t="s">
        <v>1943</v>
      </c>
      <c r="D129" s="73" t="s">
        <v>218</v>
      </c>
      <c r="E129" s="73"/>
      <c r="F129" s="94">
        <v>44563</v>
      </c>
      <c r="G129" s="83">
        <v>9.8699999998301529</v>
      </c>
      <c r="H129" s="86" t="s">
        <v>122</v>
      </c>
      <c r="I129" s="87">
        <v>4.8000000000000001E-2</v>
      </c>
      <c r="J129" s="87">
        <v>4.8499999999075102E-2</v>
      </c>
      <c r="K129" s="83">
        <v>21538.109480000003</v>
      </c>
      <c r="L129" s="85">
        <v>110.437162</v>
      </c>
      <c r="M129" s="83">
        <v>23.786076791999999</v>
      </c>
      <c r="N129" s="73"/>
      <c r="O129" s="84">
        <f t="shared" si="3"/>
        <v>1.5153829999908563E-2</v>
      </c>
      <c r="P129" s="84">
        <f>M129/'סכום נכסי הקרן'!$C$42</f>
        <v>3.9983922700575769E-3</v>
      </c>
    </row>
    <row r="130" spans="2:16">
      <c r="B130" s="76" t="s">
        <v>1944</v>
      </c>
      <c r="C130" s="73" t="s">
        <v>1945</v>
      </c>
      <c r="D130" s="73" t="s">
        <v>218</v>
      </c>
      <c r="E130" s="73"/>
      <c r="F130" s="94">
        <v>44652</v>
      </c>
      <c r="G130" s="83">
        <v>10.110000000133578</v>
      </c>
      <c r="H130" s="86" t="s">
        <v>122</v>
      </c>
      <c r="I130" s="87">
        <v>4.8000000000000001E-2</v>
      </c>
      <c r="J130" s="87">
        <v>4.8499999998178438E-2</v>
      </c>
      <c r="K130" s="83">
        <v>1526.52556</v>
      </c>
      <c r="L130" s="85">
        <v>107.888125</v>
      </c>
      <c r="M130" s="83">
        <v>1.6469397980000002</v>
      </c>
      <c r="N130" s="73"/>
      <c r="O130" s="84">
        <f t="shared" si="3"/>
        <v>1.0492459911409064E-3</v>
      </c>
      <c r="P130" s="84">
        <f>M130/'סכום נכסי הקרן'!$C$42</f>
        <v>2.768473092539652E-4</v>
      </c>
    </row>
    <row r="131" spans="2:16">
      <c r="B131" s="76" t="s">
        <v>1946</v>
      </c>
      <c r="C131" s="73" t="s">
        <v>1947</v>
      </c>
      <c r="D131" s="73" t="s">
        <v>218</v>
      </c>
      <c r="E131" s="73"/>
      <c r="F131" s="94">
        <v>40057</v>
      </c>
      <c r="G131" s="83">
        <v>1.1400000000640524</v>
      </c>
      <c r="H131" s="86" t="s">
        <v>122</v>
      </c>
      <c r="I131" s="87">
        <v>4.8000000000000001E-2</v>
      </c>
      <c r="J131" s="87">
        <v>4.8200000003751645E-2</v>
      </c>
      <c r="K131" s="83">
        <v>5358.6427200000007</v>
      </c>
      <c r="L131" s="85">
        <v>122.365416</v>
      </c>
      <c r="M131" s="83">
        <v>6.5571254470000016</v>
      </c>
      <c r="N131" s="73"/>
      <c r="O131" s="84">
        <f t="shared" si="3"/>
        <v>4.1774675656194053E-3</v>
      </c>
      <c r="P131" s="84">
        <f>M131/'סכום נכסי הקרן'!$C$42</f>
        <v>1.1022397653193722E-3</v>
      </c>
    </row>
    <row r="132" spans="2:16">
      <c r="B132" s="76" t="s">
        <v>1948</v>
      </c>
      <c r="C132" s="73" t="s">
        <v>1949</v>
      </c>
      <c r="D132" s="73" t="s">
        <v>218</v>
      </c>
      <c r="E132" s="73"/>
      <c r="F132" s="94">
        <v>40087</v>
      </c>
      <c r="G132" s="83">
        <v>1.2200000000464404</v>
      </c>
      <c r="H132" s="86" t="s">
        <v>122</v>
      </c>
      <c r="I132" s="87">
        <v>4.8000000000000001E-2</v>
      </c>
      <c r="J132" s="87">
        <v>4.8299999999867317E-2</v>
      </c>
      <c r="K132" s="83">
        <v>4970.4472800000012</v>
      </c>
      <c r="L132" s="85">
        <v>121.30183100000001</v>
      </c>
      <c r="M132" s="83">
        <v>6.0292435760000007</v>
      </c>
      <c r="N132" s="73"/>
      <c r="O132" s="84">
        <f t="shared" si="3"/>
        <v>3.8411602290577855E-3</v>
      </c>
      <c r="P132" s="84">
        <f>M132/'סכום נכסי הקרן'!$C$42</f>
        <v>1.0135038711672174E-3</v>
      </c>
    </row>
    <row r="133" spans="2:16">
      <c r="B133" s="76" t="s">
        <v>1950</v>
      </c>
      <c r="C133" s="73" t="s">
        <v>1951</v>
      </c>
      <c r="D133" s="73" t="s">
        <v>218</v>
      </c>
      <c r="E133" s="73"/>
      <c r="F133" s="94">
        <v>40118</v>
      </c>
      <c r="G133" s="83">
        <v>1.309999999970161</v>
      </c>
      <c r="H133" s="86" t="s">
        <v>122</v>
      </c>
      <c r="I133" s="87">
        <v>4.8000000000000001E-2</v>
      </c>
      <c r="J133" s="87">
        <v>4.8299999996663477E-2</v>
      </c>
      <c r="K133" s="83">
        <v>6084.849580000001</v>
      </c>
      <c r="L133" s="85">
        <v>121.16885499999999</v>
      </c>
      <c r="M133" s="83">
        <v>7.3729425620000022</v>
      </c>
      <c r="N133" s="73"/>
      <c r="O133" s="84">
        <f t="shared" si="3"/>
        <v>4.6972150624358553E-3</v>
      </c>
      <c r="P133" s="84">
        <f>M133/'סכום נכסי הקרן'!$C$42</f>
        <v>1.2393770021542324E-3</v>
      </c>
    </row>
    <row r="134" spans="2:16">
      <c r="B134" s="76" t="s">
        <v>1952</v>
      </c>
      <c r="C134" s="73" t="s">
        <v>1953</v>
      </c>
      <c r="D134" s="73" t="s">
        <v>218</v>
      </c>
      <c r="E134" s="73"/>
      <c r="F134" s="94">
        <v>39630</v>
      </c>
      <c r="G134" s="85">
        <v>0</v>
      </c>
      <c r="H134" s="86" t="s">
        <v>122</v>
      </c>
      <c r="I134" s="87">
        <v>4.8000000000000001E-2</v>
      </c>
      <c r="J134" s="87">
        <v>9.0999999967209429E-3</v>
      </c>
      <c r="K134" s="83">
        <v>1014.5296600000001</v>
      </c>
      <c r="L134" s="85">
        <v>129.25723400000001</v>
      </c>
      <c r="M134" s="83">
        <v>1.3113529730000002</v>
      </c>
      <c r="N134" s="73"/>
      <c r="O134" s="84">
        <f t="shared" si="3"/>
        <v>8.3544756861292347E-4</v>
      </c>
      <c r="P134" s="84">
        <f>M134/'סכום נכסי הקרן'!$C$42</f>
        <v>2.2043583044025614E-4</v>
      </c>
    </row>
    <row r="135" spans="2:16">
      <c r="B135" s="76" t="s">
        <v>1954</v>
      </c>
      <c r="C135" s="73" t="s">
        <v>1955</v>
      </c>
      <c r="D135" s="73" t="s">
        <v>218</v>
      </c>
      <c r="E135" s="73"/>
      <c r="F135" s="94">
        <v>39904</v>
      </c>
      <c r="G135" s="83">
        <v>0.74000000002448307</v>
      </c>
      <c r="H135" s="86" t="s">
        <v>122</v>
      </c>
      <c r="I135" s="87">
        <v>4.8000000000000001E-2</v>
      </c>
      <c r="J135" s="87">
        <v>4.8199999998286211E-2</v>
      </c>
      <c r="K135" s="83">
        <v>7742.6066000000019</v>
      </c>
      <c r="L135" s="85">
        <v>126.607923</v>
      </c>
      <c r="M135" s="83">
        <v>9.8027533739999999</v>
      </c>
      <c r="N135" s="73"/>
      <c r="O135" s="84">
        <f t="shared" si="3"/>
        <v>6.2452189766152542E-3</v>
      </c>
      <c r="P135" s="84">
        <f>M135/'סכום נכסי הקרן'!$C$42</f>
        <v>1.6478233740952616E-3</v>
      </c>
    </row>
    <row r="136" spans="2:16">
      <c r="B136" s="76" t="s">
        <v>1956</v>
      </c>
      <c r="C136" s="73" t="s">
        <v>1957</v>
      </c>
      <c r="D136" s="73" t="s">
        <v>218</v>
      </c>
      <c r="E136" s="73"/>
      <c r="F136" s="94">
        <v>39965</v>
      </c>
      <c r="G136" s="83">
        <v>0.91000000002879344</v>
      </c>
      <c r="H136" s="86" t="s">
        <v>122</v>
      </c>
      <c r="I136" s="87">
        <v>4.8000000000000001E-2</v>
      </c>
      <c r="J136" s="87">
        <v>4.830000000374314E-2</v>
      </c>
      <c r="K136" s="83">
        <v>3648.0265200000008</v>
      </c>
      <c r="L136" s="85">
        <v>123.76357299999999</v>
      </c>
      <c r="M136" s="83">
        <v>4.5149279570000012</v>
      </c>
      <c r="N136" s="73"/>
      <c r="O136" s="84">
        <f t="shared" si="3"/>
        <v>2.8764075438125112E-3</v>
      </c>
      <c r="P136" s="84">
        <f>M136/'סכום נכסי הקרן'!$C$42</f>
        <v>7.5895042301415841E-4</v>
      </c>
    </row>
    <row r="137" spans="2:16">
      <c r="B137" s="76" t="s">
        <v>1958</v>
      </c>
      <c r="C137" s="73" t="s">
        <v>1959</v>
      </c>
      <c r="D137" s="73" t="s">
        <v>218</v>
      </c>
      <c r="E137" s="73"/>
      <c r="F137" s="94">
        <v>39995</v>
      </c>
      <c r="G137" s="83">
        <v>0.96999999994719499</v>
      </c>
      <c r="H137" s="86" t="s">
        <v>122</v>
      </c>
      <c r="I137" s="87">
        <v>4.8000000000000001E-2</v>
      </c>
      <c r="J137" s="87">
        <v>4.8499999998786916E-2</v>
      </c>
      <c r="K137" s="83">
        <v>5573.051840000001</v>
      </c>
      <c r="L137" s="85">
        <v>125.72881599999999</v>
      </c>
      <c r="M137" s="83">
        <v>7.006932121000002</v>
      </c>
      <c r="N137" s="73"/>
      <c r="O137" s="84">
        <f t="shared" si="3"/>
        <v>4.4640341116802011E-3</v>
      </c>
      <c r="P137" s="84">
        <f>M137/'סכום נכסי הקרן'!$C$42</f>
        <v>1.1778513739116223E-3</v>
      </c>
    </row>
    <row r="138" spans="2:16">
      <c r="B138" s="76" t="s">
        <v>1960</v>
      </c>
      <c r="C138" s="73" t="s">
        <v>1961</v>
      </c>
      <c r="D138" s="73" t="s">
        <v>218</v>
      </c>
      <c r="E138" s="73"/>
      <c r="F138" s="94">
        <v>40027</v>
      </c>
      <c r="G138" s="83">
        <v>1.0600000000229584</v>
      </c>
      <c r="H138" s="86" t="s">
        <v>122</v>
      </c>
      <c r="I138" s="87">
        <v>4.8000000000000001E-2</v>
      </c>
      <c r="J138" s="87">
        <v>4.8299999999540821E-2</v>
      </c>
      <c r="K138" s="83">
        <v>7017.3410000000013</v>
      </c>
      <c r="L138" s="85">
        <v>124.14088</v>
      </c>
      <c r="M138" s="83">
        <v>8.711388880000003</v>
      </c>
      <c r="N138" s="73"/>
      <c r="O138" s="84">
        <f t="shared" si="3"/>
        <v>5.5499234827583377E-3</v>
      </c>
      <c r="P138" s="84">
        <f>M138/'סכום נכסי הקרן'!$C$42</f>
        <v>1.4643671700821418E-3</v>
      </c>
    </row>
    <row r="139" spans="2:16">
      <c r="B139" s="76" t="s">
        <v>1962</v>
      </c>
      <c r="C139" s="73" t="s">
        <v>1963</v>
      </c>
      <c r="D139" s="73" t="s">
        <v>218</v>
      </c>
      <c r="E139" s="73"/>
      <c r="F139" s="94">
        <v>40179</v>
      </c>
      <c r="G139" s="83">
        <v>1.4399999998804178</v>
      </c>
      <c r="H139" s="86" t="s">
        <v>122</v>
      </c>
      <c r="I139" s="87">
        <v>4.8000000000000001E-2</v>
      </c>
      <c r="J139" s="87">
        <v>4.8299999995366195E-2</v>
      </c>
      <c r="K139" s="83">
        <v>2730.2484800000007</v>
      </c>
      <c r="L139" s="85">
        <v>122.51553699999999</v>
      </c>
      <c r="M139" s="83">
        <v>3.3449785850000002</v>
      </c>
      <c r="N139" s="73"/>
      <c r="O139" s="84">
        <f t="shared" si="3"/>
        <v>2.131046547679232E-3</v>
      </c>
      <c r="P139" s="84">
        <f>M139/'סכום נכסי הקרן'!$C$42</f>
        <v>5.6228425707724981E-4</v>
      </c>
    </row>
    <row r="140" spans="2:16">
      <c r="B140" s="76" t="s">
        <v>1964</v>
      </c>
      <c r="C140" s="73" t="s">
        <v>1965</v>
      </c>
      <c r="D140" s="73" t="s">
        <v>218</v>
      </c>
      <c r="E140" s="73"/>
      <c r="F140" s="94">
        <v>40210</v>
      </c>
      <c r="G140" s="83">
        <v>1.5200000000245844</v>
      </c>
      <c r="H140" s="86" t="s">
        <v>122</v>
      </c>
      <c r="I140" s="87">
        <v>4.8000000000000001E-2</v>
      </c>
      <c r="J140" s="87">
        <v>4.8200000002909166E-2</v>
      </c>
      <c r="K140" s="83">
        <v>3999.8596000000002</v>
      </c>
      <c r="L140" s="85">
        <v>122.0322</v>
      </c>
      <c r="M140" s="83">
        <v>4.8811166690000007</v>
      </c>
      <c r="N140" s="73"/>
      <c r="O140" s="84">
        <f t="shared" si="3"/>
        <v>3.1097020689272972E-3</v>
      </c>
      <c r="P140" s="84">
        <f>M140/'סכום נכסי הקרן'!$C$42</f>
        <v>8.2050601825782562E-4</v>
      </c>
    </row>
    <row r="141" spans="2:16">
      <c r="B141" s="76" t="s">
        <v>1966</v>
      </c>
      <c r="C141" s="73" t="s">
        <v>1967</v>
      </c>
      <c r="D141" s="73" t="s">
        <v>218</v>
      </c>
      <c r="E141" s="73"/>
      <c r="F141" s="94">
        <v>40238</v>
      </c>
      <c r="G141" s="83">
        <v>1.5999999999713557</v>
      </c>
      <c r="H141" s="86" t="s">
        <v>122</v>
      </c>
      <c r="I141" s="87">
        <v>4.8000000000000001E-2</v>
      </c>
      <c r="J141" s="87">
        <v>4.839999999902609E-2</v>
      </c>
      <c r="K141" s="83">
        <v>5706.0172000000011</v>
      </c>
      <c r="L141" s="85">
        <v>122.364876</v>
      </c>
      <c r="M141" s="83">
        <v>6.982160877000001</v>
      </c>
      <c r="N141" s="73"/>
      <c r="O141" s="84">
        <f t="shared" si="3"/>
        <v>4.4482526432293584E-3</v>
      </c>
      <c r="P141" s="84">
        <f>M141/'סכום נכסי הקרן'!$C$42</f>
        <v>1.1736873769904223E-3</v>
      </c>
    </row>
    <row r="142" spans="2:16">
      <c r="B142" s="76" t="s">
        <v>1968</v>
      </c>
      <c r="C142" s="73" t="s">
        <v>1969</v>
      </c>
      <c r="D142" s="73" t="s">
        <v>218</v>
      </c>
      <c r="E142" s="73"/>
      <c r="F142" s="94">
        <v>40300</v>
      </c>
      <c r="G142" s="83">
        <v>1.7699999999354585</v>
      </c>
      <c r="H142" s="86" t="s">
        <v>122</v>
      </c>
      <c r="I142" s="87">
        <v>4.8000000000000001E-2</v>
      </c>
      <c r="J142" s="87">
        <v>4.8399999986722897E-2</v>
      </c>
      <c r="K142" s="83">
        <v>891.76954000000012</v>
      </c>
      <c r="L142" s="85">
        <v>121.62039</v>
      </c>
      <c r="M142" s="83">
        <v>1.0845735910000001</v>
      </c>
      <c r="N142" s="73"/>
      <c r="O142" s="84">
        <f t="shared" ref="O142:O158" si="4">IFERROR(M142/$M$11,0)</f>
        <v>6.909690893595414E-4</v>
      </c>
      <c r="P142" s="84">
        <f>M142/'סכום נכסי הקרן'!$C$42</f>
        <v>1.823146667054193E-4</v>
      </c>
    </row>
    <row r="143" spans="2:16">
      <c r="B143" s="76" t="s">
        <v>1970</v>
      </c>
      <c r="C143" s="73" t="s">
        <v>1971</v>
      </c>
      <c r="D143" s="73" t="s">
        <v>218</v>
      </c>
      <c r="E143" s="73"/>
      <c r="F143" s="94">
        <v>40360</v>
      </c>
      <c r="G143" s="83">
        <v>1.8900000002093771</v>
      </c>
      <c r="H143" s="86" t="s">
        <v>122</v>
      </c>
      <c r="I143" s="87">
        <v>4.8000000000000001E-2</v>
      </c>
      <c r="J143" s="87">
        <v>4.8500000001962917E-2</v>
      </c>
      <c r="K143" s="83">
        <v>2504.4451600000007</v>
      </c>
      <c r="L143" s="85">
        <v>122.050555</v>
      </c>
      <c r="M143" s="83">
        <v>3.0566892240000003</v>
      </c>
      <c r="N143" s="73"/>
      <c r="O143" s="84">
        <f t="shared" si="4"/>
        <v>1.9473807836451397E-3</v>
      </c>
      <c r="P143" s="84">
        <f>M143/'סכום נכסי הקרן'!$C$42</f>
        <v>5.1382338803011363E-4</v>
      </c>
    </row>
    <row r="144" spans="2:16">
      <c r="B144" s="76" t="s">
        <v>1972</v>
      </c>
      <c r="C144" s="73" t="s">
        <v>1973</v>
      </c>
      <c r="D144" s="73" t="s">
        <v>218</v>
      </c>
      <c r="E144" s="73"/>
      <c r="F144" s="94">
        <v>40422</v>
      </c>
      <c r="G144" s="83">
        <v>2.0599999999264038</v>
      </c>
      <c r="H144" s="86" t="s">
        <v>122</v>
      </c>
      <c r="I144" s="87">
        <v>4.8000000000000001E-2</v>
      </c>
      <c r="J144" s="87">
        <v>4.8399999999732372E-2</v>
      </c>
      <c r="K144" s="83">
        <v>4974.8068000000012</v>
      </c>
      <c r="L144" s="85">
        <v>120.177226</v>
      </c>
      <c r="M144" s="83">
        <v>5.9785848240000012</v>
      </c>
      <c r="N144" s="73"/>
      <c r="O144" s="84">
        <f t="shared" si="4"/>
        <v>3.8088861334795812E-3</v>
      </c>
      <c r="P144" s="84">
        <f>M144/'סכום נכסי הקרן'!$C$42</f>
        <v>1.0049882355632961E-3</v>
      </c>
    </row>
    <row r="145" spans="2:16">
      <c r="B145" s="76" t="s">
        <v>1974</v>
      </c>
      <c r="C145" s="73" t="s">
        <v>1975</v>
      </c>
      <c r="D145" s="73" t="s">
        <v>218</v>
      </c>
      <c r="E145" s="73"/>
      <c r="F145" s="94">
        <v>40483</v>
      </c>
      <c r="G145" s="83">
        <v>2.2300000000576801</v>
      </c>
      <c r="H145" s="86" t="s">
        <v>122</v>
      </c>
      <c r="I145" s="87">
        <v>4.8000000000000001E-2</v>
      </c>
      <c r="J145" s="87">
        <v>4.8400000001118638E-2</v>
      </c>
      <c r="K145" s="83">
        <v>9669.0685799999992</v>
      </c>
      <c r="L145" s="85">
        <v>118.34103</v>
      </c>
      <c r="M145" s="83">
        <v>11.442475358000001</v>
      </c>
      <c r="N145" s="73"/>
      <c r="O145" s="84">
        <f t="shared" si="4"/>
        <v>7.2898665832775685E-3</v>
      </c>
      <c r="P145" s="84">
        <f>M145/'סכום נכסי הקרן'!$C$42</f>
        <v>1.9234573831502628E-3</v>
      </c>
    </row>
    <row r="146" spans="2:16">
      <c r="B146" s="76" t="s">
        <v>1976</v>
      </c>
      <c r="C146" s="73" t="s">
        <v>1977</v>
      </c>
      <c r="D146" s="73" t="s">
        <v>218</v>
      </c>
      <c r="E146" s="73"/>
      <c r="F146" s="94">
        <v>40513</v>
      </c>
      <c r="G146" s="83">
        <v>2.3100000003209735</v>
      </c>
      <c r="H146" s="86" t="s">
        <v>122</v>
      </c>
      <c r="I146" s="87">
        <v>4.8000000000000001E-2</v>
      </c>
      <c r="J146" s="87">
        <v>4.8400000006108848E-2</v>
      </c>
      <c r="K146" s="83">
        <v>3286.5826800000004</v>
      </c>
      <c r="L146" s="85">
        <v>117.546156</v>
      </c>
      <c r="M146" s="83">
        <v>3.8632515960000005</v>
      </c>
      <c r="N146" s="73"/>
      <c r="O146" s="84">
        <f t="shared" si="4"/>
        <v>2.4612321924542555E-3</v>
      </c>
      <c r="P146" s="84">
        <f>M146/'סכום נכסי הקרן'!$C$42</f>
        <v>6.4940492094641019E-4</v>
      </c>
    </row>
    <row r="147" spans="2:16">
      <c r="B147" s="76" t="s">
        <v>1978</v>
      </c>
      <c r="C147" s="73" t="s">
        <v>1979</v>
      </c>
      <c r="D147" s="73" t="s">
        <v>218</v>
      </c>
      <c r="E147" s="73"/>
      <c r="F147" s="94">
        <v>40544</v>
      </c>
      <c r="G147" s="83">
        <v>2.3400000000181929</v>
      </c>
      <c r="H147" s="86" t="s">
        <v>122</v>
      </c>
      <c r="I147" s="87">
        <v>4.8000000000000001E-2</v>
      </c>
      <c r="J147" s="87">
        <v>4.8399999999676577E-2</v>
      </c>
      <c r="K147" s="83">
        <v>8260.0519000000022</v>
      </c>
      <c r="L147" s="85">
        <v>119.781476</v>
      </c>
      <c r="M147" s="83">
        <v>9.8940121229999995</v>
      </c>
      <c r="N147" s="73"/>
      <c r="O147" s="84">
        <f t="shared" si="4"/>
        <v>6.3033588531675507E-3</v>
      </c>
      <c r="P147" s="84">
        <f>M147/'סכום נכסי הקרן'!$C$42</f>
        <v>1.6631637885640926E-3</v>
      </c>
    </row>
    <row r="148" spans="2:16">
      <c r="B148" s="76" t="s">
        <v>1980</v>
      </c>
      <c r="C148" s="73" t="s">
        <v>1981</v>
      </c>
      <c r="D148" s="73" t="s">
        <v>218</v>
      </c>
      <c r="E148" s="73"/>
      <c r="F148" s="94">
        <v>40575</v>
      </c>
      <c r="G148" s="83">
        <v>2.4199999998242867</v>
      </c>
      <c r="H148" s="86" t="s">
        <v>122</v>
      </c>
      <c r="I148" s="87">
        <v>4.8000000000000001E-2</v>
      </c>
      <c r="J148" s="87">
        <v>4.839999999390171E-2</v>
      </c>
      <c r="K148" s="83">
        <v>3255.6697199999999</v>
      </c>
      <c r="L148" s="85">
        <v>118.867741</v>
      </c>
      <c r="M148" s="83">
        <v>3.8699410540000008</v>
      </c>
      <c r="N148" s="73"/>
      <c r="O148" s="84">
        <f t="shared" si="4"/>
        <v>2.4654939675342732E-3</v>
      </c>
      <c r="P148" s="84">
        <f>M148/'סכום נכסי הקרן'!$C$42</f>
        <v>6.50529405551079E-4</v>
      </c>
    </row>
    <row r="149" spans="2:16">
      <c r="B149" s="76" t="s">
        <v>1982</v>
      </c>
      <c r="C149" s="73" t="s">
        <v>1983</v>
      </c>
      <c r="D149" s="73" t="s">
        <v>218</v>
      </c>
      <c r="E149" s="73"/>
      <c r="F149" s="94">
        <v>40603</v>
      </c>
      <c r="G149" s="83">
        <v>2.5000000000838316</v>
      </c>
      <c r="H149" s="86" t="s">
        <v>122</v>
      </c>
      <c r="I149" s="87">
        <v>4.8000000000000001E-2</v>
      </c>
      <c r="J149" s="87">
        <v>4.850000000108981E-2</v>
      </c>
      <c r="K149" s="83">
        <v>5047.8783000000003</v>
      </c>
      <c r="L149" s="85">
        <v>118.15514400000001</v>
      </c>
      <c r="M149" s="83">
        <v>5.9643278510000011</v>
      </c>
      <c r="N149" s="73"/>
      <c r="O149" s="84">
        <f t="shared" si="4"/>
        <v>3.7998031835234139E-3</v>
      </c>
      <c r="P149" s="84">
        <f>M149/'סכום נכסי הקרן'!$C$42</f>
        <v>1.0025916667160623E-3</v>
      </c>
    </row>
    <row r="150" spans="2:16">
      <c r="B150" s="76" t="s">
        <v>1984</v>
      </c>
      <c r="C150" s="73" t="s">
        <v>1985</v>
      </c>
      <c r="D150" s="73" t="s">
        <v>218</v>
      </c>
      <c r="E150" s="73"/>
      <c r="F150" s="94">
        <v>40634</v>
      </c>
      <c r="G150" s="83">
        <v>2.5899999997905536</v>
      </c>
      <c r="H150" s="86" t="s">
        <v>122</v>
      </c>
      <c r="I150" s="87">
        <v>4.8000000000000001E-2</v>
      </c>
      <c r="J150" s="87">
        <v>4.8499999997143918E-2</v>
      </c>
      <c r="K150" s="83">
        <v>1790.2765200000001</v>
      </c>
      <c r="L150" s="85">
        <v>117.34350499999999</v>
      </c>
      <c r="M150" s="83">
        <v>2.1007732159999999</v>
      </c>
      <c r="N150" s="73"/>
      <c r="O150" s="84">
        <f t="shared" si="4"/>
        <v>1.3383779284834485E-3</v>
      </c>
      <c r="P150" s="84">
        <f>M150/'סכום נכסי הקרן'!$C$42</f>
        <v>3.531358055155814E-4</v>
      </c>
    </row>
    <row r="151" spans="2:16">
      <c r="B151" s="76" t="s">
        <v>1986</v>
      </c>
      <c r="C151" s="73" t="s">
        <v>1987</v>
      </c>
      <c r="D151" s="73" t="s">
        <v>218</v>
      </c>
      <c r="E151" s="73"/>
      <c r="F151" s="94">
        <v>40664</v>
      </c>
      <c r="G151" s="83">
        <v>2.6700000001290243</v>
      </c>
      <c r="H151" s="86" t="s">
        <v>122</v>
      </c>
      <c r="I151" s="87">
        <v>4.8000000000000001E-2</v>
      </c>
      <c r="J151" s="87">
        <v>4.8500000002580472E-2</v>
      </c>
      <c r="K151" s="83">
        <v>6643.9580200000019</v>
      </c>
      <c r="L151" s="85">
        <v>116.655061</v>
      </c>
      <c r="M151" s="83">
        <v>7.7505133000000006</v>
      </c>
      <c r="N151" s="73"/>
      <c r="O151" s="84">
        <f t="shared" si="4"/>
        <v>4.9377609425583129E-3</v>
      </c>
      <c r="P151" s="84">
        <f>M151/'סכום נכסי הקרן'!$C$42</f>
        <v>1.302845893364021E-3</v>
      </c>
    </row>
    <row r="152" spans="2:16">
      <c r="B152" s="76" t="s">
        <v>1988</v>
      </c>
      <c r="C152" s="73" t="s">
        <v>1989</v>
      </c>
      <c r="D152" s="73" t="s">
        <v>218</v>
      </c>
      <c r="E152" s="73"/>
      <c r="F152" s="94">
        <v>40756</v>
      </c>
      <c r="G152" s="83">
        <v>2.860000000188089</v>
      </c>
      <c r="H152" s="86" t="s">
        <v>122</v>
      </c>
      <c r="I152" s="87">
        <v>4.8000000000000001E-2</v>
      </c>
      <c r="J152" s="87">
        <v>4.8500000004702219E-2</v>
      </c>
      <c r="K152" s="83">
        <v>3655.9033800000007</v>
      </c>
      <c r="L152" s="85">
        <v>116.340991</v>
      </c>
      <c r="M152" s="83">
        <v>4.2533142200000009</v>
      </c>
      <c r="N152" s="73"/>
      <c r="O152" s="84">
        <f t="shared" si="4"/>
        <v>2.709736506347764E-3</v>
      </c>
      <c r="P152" s="84">
        <f>M152/'סכום נכסי הקרן'!$C$42</f>
        <v>7.1497367338416086E-4</v>
      </c>
    </row>
    <row r="153" spans="2:16">
      <c r="B153" s="76" t="s">
        <v>1990</v>
      </c>
      <c r="C153" s="73" t="s">
        <v>1991</v>
      </c>
      <c r="D153" s="73" t="s">
        <v>218</v>
      </c>
      <c r="E153" s="73"/>
      <c r="F153" s="94">
        <v>40848</v>
      </c>
      <c r="G153" s="83">
        <v>3.1000000000337469</v>
      </c>
      <c r="H153" s="86" t="s">
        <v>122</v>
      </c>
      <c r="I153" s="87">
        <v>4.8000000000000001E-2</v>
      </c>
      <c r="J153" s="87">
        <v>4.8399999999966248E-2</v>
      </c>
      <c r="K153" s="83">
        <v>10309.620780000001</v>
      </c>
      <c r="L153" s="85">
        <v>114.970302</v>
      </c>
      <c r="M153" s="83">
        <v>11.853002156000002</v>
      </c>
      <c r="N153" s="73"/>
      <c r="O153" s="84">
        <f t="shared" si="4"/>
        <v>7.5514083819398494E-3</v>
      </c>
      <c r="P153" s="84">
        <f>M153/'סכום נכסי הקרן'!$C$42</f>
        <v>1.992466122595969E-3</v>
      </c>
    </row>
    <row r="154" spans="2:16">
      <c r="B154" s="76" t="s">
        <v>1992</v>
      </c>
      <c r="C154" s="73" t="s">
        <v>1993</v>
      </c>
      <c r="D154" s="73" t="s">
        <v>218</v>
      </c>
      <c r="E154" s="73"/>
      <c r="F154" s="94">
        <v>40940</v>
      </c>
      <c r="G154" s="83">
        <v>3.2799999999151535</v>
      </c>
      <c r="H154" s="86" t="s">
        <v>122</v>
      </c>
      <c r="I154" s="87">
        <v>4.8000000000000001E-2</v>
      </c>
      <c r="J154" s="87">
        <v>4.8399999998780335E-2</v>
      </c>
      <c r="K154" s="83">
        <v>12966.450980000001</v>
      </c>
      <c r="L154" s="85">
        <v>116.346996</v>
      </c>
      <c r="M154" s="83">
        <v>15.086076251000001</v>
      </c>
      <c r="N154" s="73"/>
      <c r="O154" s="84">
        <f t="shared" si="4"/>
        <v>9.6111618940960125E-3</v>
      </c>
      <c r="P154" s="84">
        <f>M154/'סכום נכסי הקרן'!$C$42</f>
        <v>2.5359394571443207E-3</v>
      </c>
    </row>
    <row r="155" spans="2:16">
      <c r="B155" s="76" t="s">
        <v>1994</v>
      </c>
      <c r="C155" s="73" t="s">
        <v>1995</v>
      </c>
      <c r="D155" s="73" t="s">
        <v>218</v>
      </c>
      <c r="E155" s="73"/>
      <c r="F155" s="94">
        <v>40969</v>
      </c>
      <c r="G155" s="83">
        <v>3.3600000002009933</v>
      </c>
      <c r="H155" s="86" t="s">
        <v>122</v>
      </c>
      <c r="I155" s="87">
        <v>4.8000000000000001E-2</v>
      </c>
      <c r="J155" s="87">
        <v>4.8500000002621647E-2</v>
      </c>
      <c r="K155" s="83">
        <v>7900.2924200000007</v>
      </c>
      <c r="L155" s="85">
        <v>115.876114</v>
      </c>
      <c r="M155" s="83">
        <v>9.1545518559999994</v>
      </c>
      <c r="N155" s="73"/>
      <c r="O155" s="84">
        <f t="shared" si="4"/>
        <v>5.8322574068973608E-3</v>
      </c>
      <c r="P155" s="84">
        <f>M155/'סכום נכסי הקרן'!$C$42</f>
        <v>1.5388619862348441E-3</v>
      </c>
    </row>
    <row r="156" spans="2:16">
      <c r="B156" s="76" t="s">
        <v>1996</v>
      </c>
      <c r="C156" s="73" t="s">
        <v>1997</v>
      </c>
      <c r="D156" s="73" t="s">
        <v>218</v>
      </c>
      <c r="E156" s="73"/>
      <c r="F156" s="94">
        <v>41000</v>
      </c>
      <c r="G156" s="83">
        <v>3.4400000002007096</v>
      </c>
      <c r="H156" s="86" t="s">
        <v>122</v>
      </c>
      <c r="I156" s="87">
        <v>4.8000000000000001E-2</v>
      </c>
      <c r="J156" s="87">
        <v>4.850000000250887E-2</v>
      </c>
      <c r="K156" s="83">
        <v>4316.4697399999995</v>
      </c>
      <c r="L156" s="85">
        <v>115.425898</v>
      </c>
      <c r="M156" s="83">
        <v>4.9823239750000008</v>
      </c>
      <c r="N156" s="73"/>
      <c r="O156" s="84">
        <f t="shared" si="4"/>
        <v>3.1741800542329089E-3</v>
      </c>
      <c r="P156" s="84">
        <f>M156/'סכום נכסי הקרן'!$C$42</f>
        <v>8.3751876540071946E-4</v>
      </c>
    </row>
    <row r="157" spans="2:16">
      <c r="B157" s="76" t="s">
        <v>1998</v>
      </c>
      <c r="C157" s="73" t="s">
        <v>1999</v>
      </c>
      <c r="D157" s="73" t="s">
        <v>218</v>
      </c>
      <c r="E157" s="73"/>
      <c r="F157" s="94">
        <v>41640</v>
      </c>
      <c r="G157" s="83">
        <v>4.8000000002621972</v>
      </c>
      <c r="H157" s="86" t="s">
        <v>122</v>
      </c>
      <c r="I157" s="87">
        <v>4.8000000000000001E-2</v>
      </c>
      <c r="J157" s="87">
        <v>4.8500000002512728E-2</v>
      </c>
      <c r="K157" s="83">
        <v>8102.0688400000008</v>
      </c>
      <c r="L157" s="85">
        <v>112.976168</v>
      </c>
      <c r="M157" s="83">
        <v>9.1534068820000005</v>
      </c>
      <c r="N157" s="73"/>
      <c r="O157" s="84">
        <f t="shared" si="4"/>
        <v>5.8315279574172292E-3</v>
      </c>
      <c r="P157" s="84">
        <f>M157/'סכום נכסי הקרן'!$C$42</f>
        <v>1.5386695183793398E-3</v>
      </c>
    </row>
    <row r="158" spans="2:16">
      <c r="B158" s="76" t="s">
        <v>2000</v>
      </c>
      <c r="C158" s="73" t="s">
        <v>2001</v>
      </c>
      <c r="D158" s="73" t="s">
        <v>218</v>
      </c>
      <c r="E158" s="73"/>
      <c r="F158" s="94">
        <v>44774</v>
      </c>
      <c r="G158" s="83">
        <v>10.210000134362657</v>
      </c>
      <c r="H158" s="86" t="s">
        <v>122</v>
      </c>
      <c r="I158" s="87">
        <v>4.8000000000000001E-2</v>
      </c>
      <c r="J158" s="87">
        <v>4.8500000797066616E-2</v>
      </c>
      <c r="K158" s="83">
        <v>20.658180000000005</v>
      </c>
      <c r="L158" s="85">
        <v>106.27995900000001</v>
      </c>
      <c r="M158" s="83">
        <v>2.1955505000000004E-2</v>
      </c>
      <c r="N158" s="73"/>
      <c r="O158" s="84">
        <f t="shared" si="4"/>
        <v>1.3987594223358568E-5</v>
      </c>
      <c r="P158" s="84">
        <f>M158/'סכום נכסי הקרן'!$C$42</f>
        <v>3.6906767873017176E-6</v>
      </c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32" t="s">
        <v>101</v>
      </c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32" t="s">
        <v>188</v>
      </c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32" t="s">
        <v>196</v>
      </c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2:16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2:16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2:16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2:16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2:16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2:16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2:16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2:16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2:16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2:16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2:16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2:16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2:16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2:16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2:16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2:16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2:16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2:16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2:16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2:16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2:16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2:16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2:16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2:16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2:16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2:16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2:16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2:16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2:16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2:16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2:16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2:16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</row>
    <row r="383" spans="2:16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</row>
    <row r="384" spans="2:16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</row>
    <row r="385" spans="2:16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2:16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</row>
    <row r="387" spans="2:16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2:16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</row>
    <row r="389" spans="2:16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</row>
    <row r="390" spans="2:16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</row>
    <row r="391" spans="2:16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</row>
    <row r="392" spans="2:16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</row>
    <row r="393" spans="2:16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</row>
    <row r="394" spans="2:16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</row>
    <row r="395" spans="2:16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2:16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</row>
    <row r="397" spans="2:16">
      <c r="B397" s="116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</row>
    <row r="398" spans="2:16">
      <c r="B398" s="116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</row>
    <row r="399" spans="2:16">
      <c r="B399" s="116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</row>
    <row r="400" spans="2:16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</row>
    <row r="401" spans="2:16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</row>
    <row r="402" spans="2:16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</row>
    <row r="403" spans="2:16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</row>
    <row r="404" spans="2:16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</row>
    <row r="405" spans="2:16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</row>
    <row r="406" spans="2:16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</row>
    <row r="407" spans="2:16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</row>
    <row r="408" spans="2:16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</row>
    <row r="409" spans="2:16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</row>
    <row r="410" spans="2:16">
      <c r="B410" s="116"/>
      <c r="C410" s="116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</row>
    <row r="411" spans="2:16">
      <c r="B411" s="116"/>
      <c r="C411" s="116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</row>
    <row r="412" spans="2:16">
      <c r="B412" s="116"/>
      <c r="C412" s="116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</row>
    <row r="413" spans="2:16">
      <c r="B413" s="116"/>
      <c r="C413" s="116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</row>
    <row r="414" spans="2:16">
      <c r="B414" s="116"/>
      <c r="C414" s="116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</row>
    <row r="415" spans="2:16">
      <c r="B415" s="116"/>
      <c r="C415" s="116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</row>
    <row r="416" spans="2:16">
      <c r="B416" s="116"/>
      <c r="C416" s="116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</row>
    <row r="417" spans="2:16">
      <c r="B417" s="116"/>
      <c r="C417" s="116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</row>
    <row r="418" spans="2:16">
      <c r="B418" s="116"/>
      <c r="C418" s="116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</row>
    <row r="419" spans="2:16">
      <c r="B419" s="116"/>
      <c r="C419" s="116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</row>
    <row r="420" spans="2:16">
      <c r="B420" s="116"/>
      <c r="C420" s="116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</row>
    <row r="421" spans="2:16">
      <c r="B421" s="116"/>
      <c r="C421" s="116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</row>
    <row r="422" spans="2:16">
      <c r="B422" s="116"/>
      <c r="C422" s="116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</row>
    <row r="423" spans="2:16">
      <c r="B423" s="116"/>
      <c r="C423" s="116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</row>
    <row r="424" spans="2:16">
      <c r="B424" s="116"/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</row>
    <row r="425" spans="2:16">
      <c r="B425" s="116"/>
      <c r="C425" s="116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</row>
    <row r="426" spans="2:16">
      <c r="B426" s="116"/>
      <c r="C426" s="116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</row>
    <row r="427" spans="2:16">
      <c r="B427" s="116"/>
      <c r="C427" s="116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</row>
    <row r="428" spans="2:16">
      <c r="B428" s="116"/>
      <c r="C428" s="116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</row>
    <row r="429" spans="2:16">
      <c r="B429" s="116"/>
      <c r="C429" s="116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</row>
    <row r="430" spans="2:16">
      <c r="B430" s="116"/>
      <c r="C430" s="116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</row>
    <row r="431" spans="2:16">
      <c r="B431" s="116"/>
      <c r="C431" s="116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</row>
    <row r="432" spans="2:16">
      <c r="B432" s="116"/>
      <c r="C432" s="116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</row>
    <row r="433" spans="2:16">
      <c r="B433" s="116"/>
      <c r="C433" s="116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</row>
    <row r="434" spans="2:16">
      <c r="B434" s="116"/>
      <c r="C434" s="116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</row>
    <row r="435" spans="2:16">
      <c r="B435" s="116"/>
      <c r="C435" s="116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</row>
    <row r="436" spans="2:16">
      <c r="B436" s="116"/>
      <c r="C436" s="116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</row>
    <row r="437" spans="2:16">
      <c r="B437" s="116"/>
      <c r="C437" s="116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</row>
    <row r="438" spans="2:16">
      <c r="B438" s="116"/>
      <c r="C438" s="116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</row>
    <row r="439" spans="2:16">
      <c r="B439" s="116"/>
      <c r="C439" s="116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</row>
    <row r="440" spans="2:16">
      <c r="B440" s="116"/>
      <c r="C440" s="116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</row>
    <row r="441" spans="2:16">
      <c r="B441" s="116"/>
      <c r="C441" s="116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</row>
    <row r="442" spans="2:16">
      <c r="B442" s="116"/>
      <c r="C442" s="116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</row>
    <row r="443" spans="2:16">
      <c r="B443" s="116"/>
      <c r="C443" s="116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</row>
    <row r="444" spans="2:16">
      <c r="B444" s="116"/>
      <c r="C444" s="116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</row>
    <row r="445" spans="2:16">
      <c r="B445" s="116"/>
      <c r="C445" s="116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</row>
    <row r="446" spans="2:16">
      <c r="B446" s="116"/>
      <c r="C446" s="116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</row>
    <row r="447" spans="2:16">
      <c r="B447" s="116"/>
      <c r="C447" s="116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</row>
    <row r="448" spans="2:16">
      <c r="B448" s="116"/>
      <c r="C448" s="116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</row>
    <row r="449" spans="2:16">
      <c r="B449" s="116"/>
      <c r="C449" s="116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</row>
    <row r="450" spans="2:16">
      <c r="B450" s="116"/>
      <c r="C450" s="116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</row>
    <row r="451" spans="2:16">
      <c r="B451" s="116"/>
      <c r="C451" s="116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</row>
    <row r="452" spans="2:16">
      <c r="B452" s="116"/>
      <c r="C452" s="116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7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135</v>
      </c>
      <c r="C1" s="67" t="s" vm="1">
        <v>214</v>
      </c>
    </row>
    <row r="2" spans="2:19">
      <c r="B2" s="46" t="s">
        <v>134</v>
      </c>
      <c r="C2" s="67" t="s">
        <v>215</v>
      </c>
    </row>
    <row r="3" spans="2:19">
      <c r="B3" s="46" t="s">
        <v>136</v>
      </c>
      <c r="C3" s="67" t="s">
        <v>2663</v>
      </c>
    </row>
    <row r="4" spans="2:19">
      <c r="B4" s="46" t="s">
        <v>137</v>
      </c>
      <c r="C4" s="67">
        <v>14242</v>
      </c>
    </row>
    <row r="6" spans="2:19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</row>
    <row r="7" spans="2:19" ht="26.25" customHeight="1">
      <c r="B7" s="148" t="s">
        <v>79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0"/>
    </row>
    <row r="8" spans="2:19" s="3" customFormat="1" ht="78.75">
      <c r="B8" s="21" t="s">
        <v>105</v>
      </c>
      <c r="C8" s="29" t="s">
        <v>40</v>
      </c>
      <c r="D8" s="29" t="s">
        <v>107</v>
      </c>
      <c r="E8" s="29" t="s">
        <v>106</v>
      </c>
      <c r="F8" s="29" t="s">
        <v>58</v>
      </c>
      <c r="G8" s="29" t="s">
        <v>14</v>
      </c>
      <c r="H8" s="29" t="s">
        <v>59</v>
      </c>
      <c r="I8" s="29" t="s">
        <v>93</v>
      </c>
      <c r="J8" s="29" t="s">
        <v>17</v>
      </c>
      <c r="K8" s="29" t="s">
        <v>92</v>
      </c>
      <c r="L8" s="29" t="s">
        <v>16</v>
      </c>
      <c r="M8" s="58" t="s">
        <v>18</v>
      </c>
      <c r="N8" s="29" t="s">
        <v>190</v>
      </c>
      <c r="O8" s="29" t="s">
        <v>189</v>
      </c>
      <c r="P8" s="29" t="s">
        <v>100</v>
      </c>
      <c r="Q8" s="29" t="s">
        <v>53</v>
      </c>
      <c r="R8" s="29" t="s">
        <v>138</v>
      </c>
      <c r="S8" s="30" t="s">
        <v>140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197</v>
      </c>
      <c r="O9" s="31"/>
      <c r="P9" s="31" t="s">
        <v>193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19" t="s">
        <v>141</v>
      </c>
    </row>
    <row r="11" spans="2:19" s="4" customFormat="1" ht="18" customHeight="1">
      <c r="B11" s="129" t="s">
        <v>2664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0">
        <v>0</v>
      </c>
      <c r="Q11" s="88"/>
      <c r="R11" s="131">
        <v>0</v>
      </c>
      <c r="S11" s="131">
        <v>0</v>
      </c>
    </row>
    <row r="12" spans="2:19" ht="20.25" customHeight="1">
      <c r="B12" s="132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32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32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32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67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</row>
    <row r="112" spans="2:19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</row>
    <row r="113" spans="2:19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</row>
    <row r="114" spans="2:19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</row>
    <row r="115" spans="2:19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</row>
    <row r="116" spans="2:19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</row>
    <row r="117" spans="2:19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2:19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</row>
    <row r="119" spans="2:19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</row>
    <row r="120" spans="2:19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</row>
    <row r="121" spans="2:19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</row>
    <row r="122" spans="2:19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</row>
    <row r="123" spans="2:19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</row>
    <row r="124" spans="2:19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</row>
    <row r="125" spans="2:19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</row>
    <row r="126" spans="2:19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</row>
    <row r="127" spans="2:19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</row>
    <row r="128" spans="2:19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</row>
    <row r="129" spans="2:19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</row>
    <row r="130" spans="2:19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</row>
    <row r="131" spans="2:19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</row>
    <row r="132" spans="2:19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</row>
    <row r="133" spans="2:19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</row>
    <row r="134" spans="2:19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</row>
    <row r="135" spans="2:19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</row>
    <row r="136" spans="2:19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</row>
    <row r="137" spans="2:19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</row>
    <row r="138" spans="2:19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2:19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</row>
    <row r="140" spans="2:19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2:19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2:19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2:19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</row>
    <row r="144" spans="2:19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</row>
    <row r="145" spans="2:19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</row>
    <row r="146" spans="2:19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</row>
    <row r="147" spans="2:19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</row>
    <row r="148" spans="2:19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</row>
    <row r="149" spans="2:19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</row>
    <row r="150" spans="2:19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</row>
    <row r="151" spans="2:19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</row>
    <row r="152" spans="2:19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</row>
    <row r="153" spans="2:19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</row>
    <row r="154" spans="2:19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</row>
    <row r="155" spans="2:19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</row>
    <row r="156" spans="2:19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</row>
    <row r="157" spans="2:19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</row>
    <row r="158" spans="2:19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</row>
    <row r="159" spans="2:19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</row>
    <row r="160" spans="2:19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</row>
    <row r="161" spans="2:19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</row>
    <row r="162" spans="2:19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</row>
    <row r="163" spans="2:19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</row>
    <row r="164" spans="2:19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</row>
    <row r="165" spans="2:19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</row>
    <row r="166" spans="2:19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</row>
    <row r="167" spans="2:19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</row>
    <row r="168" spans="2:19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</row>
    <row r="169" spans="2:19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</row>
    <row r="170" spans="2:19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</row>
    <row r="171" spans="2:19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</row>
    <row r="172" spans="2:19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</row>
    <row r="173" spans="2:19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</row>
    <row r="174" spans="2:19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</row>
    <row r="175" spans="2:19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</row>
    <row r="176" spans="2:19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</row>
    <row r="177" spans="2:19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</row>
    <row r="178" spans="2:19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</row>
    <row r="179" spans="2:19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</row>
    <row r="180" spans="2:19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</row>
    <row r="181" spans="2:19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</row>
    <row r="182" spans="2:19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</row>
    <row r="183" spans="2:19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</row>
    <row r="184" spans="2:19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</row>
    <row r="185" spans="2:19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</row>
    <row r="186" spans="2:19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</row>
    <row r="187" spans="2:19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</row>
    <row r="188" spans="2:19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</row>
    <row r="189" spans="2:19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</row>
    <row r="190" spans="2:19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</row>
    <row r="191" spans="2:19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</row>
    <row r="192" spans="2:19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</row>
    <row r="193" spans="2:19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</row>
    <row r="194" spans="2:19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</row>
    <row r="195" spans="2:19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</row>
    <row r="196" spans="2:19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</row>
    <row r="197" spans="2:19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</row>
    <row r="198" spans="2:19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</row>
    <row r="199" spans="2:19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</row>
    <row r="200" spans="2:19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</row>
    <row r="201" spans="2:19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</row>
    <row r="202" spans="2:19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</row>
    <row r="203" spans="2:19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</row>
    <row r="204" spans="2:19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</row>
    <row r="205" spans="2:19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</row>
    <row r="206" spans="2:19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</row>
    <row r="207" spans="2:19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</row>
    <row r="208" spans="2:19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</row>
    <row r="209" spans="2:19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</row>
    <row r="210" spans="2:19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</row>
    <row r="211" spans="2:19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</row>
    <row r="212" spans="2:19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</row>
    <row r="213" spans="2:19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</row>
    <row r="214" spans="2:19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</row>
    <row r="215" spans="2:19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</row>
    <row r="216" spans="2:19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</row>
    <row r="217" spans="2:19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</row>
    <row r="218" spans="2:19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</row>
    <row r="219" spans="2:19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</row>
    <row r="220" spans="2:19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</row>
    <row r="221" spans="2:19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</row>
    <row r="222" spans="2:19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</row>
    <row r="223" spans="2:19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</row>
    <row r="224" spans="2:19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</row>
    <row r="225" spans="2:19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</row>
    <row r="226" spans="2:19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</row>
    <row r="227" spans="2:19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</row>
    <row r="228" spans="2:19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</row>
    <row r="229" spans="2:19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</row>
    <row r="230" spans="2:19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</row>
    <row r="231" spans="2:19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</row>
    <row r="232" spans="2:19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</row>
    <row r="233" spans="2:19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</row>
    <row r="234" spans="2:19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</row>
    <row r="235" spans="2:19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</row>
    <row r="236" spans="2:19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</row>
    <row r="237" spans="2:19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</row>
    <row r="238" spans="2:19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</row>
    <row r="239" spans="2:19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</row>
    <row r="240" spans="2:19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</row>
    <row r="241" spans="2:19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</row>
    <row r="242" spans="2:19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</row>
    <row r="243" spans="2:19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</row>
    <row r="244" spans="2:19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</row>
    <row r="245" spans="2:19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</row>
    <row r="246" spans="2:19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</row>
    <row r="247" spans="2:19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</row>
    <row r="248" spans="2:19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</row>
    <row r="249" spans="2:19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</row>
    <row r="250" spans="2:19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</row>
    <row r="251" spans="2:19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</row>
    <row r="252" spans="2:19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</row>
    <row r="253" spans="2:19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</row>
    <row r="254" spans="2:19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</row>
    <row r="255" spans="2:19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</row>
    <row r="256" spans="2:19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</row>
    <row r="257" spans="2:19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</row>
    <row r="258" spans="2:19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</row>
    <row r="259" spans="2:19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</row>
    <row r="260" spans="2:19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</row>
    <row r="261" spans="2:19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</row>
    <row r="262" spans="2:19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</row>
    <row r="263" spans="2:19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</row>
    <row r="264" spans="2:19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</row>
    <row r="265" spans="2:19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</row>
    <row r="266" spans="2:19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</row>
    <row r="267" spans="2:19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</row>
    <row r="268" spans="2:19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</row>
    <row r="269" spans="2:19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</row>
    <row r="270" spans="2:19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</row>
    <row r="271" spans="2:19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</row>
    <row r="272" spans="2:19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</row>
    <row r="273" spans="2:19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</row>
    <row r="274" spans="2:19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</row>
    <row r="275" spans="2:19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</row>
    <row r="276" spans="2:19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</row>
    <row r="277" spans="2:19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</row>
    <row r="278" spans="2:19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</row>
    <row r="279" spans="2:19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</row>
    <row r="280" spans="2:19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</row>
    <row r="281" spans="2:19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</row>
    <row r="282" spans="2:19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</row>
    <row r="283" spans="2:19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</row>
    <row r="284" spans="2:19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</row>
    <row r="285" spans="2:19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</row>
    <row r="286" spans="2:19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</row>
    <row r="287" spans="2:19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</row>
    <row r="288" spans="2:19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</row>
    <row r="289" spans="2:19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</row>
    <row r="290" spans="2:19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</row>
    <row r="291" spans="2:19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</row>
    <row r="292" spans="2:19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</row>
    <row r="293" spans="2:19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</row>
    <row r="294" spans="2:19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</row>
    <row r="295" spans="2:19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</row>
    <row r="296" spans="2:19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</row>
    <row r="297" spans="2:19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</row>
    <row r="298" spans="2:19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</row>
    <row r="299" spans="2:19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</row>
    <row r="300" spans="2:19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</row>
    <row r="301" spans="2:19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</row>
    <row r="302" spans="2:19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</row>
    <row r="303" spans="2:19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</row>
    <row r="304" spans="2:19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</row>
    <row r="305" spans="2:19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</row>
    <row r="306" spans="2:19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</row>
    <row r="307" spans="2:19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</row>
    <row r="308" spans="2:19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</row>
    <row r="309" spans="2:19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</row>
    <row r="310" spans="2:19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</row>
    <row r="311" spans="2:19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32:R35 S32 S34:S35 T32:XFD35 D36:XFD1048576 D1:XFD31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5" style="2" bestFit="1" customWidth="1"/>
    <col min="3" max="3" width="47.140625" style="2" customWidth="1"/>
    <col min="4" max="4" width="9.28515625" style="2" bestFit="1" customWidth="1"/>
    <col min="5" max="5" width="9" style="2" bestFit="1" customWidth="1"/>
    <col min="6" max="6" width="14.42578125" style="1" bestFit="1" customWidth="1"/>
    <col min="7" max="7" width="4.5703125" style="1" bestFit="1" customWidth="1"/>
    <col min="8" max="8" width="7.85546875" style="1" customWidth="1"/>
    <col min="9" max="9" width="11.28515625" style="1" bestFit="1" customWidth="1"/>
    <col min="10" max="10" width="5.140625" style="1" bestFit="1" customWidth="1"/>
    <col min="11" max="11" width="9" style="1" bestFit="1" customWidth="1"/>
    <col min="12" max="12" width="6.85546875" style="1" bestFit="1" customWidth="1"/>
    <col min="13" max="13" width="7.5703125" style="1" bestFit="1" customWidth="1"/>
    <col min="14" max="14" width="9" style="1" bestFit="1" customWidth="1"/>
    <col min="15" max="15" width="6.425781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135</v>
      </c>
      <c r="C1" s="67" t="s" vm="1">
        <v>214</v>
      </c>
    </row>
    <row r="2" spans="2:30">
      <c r="B2" s="46" t="s">
        <v>134</v>
      </c>
      <c r="C2" s="67" t="s">
        <v>215</v>
      </c>
    </row>
    <row r="3" spans="2:30">
      <c r="B3" s="46" t="s">
        <v>136</v>
      </c>
      <c r="C3" s="67" t="s">
        <v>2663</v>
      </c>
    </row>
    <row r="4" spans="2:30">
      <c r="B4" s="46" t="s">
        <v>137</v>
      </c>
      <c r="C4" s="67">
        <v>14242</v>
      </c>
    </row>
    <row r="6" spans="2:30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50"/>
    </row>
    <row r="7" spans="2:30" ht="26.25" customHeight="1">
      <c r="B7" s="148" t="s">
        <v>80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0"/>
    </row>
    <row r="8" spans="2:30" s="3" customFormat="1" ht="78.75">
      <c r="B8" s="21" t="s">
        <v>105</v>
      </c>
      <c r="C8" s="29" t="s">
        <v>40</v>
      </c>
      <c r="D8" s="29" t="s">
        <v>107</v>
      </c>
      <c r="E8" s="29" t="s">
        <v>106</v>
      </c>
      <c r="F8" s="29" t="s">
        <v>58</v>
      </c>
      <c r="G8" s="29" t="s">
        <v>14</v>
      </c>
      <c r="H8" s="29" t="s">
        <v>59</v>
      </c>
      <c r="I8" s="29" t="s">
        <v>93</v>
      </c>
      <c r="J8" s="29" t="s">
        <v>17</v>
      </c>
      <c r="K8" s="29" t="s">
        <v>92</v>
      </c>
      <c r="L8" s="29" t="s">
        <v>16</v>
      </c>
      <c r="M8" s="58" t="s">
        <v>18</v>
      </c>
      <c r="N8" s="58" t="s">
        <v>190</v>
      </c>
      <c r="O8" s="29" t="s">
        <v>189</v>
      </c>
      <c r="P8" s="29" t="s">
        <v>100</v>
      </c>
      <c r="Q8" s="29" t="s">
        <v>53</v>
      </c>
      <c r="R8" s="29" t="s">
        <v>138</v>
      </c>
      <c r="S8" s="30" t="s">
        <v>140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197</v>
      </c>
      <c r="O9" s="31"/>
      <c r="P9" s="31" t="s">
        <v>193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19" t="s">
        <v>141</v>
      </c>
      <c r="AA10" s="1"/>
    </row>
    <row r="11" spans="2:30" s="109" customFormat="1" ht="18" customHeight="1">
      <c r="B11" s="95" t="s">
        <v>47</v>
      </c>
      <c r="C11" s="73"/>
      <c r="D11" s="73"/>
      <c r="E11" s="73"/>
      <c r="F11" s="73"/>
      <c r="G11" s="73"/>
      <c r="H11" s="73"/>
      <c r="I11" s="73"/>
      <c r="J11" s="85"/>
      <c r="K11" s="73"/>
      <c r="L11" s="73"/>
      <c r="M11" s="84"/>
      <c r="N11" s="83"/>
      <c r="O11" s="85"/>
      <c r="P11" s="83">
        <v>1.1988105160000002</v>
      </c>
      <c r="Q11" s="73"/>
      <c r="R11" s="84">
        <f>IFERROR(P11/$P$11,0)</f>
        <v>1</v>
      </c>
      <c r="S11" s="84">
        <f>P11/'סכום נכסי הקרן'!$C$42</f>
        <v>2.0151766692564778E-4</v>
      </c>
      <c r="AA11" s="1"/>
      <c r="AD11" s="1"/>
    </row>
    <row r="12" spans="2:30" ht="17.25" customHeight="1">
      <c r="B12" s="96" t="s">
        <v>184</v>
      </c>
      <c r="C12" s="73"/>
      <c r="D12" s="73"/>
      <c r="E12" s="73"/>
      <c r="F12" s="73"/>
      <c r="G12" s="73"/>
      <c r="H12" s="73"/>
      <c r="I12" s="73"/>
      <c r="J12" s="85"/>
      <c r="K12" s="73"/>
      <c r="L12" s="73"/>
      <c r="M12" s="84"/>
      <c r="N12" s="83"/>
      <c r="O12" s="85"/>
      <c r="P12" s="83">
        <v>1.1988105160000002</v>
      </c>
      <c r="Q12" s="73"/>
      <c r="R12" s="84">
        <f t="shared" ref="R12:R15" si="0">IFERROR(P12/$P$11,0)</f>
        <v>1</v>
      </c>
      <c r="S12" s="84">
        <f>P12/'סכום נכסי הקרן'!$C$42</f>
        <v>2.0151766692564778E-4</v>
      </c>
    </row>
    <row r="13" spans="2:30">
      <c r="B13" s="136" t="s">
        <v>2676</v>
      </c>
      <c r="C13" s="71"/>
      <c r="D13" s="71"/>
      <c r="E13" s="71"/>
      <c r="F13" s="71"/>
      <c r="G13" s="71"/>
      <c r="H13" s="71"/>
      <c r="I13" s="71"/>
      <c r="J13" s="107">
        <v>0</v>
      </c>
      <c r="K13" s="108"/>
      <c r="L13" s="108"/>
      <c r="M13" s="137">
        <v>0</v>
      </c>
      <c r="N13" s="106"/>
      <c r="O13" s="107"/>
      <c r="P13" s="106">
        <f>P14+P15</f>
        <v>1.1988105160000002</v>
      </c>
      <c r="Q13" s="108"/>
      <c r="R13" s="84">
        <f t="shared" ref="R13" si="1">IFERROR(P13/$P$11,0)</f>
        <v>1</v>
      </c>
      <c r="S13" s="84">
        <f>P13/'סכום נכסי הקרן'!$C$42</f>
        <v>2.0151766692564778E-4</v>
      </c>
    </row>
    <row r="14" spans="2:30">
      <c r="B14" s="97" t="s">
        <v>2002</v>
      </c>
      <c r="C14" s="73">
        <v>9555</v>
      </c>
      <c r="D14" s="86" t="s">
        <v>2003</v>
      </c>
      <c r="E14" s="73" t="s">
        <v>2004</v>
      </c>
      <c r="F14" s="86" t="s">
        <v>481</v>
      </c>
      <c r="G14" s="73" t="s">
        <v>518</v>
      </c>
      <c r="H14" s="73"/>
      <c r="I14" s="94">
        <v>44074</v>
      </c>
      <c r="J14" s="138">
        <v>0</v>
      </c>
      <c r="K14" s="86" t="s">
        <v>122</v>
      </c>
      <c r="L14" s="139">
        <v>0</v>
      </c>
      <c r="M14" s="139">
        <v>0</v>
      </c>
      <c r="N14" s="83">
        <v>2029.7577200000003</v>
      </c>
      <c r="O14" s="85">
        <v>59</v>
      </c>
      <c r="P14" s="83">
        <v>1.1975570550000003</v>
      </c>
      <c r="Q14" s="140">
        <v>3.5035275196746342E-6</v>
      </c>
      <c r="R14" s="84">
        <f>IFERROR(P14/$P$11,0)</f>
        <v>0.99895441274223862</v>
      </c>
      <c r="S14" s="84">
        <f>P14/'סכום נכסי הקרן'!$C$42</f>
        <v>2.0130696262089651E-4</v>
      </c>
    </row>
    <row r="15" spans="2:30">
      <c r="B15" s="97" t="s">
        <v>2005</v>
      </c>
      <c r="C15" s="73">
        <v>9556</v>
      </c>
      <c r="D15" s="86" t="s">
        <v>2003</v>
      </c>
      <c r="E15" s="73" t="s">
        <v>2004</v>
      </c>
      <c r="F15" s="86" t="s">
        <v>481</v>
      </c>
      <c r="G15" s="73" t="s">
        <v>518</v>
      </c>
      <c r="H15" s="73"/>
      <c r="I15" s="94">
        <v>45046</v>
      </c>
      <c r="J15" s="138">
        <v>0</v>
      </c>
      <c r="K15" s="86" t="s">
        <v>122</v>
      </c>
      <c r="L15" s="139">
        <v>0</v>
      </c>
      <c r="M15" s="139">
        <v>0</v>
      </c>
      <c r="N15" s="83">
        <v>4.2609630000000012</v>
      </c>
      <c r="O15" s="85">
        <v>29.41732</v>
      </c>
      <c r="P15" s="83">
        <v>1.2534610000000002E-3</v>
      </c>
      <c r="Q15" s="139">
        <v>0</v>
      </c>
      <c r="R15" s="84">
        <f t="shared" si="0"/>
        <v>1.0455872577614259E-3</v>
      </c>
      <c r="S15" s="84">
        <f>P15/'סכום נכסי הקרן'!$C$42</f>
        <v>2.1070430475126846E-7</v>
      </c>
    </row>
    <row r="16" spans="2:30">
      <c r="B16" s="98"/>
      <c r="C16" s="99"/>
      <c r="D16" s="99"/>
      <c r="E16" s="99"/>
      <c r="F16" s="99"/>
      <c r="G16" s="99"/>
      <c r="H16" s="99"/>
      <c r="I16" s="99"/>
      <c r="J16" s="100"/>
      <c r="K16" s="99"/>
      <c r="L16" s="99"/>
      <c r="M16" s="101"/>
      <c r="N16" s="102"/>
      <c r="O16" s="100"/>
      <c r="P16" s="99"/>
      <c r="Q16" s="99"/>
      <c r="R16" s="101"/>
      <c r="S16" s="99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132" t="s">
        <v>205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132" t="s">
        <v>101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132" t="s">
        <v>188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132" t="s">
        <v>196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67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</row>
    <row r="117" spans="2:19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2:19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</row>
    <row r="119" spans="2:19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</row>
    <row r="120" spans="2:19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</row>
    <row r="121" spans="2:19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</row>
    <row r="122" spans="2:19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</row>
    <row r="123" spans="2:19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</row>
    <row r="124" spans="2:19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</row>
    <row r="125" spans="2:19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</row>
    <row r="126" spans="2:19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</row>
    <row r="127" spans="2:19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</row>
    <row r="128" spans="2:19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</row>
    <row r="129" spans="2:19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</row>
    <row r="130" spans="2:19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</row>
    <row r="131" spans="2:19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</row>
    <row r="132" spans="2:19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</row>
    <row r="133" spans="2:19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</row>
    <row r="134" spans="2:19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</row>
    <row r="135" spans="2:19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</row>
    <row r="136" spans="2:19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</row>
    <row r="137" spans="2:19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</row>
    <row r="138" spans="2:19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2:19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</row>
    <row r="140" spans="2:19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2:19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2:19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2:19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</row>
    <row r="144" spans="2:19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</row>
    <row r="145" spans="2:19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</row>
    <row r="146" spans="2:19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</row>
    <row r="147" spans="2:19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</row>
    <row r="148" spans="2:19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</row>
    <row r="149" spans="2:19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</row>
    <row r="150" spans="2:19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</row>
    <row r="151" spans="2:19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</row>
    <row r="152" spans="2:19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</row>
    <row r="153" spans="2:19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</row>
    <row r="154" spans="2:19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</row>
    <row r="155" spans="2:19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</row>
    <row r="156" spans="2:19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</row>
    <row r="157" spans="2:19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</row>
    <row r="158" spans="2:19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</row>
    <row r="159" spans="2:19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</row>
    <row r="160" spans="2:19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</row>
    <row r="161" spans="2:19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</row>
    <row r="162" spans="2:19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</row>
    <row r="163" spans="2:19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</row>
    <row r="164" spans="2:19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</row>
    <row r="165" spans="2:19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</row>
    <row r="166" spans="2:19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</row>
    <row r="167" spans="2:19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</row>
    <row r="168" spans="2:19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</row>
    <row r="169" spans="2:19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</row>
    <row r="170" spans="2:19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</row>
    <row r="171" spans="2:19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</row>
    <row r="172" spans="2:19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</row>
    <row r="173" spans="2:19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</row>
    <row r="174" spans="2:19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</row>
    <row r="175" spans="2:19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</row>
    <row r="176" spans="2:19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</row>
    <row r="177" spans="2:19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</row>
    <row r="178" spans="2:19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</row>
    <row r="179" spans="2:19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</row>
    <row r="180" spans="2:19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</row>
    <row r="181" spans="2:19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</row>
    <row r="182" spans="2:19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</row>
    <row r="183" spans="2:19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</row>
    <row r="184" spans="2:19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</row>
    <row r="185" spans="2:19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</row>
    <row r="186" spans="2:19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</row>
    <row r="187" spans="2:19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</row>
    <row r="188" spans="2:19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</row>
    <row r="189" spans="2:19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</row>
    <row r="190" spans="2:19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</row>
    <row r="191" spans="2:19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</row>
    <row r="192" spans="2:19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</row>
    <row r="193" spans="2:19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</row>
    <row r="194" spans="2:19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</row>
    <row r="195" spans="2:19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</row>
    <row r="196" spans="2:19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</row>
    <row r="197" spans="2:19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</row>
    <row r="198" spans="2:19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</row>
    <row r="199" spans="2:19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</row>
    <row r="200" spans="2:19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</row>
    <row r="201" spans="2:19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</row>
    <row r="202" spans="2:19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</row>
    <row r="203" spans="2:19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</row>
    <row r="204" spans="2:19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</row>
    <row r="205" spans="2:19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</row>
    <row r="206" spans="2:19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</row>
    <row r="207" spans="2:19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</row>
    <row r="208" spans="2:19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</row>
    <row r="209" spans="2:19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</row>
    <row r="210" spans="2:19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</row>
    <row r="211" spans="2:19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</row>
    <row r="212" spans="2:19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</row>
    <row r="213" spans="2:19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</row>
    <row r="214" spans="2:19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</row>
    <row r="215" spans="2:19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</row>
    <row r="216" spans="2:19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</row>
    <row r="217" spans="2:19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</row>
    <row r="218" spans="2:19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</row>
    <row r="219" spans="2:19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</row>
    <row r="220" spans="2:19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</row>
    <row r="221" spans="2:19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</row>
    <row r="222" spans="2:19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</row>
    <row r="223" spans="2:19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</row>
    <row r="224" spans="2:19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</row>
    <row r="225" spans="2:19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</row>
    <row r="226" spans="2:19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</row>
    <row r="227" spans="2:19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</row>
    <row r="228" spans="2:19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</row>
    <row r="229" spans="2:19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</row>
    <row r="230" spans="2:19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</row>
    <row r="231" spans="2:19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</row>
    <row r="232" spans="2:19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</row>
    <row r="233" spans="2:19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</row>
    <row r="234" spans="2:19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</row>
    <row r="235" spans="2:19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</row>
    <row r="236" spans="2:19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</row>
    <row r="237" spans="2:19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</row>
    <row r="238" spans="2:19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</row>
    <row r="239" spans="2:19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</row>
    <row r="240" spans="2:19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</row>
    <row r="241" spans="2:19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</row>
    <row r="242" spans="2:19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</row>
    <row r="243" spans="2:19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</row>
    <row r="244" spans="2:19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</row>
    <row r="245" spans="2:19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</row>
    <row r="246" spans="2:19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</row>
    <row r="247" spans="2:19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</row>
    <row r="248" spans="2:19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</row>
    <row r="249" spans="2:19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</row>
    <row r="250" spans="2:19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</row>
    <row r="251" spans="2:19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</row>
    <row r="252" spans="2:19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</row>
    <row r="253" spans="2:19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</row>
    <row r="254" spans="2:19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</row>
    <row r="255" spans="2:19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</row>
    <row r="256" spans="2:19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</row>
    <row r="257" spans="2:19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</row>
    <row r="258" spans="2:19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</row>
    <row r="259" spans="2:19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</row>
    <row r="260" spans="2:19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</row>
    <row r="261" spans="2:19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</row>
    <row r="262" spans="2:19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</row>
    <row r="263" spans="2:19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</row>
    <row r="264" spans="2:19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</row>
    <row r="265" spans="2:19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</row>
    <row r="266" spans="2:19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</row>
    <row r="267" spans="2:19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</row>
    <row r="268" spans="2:19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</row>
    <row r="269" spans="2:19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</row>
    <row r="270" spans="2:19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</row>
    <row r="271" spans="2:19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</row>
    <row r="272" spans="2:19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</row>
    <row r="273" spans="2:19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</row>
    <row r="274" spans="2:19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</row>
    <row r="275" spans="2:19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</row>
    <row r="276" spans="2:19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</row>
    <row r="277" spans="2:19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</row>
    <row r="278" spans="2:19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</row>
    <row r="279" spans="2:19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</row>
    <row r="280" spans="2:19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</row>
    <row r="281" spans="2:19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</row>
    <row r="282" spans="2:19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</row>
    <row r="283" spans="2:19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</row>
    <row r="284" spans="2:19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</row>
    <row r="285" spans="2:19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</row>
    <row r="286" spans="2:19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</row>
    <row r="287" spans="2:19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</row>
    <row r="288" spans="2:19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</row>
    <row r="289" spans="2:19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</row>
    <row r="290" spans="2:19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</row>
    <row r="291" spans="2:19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</row>
    <row r="292" spans="2:19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</row>
    <row r="293" spans="2:19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</row>
    <row r="294" spans="2:19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</row>
    <row r="295" spans="2:19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</row>
    <row r="296" spans="2:19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</row>
    <row r="297" spans="2:19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</row>
    <row r="298" spans="2:19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</row>
    <row r="299" spans="2:19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</row>
    <row r="300" spans="2:19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</row>
    <row r="301" spans="2:19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</row>
    <row r="302" spans="2:19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</row>
    <row r="303" spans="2:19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</row>
    <row r="304" spans="2:19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</row>
    <row r="305" spans="2:19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</row>
    <row r="306" spans="2:19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</row>
    <row r="307" spans="2:19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</row>
    <row r="308" spans="2:19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</row>
    <row r="309" spans="2:19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</row>
    <row r="310" spans="2:19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</row>
    <row r="311" spans="2:19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</row>
    <row r="312" spans="2:19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</row>
    <row r="313" spans="2:19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</row>
    <row r="314" spans="2:19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</row>
    <row r="315" spans="2:19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</row>
    <row r="316" spans="2:19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</row>
    <row r="317" spans="2:19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</row>
    <row r="318" spans="2:19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</row>
    <row r="319" spans="2:19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</row>
    <row r="320" spans="2:19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</row>
    <row r="321" spans="2:19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</row>
    <row r="322" spans="2:19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</row>
    <row r="323" spans="2:19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</row>
    <row r="324" spans="2:19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</row>
    <row r="325" spans="2:19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</row>
    <row r="326" spans="2:19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</row>
    <row r="327" spans="2:19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</row>
    <row r="328" spans="2:19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</row>
    <row r="329" spans="2:19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</row>
    <row r="330" spans="2:19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</row>
    <row r="331" spans="2:19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</row>
    <row r="332" spans="2:19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</row>
    <row r="333" spans="2:19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</row>
    <row r="334" spans="2:19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</row>
    <row r="335" spans="2:19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</row>
    <row r="336" spans="2:19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</row>
    <row r="337" spans="2:19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</row>
    <row r="338" spans="2:19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</row>
    <row r="339" spans="2:19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</row>
    <row r="340" spans="2:19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</row>
    <row r="341" spans="2:19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</row>
    <row r="342" spans="2:19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</row>
    <row r="343" spans="2:19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</row>
    <row r="344" spans="2:19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</row>
    <row r="345" spans="2:19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</row>
    <row r="346" spans="2:19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</row>
    <row r="347" spans="2:19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</row>
    <row r="348" spans="2:19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</row>
    <row r="349" spans="2:19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</row>
    <row r="350" spans="2:19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</row>
    <row r="351" spans="2:19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</row>
    <row r="352" spans="2:19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</row>
    <row r="353" spans="2:19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</row>
    <row r="354" spans="2:19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</row>
    <row r="355" spans="2:19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</row>
    <row r="356" spans="2:19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</row>
    <row r="357" spans="2:19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</row>
    <row r="358" spans="2:19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</row>
    <row r="359" spans="2:19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</row>
    <row r="360" spans="2:19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</row>
    <row r="361" spans="2:19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</row>
    <row r="362" spans="2:19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</row>
    <row r="363" spans="2:19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</row>
    <row r="364" spans="2:19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</row>
    <row r="365" spans="2:19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</row>
    <row r="366" spans="2:19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</row>
    <row r="367" spans="2:19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</row>
    <row r="368" spans="2:19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</row>
    <row r="369" spans="2:19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</row>
    <row r="370" spans="2:19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</row>
    <row r="371" spans="2:19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</row>
    <row r="372" spans="2:19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</row>
    <row r="373" spans="2:19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</row>
    <row r="374" spans="2:19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</row>
    <row r="375" spans="2:19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</row>
    <row r="376" spans="2:19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</row>
    <row r="377" spans="2:19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</row>
    <row r="378" spans="2:19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</row>
    <row r="379" spans="2:19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</row>
    <row r="380" spans="2:19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</row>
    <row r="381" spans="2:19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</row>
    <row r="382" spans="2:19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</row>
    <row r="383" spans="2:19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</row>
    <row r="384" spans="2:19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</row>
    <row r="385" spans="2:19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</row>
    <row r="386" spans="2:19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</row>
    <row r="387" spans="2:19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</row>
    <row r="388" spans="2:19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</row>
    <row r="389" spans="2:19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</row>
    <row r="390" spans="2:19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</row>
    <row r="391" spans="2:19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</row>
    <row r="392" spans="2:19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</row>
    <row r="393" spans="2:19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</row>
    <row r="394" spans="2:19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</row>
    <row r="395" spans="2:19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</row>
    <row r="396" spans="2:19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</row>
    <row r="397" spans="2:19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</row>
    <row r="398" spans="2:19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</row>
    <row r="399" spans="2:19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</row>
    <row r="400" spans="2:19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</row>
    <row r="401" spans="2:19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</row>
    <row r="402" spans="2:19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</row>
    <row r="403" spans="2:19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</row>
    <row r="404" spans="2:19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</row>
    <row r="405" spans="2:19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</row>
    <row r="406" spans="2:19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</row>
    <row r="407" spans="2:19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</row>
    <row r="408" spans="2:19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</row>
    <row r="409" spans="2:19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</row>
    <row r="410" spans="2:19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</row>
    <row r="411" spans="2:19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</row>
    <row r="412" spans="2:19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</row>
    <row r="413" spans="2:19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</row>
    <row r="414" spans="2:19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</row>
    <row r="415" spans="2:19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</row>
    <row r="416" spans="2:19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</row>
    <row r="417" spans="2:19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</row>
    <row r="418" spans="2:19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</row>
    <row r="419" spans="2:19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</row>
    <row r="420" spans="2:19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</row>
    <row r="421" spans="2:19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</row>
    <row r="422" spans="2:19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</row>
    <row r="423" spans="2:19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</row>
    <row r="424" spans="2:19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</row>
    <row r="425" spans="2:19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</row>
    <row r="426" spans="2:19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</row>
    <row r="427" spans="2:19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</row>
    <row r="428" spans="2:19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</row>
    <row r="429" spans="2:19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</row>
    <row r="430" spans="2:19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</row>
    <row r="431" spans="2:19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</row>
    <row r="432" spans="2:19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</row>
    <row r="433" spans="2:19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</row>
    <row r="434" spans="2:19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</row>
    <row r="435" spans="2:19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</row>
    <row r="436" spans="2:19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</row>
    <row r="437" spans="2:19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</row>
    <row r="438" spans="2:19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</row>
    <row r="439" spans="2:19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</row>
    <row r="440" spans="2:19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</row>
    <row r="441" spans="2:19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</row>
    <row r="442" spans="2:19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</row>
    <row r="443" spans="2:19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</row>
    <row r="444" spans="2:19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</row>
    <row r="445" spans="2:19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</row>
    <row r="446" spans="2:19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</row>
    <row r="447" spans="2:19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</row>
    <row r="448" spans="2:19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</row>
    <row r="449" spans="2:19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</row>
    <row r="450" spans="2:19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</row>
    <row r="451" spans="2:19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</row>
    <row r="452" spans="2:19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</row>
    <row r="453" spans="2:19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</row>
    <row r="454" spans="2:19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</row>
    <row r="455" spans="2:19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</row>
    <row r="456" spans="2:19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</row>
    <row r="457" spans="2:19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</row>
    <row r="458" spans="2:19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</row>
    <row r="459" spans="2:19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</row>
    <row r="460" spans="2:19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</row>
    <row r="461" spans="2:19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</row>
    <row r="462" spans="2:19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</row>
    <row r="463" spans="2:19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</row>
    <row r="464" spans="2:19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</row>
    <row r="465" spans="2:19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</row>
    <row r="466" spans="2:19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</row>
    <row r="467" spans="2:19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</row>
    <row r="468" spans="2:19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</row>
    <row r="469" spans="2:19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</row>
    <row r="470" spans="2:19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</row>
    <row r="471" spans="2:19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</row>
    <row r="472" spans="2:19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</row>
    <row r="473" spans="2:19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</row>
    <row r="474" spans="2:19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</row>
    <row r="475" spans="2:19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</row>
    <row r="476" spans="2:19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</row>
    <row r="477" spans="2:19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</row>
    <row r="478" spans="2:19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</row>
    <row r="479" spans="2:19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</row>
    <row r="480" spans="2:19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</row>
    <row r="481" spans="2:19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</row>
    <row r="482" spans="2:19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</row>
    <row r="483" spans="2:19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</row>
    <row r="484" spans="2:19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</row>
    <row r="485" spans="2:19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</row>
    <row r="486" spans="2:19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</row>
    <row r="487" spans="2:19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</row>
    <row r="488" spans="2:19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</row>
    <row r="489" spans="2:19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</row>
    <row r="490" spans="2:19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</row>
    <row r="491" spans="2:19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</row>
    <row r="492" spans="2:19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</row>
    <row r="493" spans="2:19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</row>
    <row r="494" spans="2:19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</row>
    <row r="495" spans="2:19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</row>
    <row r="496" spans="2:19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</row>
    <row r="497" spans="2:19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</row>
    <row r="498" spans="2:19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</row>
    <row r="499" spans="2:19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</row>
    <row r="500" spans="2:19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</row>
    <row r="501" spans="2:19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</row>
    <row r="502" spans="2:19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</row>
    <row r="503" spans="2:19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</row>
    <row r="504" spans="2:19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</row>
    <row r="505" spans="2:19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</row>
    <row r="506" spans="2:19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</row>
    <row r="507" spans="2:19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</row>
    <row r="508" spans="2:19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</row>
    <row r="509" spans="2:19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</row>
    <row r="510" spans="2:19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</row>
    <row r="511" spans="2:19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</row>
    <row r="512" spans="2:19">
      <c r="B512" s="116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</row>
    <row r="513" spans="2:19">
      <c r="B513" s="116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</row>
    <row r="514" spans="2:19">
      <c r="B514" s="116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</row>
    <row r="515" spans="2:19">
      <c r="B515" s="116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</row>
    <row r="516" spans="2:19">
      <c r="B516" s="116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</row>
    <row r="517" spans="2:19">
      <c r="B517" s="116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</row>
    <row r="518" spans="2:19">
      <c r="B518" s="116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</row>
    <row r="519" spans="2:19">
      <c r="B519" s="116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</row>
    <row r="520" spans="2:19">
      <c r="B520" s="116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</row>
    <row r="521" spans="2:19">
      <c r="B521" s="116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</row>
    <row r="522" spans="2:19">
      <c r="B522" s="116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</row>
    <row r="523" spans="2:19">
      <c r="B523" s="116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</row>
    <row r="524" spans="2:19">
      <c r="B524" s="116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</row>
    <row r="525" spans="2:19">
      <c r="B525" s="116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</row>
    <row r="526" spans="2:19">
      <c r="B526" s="116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</row>
    <row r="527" spans="2:19">
      <c r="B527" s="116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</row>
    <row r="528" spans="2:19">
      <c r="B528" s="116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</row>
    <row r="529" spans="2:19">
      <c r="B529" s="116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</row>
    <row r="530" spans="2:19">
      <c r="B530" s="116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</row>
    <row r="531" spans="2:19">
      <c r="B531" s="116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</row>
    <row r="532" spans="2:19">
      <c r="B532" s="116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</row>
    <row r="533" spans="2:19">
      <c r="B533" s="116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</row>
    <row r="534" spans="2:19">
      <c r="B534" s="116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</row>
    <row r="535" spans="2:19">
      <c r="B535" s="116"/>
      <c r="C535" s="116"/>
      <c r="D535" s="116"/>
      <c r="E535" s="116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</row>
    <row r="536" spans="2:19">
      <c r="B536" s="116"/>
      <c r="C536" s="116"/>
      <c r="D536" s="116"/>
      <c r="E536" s="116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</row>
    <row r="537" spans="2:19">
      <c r="B537" s="116"/>
      <c r="C537" s="116"/>
      <c r="D537" s="116"/>
      <c r="E537" s="116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</row>
    <row r="538" spans="2:19">
      <c r="B538" s="134"/>
      <c r="C538" s="116"/>
      <c r="D538" s="116"/>
      <c r="E538" s="116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</row>
    <row r="539" spans="2:19">
      <c r="B539" s="134"/>
      <c r="C539" s="116"/>
      <c r="D539" s="116"/>
      <c r="E539" s="116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</row>
    <row r="540" spans="2:19">
      <c r="B540" s="135"/>
      <c r="C540" s="116"/>
      <c r="D540" s="116"/>
      <c r="E540" s="116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</row>
    <row r="541" spans="2:19">
      <c r="B541" s="116"/>
      <c r="C541" s="116"/>
      <c r="D541" s="116"/>
      <c r="E541" s="116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</row>
    <row r="542" spans="2:19">
      <c r="B542" s="116"/>
      <c r="C542" s="116"/>
      <c r="D542" s="116"/>
      <c r="E542" s="116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</row>
    <row r="543" spans="2:19">
      <c r="B543" s="116"/>
      <c r="C543" s="116"/>
      <c r="D543" s="116"/>
      <c r="E543" s="116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</row>
    <row r="544" spans="2:19">
      <c r="B544" s="116"/>
      <c r="C544" s="116"/>
      <c r="D544" s="116"/>
      <c r="E544" s="116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</row>
    <row r="545" spans="2:19">
      <c r="B545" s="116"/>
      <c r="C545" s="116"/>
      <c r="D545" s="116"/>
      <c r="E545" s="116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</row>
    <row r="546" spans="2:19">
      <c r="B546" s="116"/>
      <c r="C546" s="116"/>
      <c r="D546" s="116"/>
      <c r="E546" s="116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</row>
    <row r="547" spans="2:19">
      <c r="B547" s="116"/>
      <c r="C547" s="116"/>
      <c r="D547" s="116"/>
      <c r="E547" s="116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</row>
    <row r="548" spans="2:19">
      <c r="B548" s="116"/>
      <c r="C548" s="116"/>
      <c r="D548" s="116"/>
      <c r="E548" s="116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</row>
    <row r="549" spans="2:19">
      <c r="B549" s="116"/>
      <c r="C549" s="116"/>
      <c r="D549" s="116"/>
      <c r="E549" s="116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</row>
    <row r="550" spans="2:19">
      <c r="B550" s="116"/>
      <c r="C550" s="116"/>
      <c r="D550" s="116"/>
      <c r="E550" s="116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</row>
    <row r="551" spans="2:19">
      <c r="B551" s="116"/>
      <c r="C551" s="116"/>
      <c r="D551" s="116"/>
      <c r="E551" s="116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</row>
    <row r="552" spans="2:19">
      <c r="B552" s="116"/>
      <c r="C552" s="116"/>
      <c r="D552" s="116"/>
      <c r="E552" s="116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</row>
    <row r="553" spans="2:19">
      <c r="B553" s="116"/>
      <c r="C553" s="116"/>
      <c r="D553" s="116"/>
      <c r="E553" s="116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</row>
    <row r="554" spans="2:19">
      <c r="B554" s="116"/>
      <c r="C554" s="116"/>
      <c r="D554" s="116"/>
      <c r="E554" s="116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</row>
    <row r="555" spans="2:19">
      <c r="B555" s="116"/>
      <c r="C555" s="116"/>
      <c r="D555" s="116"/>
      <c r="E555" s="116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</row>
    <row r="556" spans="2:19">
      <c r="B556" s="116"/>
      <c r="C556" s="116"/>
      <c r="D556" s="116"/>
      <c r="E556" s="116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</row>
    <row r="557" spans="2:19">
      <c r="B557" s="116"/>
      <c r="C557" s="116"/>
      <c r="D557" s="116"/>
      <c r="E557" s="116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</row>
    <row r="558" spans="2:19">
      <c r="B558" s="116"/>
      <c r="C558" s="116"/>
      <c r="D558" s="116"/>
      <c r="E558" s="116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</row>
    <row r="559" spans="2:19">
      <c r="B559" s="116"/>
      <c r="C559" s="116"/>
      <c r="D559" s="116"/>
      <c r="E559" s="116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</row>
    <row r="560" spans="2:19">
      <c r="B560" s="116"/>
      <c r="C560" s="116"/>
      <c r="D560" s="116"/>
      <c r="E560" s="116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</row>
    <row r="561" spans="2:19">
      <c r="B561" s="116"/>
      <c r="C561" s="116"/>
      <c r="D561" s="116"/>
      <c r="E561" s="116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</row>
    <row r="562" spans="2:19">
      <c r="B562" s="116"/>
      <c r="C562" s="116"/>
      <c r="D562" s="116"/>
      <c r="E562" s="116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</row>
    <row r="563" spans="2:19">
      <c r="B563" s="116"/>
      <c r="C563" s="116"/>
      <c r="D563" s="116"/>
      <c r="E563" s="116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</row>
    <row r="564" spans="2:19">
      <c r="B564" s="116"/>
      <c r="C564" s="116"/>
      <c r="D564" s="116"/>
      <c r="E564" s="116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</row>
    <row r="565" spans="2:19">
      <c r="B565" s="116"/>
      <c r="C565" s="116"/>
      <c r="D565" s="116"/>
      <c r="E565" s="116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</row>
    <row r="566" spans="2:19">
      <c r="B566" s="116"/>
      <c r="C566" s="116"/>
      <c r="D566" s="116"/>
      <c r="E566" s="116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</row>
    <row r="567" spans="2:19">
      <c r="B567" s="116"/>
      <c r="C567" s="116"/>
      <c r="D567" s="116"/>
      <c r="E567" s="116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</row>
    <row r="568" spans="2:19">
      <c r="B568" s="116"/>
      <c r="C568" s="116"/>
      <c r="D568" s="116"/>
      <c r="E568" s="116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</row>
    <row r="569" spans="2:19">
      <c r="B569" s="116"/>
      <c r="C569" s="116"/>
      <c r="D569" s="116"/>
      <c r="E569" s="116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</row>
    <row r="570" spans="2:19">
      <c r="B570" s="116"/>
      <c r="C570" s="116"/>
      <c r="D570" s="116"/>
      <c r="E570" s="116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</row>
    <row r="571" spans="2:19">
      <c r="B571" s="116"/>
      <c r="C571" s="116"/>
      <c r="D571" s="116"/>
      <c r="E571" s="116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</row>
    <row r="572" spans="2:19">
      <c r="B572" s="116"/>
      <c r="C572" s="116"/>
      <c r="D572" s="116"/>
      <c r="E572" s="116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</row>
    <row r="573" spans="2:19">
      <c r="B573" s="116"/>
      <c r="C573" s="116"/>
      <c r="D573" s="116"/>
      <c r="E573" s="116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</row>
    <row r="574" spans="2:19">
      <c r="B574" s="116"/>
      <c r="C574" s="116"/>
      <c r="D574" s="116"/>
      <c r="E574" s="116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</row>
    <row r="575" spans="2:19">
      <c r="B575" s="116"/>
      <c r="C575" s="116"/>
      <c r="D575" s="116"/>
      <c r="E575" s="116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</row>
    <row r="576" spans="2:19">
      <c r="B576" s="116"/>
      <c r="C576" s="116"/>
      <c r="D576" s="116"/>
      <c r="E576" s="116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</row>
    <row r="577" spans="2:19">
      <c r="B577" s="116"/>
      <c r="C577" s="116"/>
      <c r="D577" s="116"/>
      <c r="E577" s="116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</row>
    <row r="578" spans="2:19">
      <c r="B578" s="116"/>
      <c r="C578" s="116"/>
      <c r="D578" s="116"/>
      <c r="E578" s="116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</row>
    <row r="579" spans="2:19">
      <c r="B579" s="116"/>
      <c r="C579" s="116"/>
      <c r="D579" s="116"/>
      <c r="E579" s="116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</row>
    <row r="580" spans="2:19">
      <c r="B580" s="116"/>
      <c r="C580" s="116"/>
      <c r="D580" s="116"/>
      <c r="E580" s="116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</row>
    <row r="581" spans="2:19">
      <c r="B581" s="116"/>
      <c r="C581" s="116"/>
      <c r="D581" s="116"/>
      <c r="E581" s="116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</row>
    <row r="582" spans="2:19">
      <c r="B582" s="116"/>
      <c r="C582" s="116"/>
      <c r="D582" s="116"/>
      <c r="E582" s="116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</row>
    <row r="583" spans="2:19">
      <c r="B583" s="116"/>
      <c r="C583" s="116"/>
      <c r="D583" s="116"/>
      <c r="E583" s="116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</row>
    <row r="584" spans="2:19">
      <c r="B584" s="116"/>
      <c r="C584" s="116"/>
      <c r="D584" s="116"/>
      <c r="E584" s="116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</row>
    <row r="585" spans="2:19">
      <c r="B585" s="116"/>
      <c r="C585" s="116"/>
      <c r="D585" s="116"/>
      <c r="E585" s="116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</row>
    <row r="586" spans="2:19">
      <c r="B586" s="116"/>
      <c r="C586" s="116"/>
      <c r="D586" s="116"/>
      <c r="E586" s="116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</row>
    <row r="587" spans="2:19">
      <c r="B587" s="116"/>
      <c r="C587" s="116"/>
      <c r="D587" s="116"/>
      <c r="E587" s="116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</row>
    <row r="588" spans="2:19">
      <c r="B588" s="116"/>
      <c r="C588" s="116"/>
      <c r="D588" s="116"/>
      <c r="E588" s="116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</row>
    <row r="589" spans="2:19">
      <c r="B589" s="116"/>
      <c r="C589" s="116"/>
      <c r="D589" s="116"/>
      <c r="E589" s="116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</row>
    <row r="590" spans="2:19">
      <c r="B590" s="116"/>
      <c r="C590" s="116"/>
      <c r="D590" s="116"/>
      <c r="E590" s="116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</row>
    <row r="591" spans="2:19">
      <c r="B591" s="116"/>
      <c r="C591" s="116"/>
      <c r="D591" s="116"/>
      <c r="E591" s="116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</row>
    <row r="592" spans="2:19">
      <c r="B592" s="116"/>
      <c r="C592" s="116"/>
      <c r="D592" s="116"/>
      <c r="E592" s="116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</row>
    <row r="593" spans="2:19">
      <c r="B593" s="116"/>
      <c r="C593" s="116"/>
      <c r="D593" s="116"/>
      <c r="E593" s="116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</row>
    <row r="594" spans="2:19">
      <c r="B594" s="116"/>
      <c r="C594" s="116"/>
      <c r="D594" s="116"/>
      <c r="E594" s="116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</row>
    <row r="595" spans="2:19">
      <c r="B595" s="116"/>
      <c r="C595" s="116"/>
      <c r="D595" s="116"/>
      <c r="E595" s="116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</row>
    <row r="596" spans="2:19">
      <c r="B596" s="116"/>
      <c r="C596" s="116"/>
      <c r="D596" s="116"/>
      <c r="E596" s="116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</row>
    <row r="597" spans="2:19">
      <c r="B597" s="116"/>
      <c r="C597" s="116"/>
      <c r="D597" s="116"/>
      <c r="E597" s="116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</row>
    <row r="598" spans="2:19">
      <c r="B598" s="116"/>
      <c r="C598" s="116"/>
      <c r="D598" s="116"/>
      <c r="E598" s="116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</row>
    <row r="599" spans="2:19">
      <c r="B599" s="116"/>
      <c r="C599" s="116"/>
      <c r="D599" s="116"/>
      <c r="E599" s="116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</row>
    <row r="600" spans="2:19">
      <c r="B600" s="116"/>
      <c r="C600" s="116"/>
      <c r="D600" s="116"/>
      <c r="E600" s="116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</row>
    <row r="601" spans="2:19">
      <c r="B601" s="116"/>
      <c r="C601" s="116"/>
      <c r="D601" s="116"/>
      <c r="E601" s="116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</row>
    <row r="602" spans="2:19">
      <c r="B602" s="116"/>
      <c r="C602" s="116"/>
      <c r="D602" s="116"/>
      <c r="E602" s="116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</row>
    <row r="603" spans="2:19">
      <c r="B603" s="116"/>
      <c r="C603" s="116"/>
      <c r="D603" s="116"/>
      <c r="E603" s="116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</row>
    <row r="604" spans="2:19">
      <c r="B604" s="116"/>
      <c r="C604" s="116"/>
      <c r="D604" s="116"/>
      <c r="E604" s="116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</row>
    <row r="605" spans="2:19">
      <c r="B605" s="116"/>
      <c r="C605" s="116"/>
      <c r="D605" s="116"/>
      <c r="E605" s="116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</row>
    <row r="606" spans="2:19">
      <c r="B606" s="116"/>
      <c r="C606" s="116"/>
      <c r="D606" s="116"/>
      <c r="E606" s="116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</row>
    <row r="607" spans="2:19">
      <c r="B607" s="116"/>
      <c r="C607" s="116"/>
      <c r="D607" s="116"/>
      <c r="E607" s="116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</row>
    <row r="608" spans="2:19">
      <c r="B608" s="116"/>
      <c r="C608" s="116"/>
      <c r="D608" s="116"/>
      <c r="E608" s="116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</row>
    <row r="609" spans="2:19">
      <c r="B609" s="116"/>
      <c r="C609" s="116"/>
      <c r="D609" s="116"/>
      <c r="E609" s="116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</row>
    <row r="610" spans="2:19">
      <c r="B610" s="116"/>
      <c r="C610" s="116"/>
      <c r="D610" s="116"/>
      <c r="E610" s="116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</row>
    <row r="611" spans="2:19">
      <c r="B611" s="116"/>
      <c r="C611" s="116"/>
      <c r="D611" s="116"/>
      <c r="E611" s="116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</row>
    <row r="612" spans="2:19">
      <c r="B612" s="116"/>
      <c r="C612" s="116"/>
      <c r="D612" s="116"/>
      <c r="E612" s="116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</row>
    <row r="613" spans="2:19">
      <c r="B613" s="116"/>
      <c r="C613" s="116"/>
      <c r="D613" s="116"/>
      <c r="E613" s="116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</row>
    <row r="614" spans="2:19">
      <c r="B614" s="116"/>
      <c r="C614" s="116"/>
      <c r="D614" s="116"/>
      <c r="E614" s="116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</row>
    <row r="615" spans="2:19">
      <c r="B615" s="116"/>
      <c r="C615" s="116"/>
      <c r="D615" s="116"/>
      <c r="E615" s="116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</row>
    <row r="616" spans="2:19">
      <c r="B616" s="116"/>
      <c r="C616" s="116"/>
      <c r="D616" s="116"/>
      <c r="E616" s="116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</row>
    <row r="617" spans="2:19">
      <c r="B617" s="116"/>
      <c r="C617" s="116"/>
      <c r="D617" s="116"/>
      <c r="E617" s="116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</row>
    <row r="618" spans="2:19">
      <c r="B618" s="116"/>
      <c r="C618" s="116"/>
      <c r="D618" s="116"/>
      <c r="E618" s="116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</row>
    <row r="619" spans="2:19">
      <c r="B619" s="116"/>
      <c r="C619" s="116"/>
      <c r="D619" s="116"/>
      <c r="E619" s="116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</row>
    <row r="620" spans="2:19">
      <c r="B620" s="116"/>
      <c r="C620" s="116"/>
      <c r="D620" s="116"/>
      <c r="E620" s="116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</row>
    <row r="621" spans="2:19">
      <c r="B621" s="116"/>
      <c r="C621" s="116"/>
      <c r="D621" s="116"/>
      <c r="E621" s="116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</row>
    <row r="622" spans="2:19">
      <c r="B622" s="116"/>
      <c r="C622" s="116"/>
      <c r="D622" s="116"/>
      <c r="E622" s="116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</row>
    <row r="623" spans="2:19">
      <c r="B623" s="116"/>
      <c r="C623" s="116"/>
      <c r="D623" s="116"/>
      <c r="E623" s="116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</row>
    <row r="624" spans="2:19">
      <c r="B624" s="116"/>
      <c r="C624" s="116"/>
      <c r="D624" s="116"/>
      <c r="E624" s="116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</row>
    <row r="625" spans="2:19">
      <c r="B625" s="116"/>
      <c r="C625" s="116"/>
      <c r="D625" s="116"/>
      <c r="E625" s="116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</row>
    <row r="626" spans="2:19">
      <c r="B626" s="116"/>
      <c r="C626" s="116"/>
      <c r="D626" s="116"/>
      <c r="E626" s="116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</row>
    <row r="627" spans="2:19">
      <c r="B627" s="116"/>
      <c r="C627" s="116"/>
      <c r="D627" s="116"/>
      <c r="E627" s="116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</row>
    <row r="628" spans="2:19">
      <c r="B628" s="116"/>
      <c r="C628" s="116"/>
      <c r="D628" s="116"/>
      <c r="E628" s="116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</row>
    <row r="629" spans="2:19">
      <c r="B629" s="116"/>
      <c r="C629" s="116"/>
      <c r="D629" s="116"/>
      <c r="E629" s="116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</row>
    <row r="630" spans="2:19">
      <c r="B630" s="116"/>
      <c r="C630" s="116"/>
      <c r="D630" s="116"/>
      <c r="E630" s="116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</row>
    <row r="631" spans="2:19">
      <c r="B631" s="116"/>
      <c r="C631" s="116"/>
      <c r="D631" s="116"/>
      <c r="E631" s="116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</row>
    <row r="632" spans="2:19">
      <c r="B632" s="116"/>
      <c r="C632" s="116"/>
      <c r="D632" s="116"/>
      <c r="E632" s="116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</row>
    <row r="633" spans="2:19">
      <c r="B633" s="116"/>
      <c r="C633" s="116"/>
      <c r="D633" s="116"/>
      <c r="E633" s="116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</row>
    <row r="634" spans="2:19">
      <c r="B634" s="116"/>
      <c r="C634" s="116"/>
      <c r="D634" s="116"/>
      <c r="E634" s="116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</row>
    <row r="635" spans="2:19">
      <c r="B635" s="116"/>
      <c r="C635" s="116"/>
      <c r="D635" s="116"/>
      <c r="E635" s="116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</row>
    <row r="636" spans="2:19">
      <c r="B636" s="116"/>
      <c r="C636" s="116"/>
      <c r="D636" s="116"/>
      <c r="E636" s="116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</row>
    <row r="637" spans="2:19">
      <c r="B637" s="116"/>
      <c r="C637" s="116"/>
      <c r="D637" s="116"/>
      <c r="E637" s="116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</row>
    <row r="638" spans="2:19">
      <c r="B638" s="116"/>
      <c r="C638" s="116"/>
      <c r="D638" s="116"/>
      <c r="E638" s="116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</row>
    <row r="639" spans="2:19">
      <c r="B639" s="116"/>
      <c r="C639" s="116"/>
      <c r="D639" s="116"/>
      <c r="E639" s="116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</row>
    <row r="640" spans="2:19">
      <c r="B640" s="116"/>
      <c r="C640" s="116"/>
      <c r="D640" s="116"/>
      <c r="E640" s="116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</row>
    <row r="641" spans="2:19">
      <c r="B641" s="116"/>
      <c r="C641" s="116"/>
      <c r="D641" s="116"/>
      <c r="E641" s="116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</row>
    <row r="642" spans="2:19">
      <c r="B642" s="116"/>
      <c r="C642" s="116"/>
      <c r="D642" s="116"/>
      <c r="E642" s="116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</row>
    <row r="643" spans="2:19">
      <c r="B643" s="116"/>
      <c r="C643" s="116"/>
      <c r="D643" s="116"/>
      <c r="E643" s="116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</row>
    <row r="644" spans="2:19">
      <c r="B644" s="116"/>
      <c r="C644" s="116"/>
      <c r="D644" s="116"/>
      <c r="E644" s="116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</row>
    <row r="645" spans="2:19">
      <c r="B645" s="116"/>
      <c r="C645" s="116"/>
      <c r="D645" s="116"/>
      <c r="E645" s="116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</row>
    <row r="646" spans="2:19">
      <c r="B646" s="116"/>
      <c r="C646" s="116"/>
      <c r="D646" s="116"/>
      <c r="E646" s="116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</row>
    <row r="647" spans="2:19">
      <c r="B647" s="116"/>
      <c r="C647" s="116"/>
      <c r="D647" s="116"/>
      <c r="E647" s="116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</row>
    <row r="648" spans="2:19">
      <c r="B648" s="116"/>
      <c r="C648" s="116"/>
      <c r="D648" s="116"/>
      <c r="E648" s="116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</row>
    <row r="649" spans="2:19">
      <c r="B649" s="116"/>
      <c r="C649" s="116"/>
      <c r="D649" s="116"/>
      <c r="E649" s="116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</row>
    <row r="650" spans="2:19">
      <c r="B650" s="116"/>
      <c r="C650" s="116"/>
      <c r="D650" s="116"/>
      <c r="E650" s="116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</row>
    <row r="651" spans="2:19">
      <c r="B651" s="116"/>
      <c r="C651" s="116"/>
      <c r="D651" s="116"/>
      <c r="E651" s="116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</row>
    <row r="652" spans="2:19">
      <c r="B652" s="116"/>
      <c r="C652" s="116"/>
      <c r="D652" s="116"/>
      <c r="E652" s="116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</row>
    <row r="653" spans="2:19">
      <c r="B653" s="116"/>
      <c r="C653" s="116"/>
      <c r="D653" s="116"/>
      <c r="E653" s="116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</row>
    <row r="654" spans="2:19">
      <c r="B654" s="116"/>
      <c r="C654" s="116"/>
      <c r="D654" s="116"/>
      <c r="E654" s="116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</row>
    <row r="655" spans="2:19">
      <c r="B655" s="116"/>
      <c r="C655" s="116"/>
      <c r="D655" s="116"/>
      <c r="E655" s="116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</row>
    <row r="656" spans="2:19">
      <c r="B656" s="116"/>
      <c r="C656" s="116"/>
      <c r="D656" s="116"/>
      <c r="E656" s="116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</row>
    <row r="657" spans="2:19">
      <c r="B657" s="116"/>
      <c r="C657" s="116"/>
      <c r="D657" s="116"/>
      <c r="E657" s="116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</row>
    <row r="658" spans="2:19">
      <c r="B658" s="116"/>
      <c r="C658" s="116"/>
      <c r="D658" s="116"/>
      <c r="E658" s="116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</row>
    <row r="659" spans="2:19">
      <c r="B659" s="116"/>
      <c r="C659" s="116"/>
      <c r="D659" s="116"/>
      <c r="E659" s="116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</row>
    <row r="660" spans="2:19">
      <c r="B660" s="116"/>
      <c r="C660" s="116"/>
      <c r="D660" s="116"/>
      <c r="E660" s="116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</row>
    <row r="661" spans="2:19">
      <c r="B661" s="116"/>
      <c r="C661" s="116"/>
      <c r="D661" s="116"/>
      <c r="E661" s="116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</row>
    <row r="662" spans="2:19">
      <c r="B662" s="116"/>
      <c r="C662" s="116"/>
      <c r="D662" s="116"/>
      <c r="E662" s="116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</row>
    <row r="663" spans="2:19">
      <c r="B663" s="116"/>
      <c r="C663" s="116"/>
      <c r="D663" s="116"/>
      <c r="E663" s="116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</row>
    <row r="664" spans="2:19">
      <c r="B664" s="116"/>
      <c r="C664" s="116"/>
      <c r="D664" s="116"/>
      <c r="E664" s="116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</row>
    <row r="665" spans="2:19">
      <c r="B665" s="116"/>
      <c r="C665" s="116"/>
      <c r="D665" s="116"/>
      <c r="E665" s="116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</row>
    <row r="666" spans="2:19">
      <c r="B666" s="116"/>
      <c r="C666" s="116"/>
      <c r="D666" s="116"/>
      <c r="E666" s="116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</row>
    <row r="667" spans="2:19">
      <c r="B667" s="116"/>
      <c r="C667" s="116"/>
      <c r="D667" s="116"/>
      <c r="E667" s="116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</row>
    <row r="668" spans="2:19">
      <c r="B668" s="116"/>
      <c r="C668" s="116"/>
      <c r="D668" s="116"/>
      <c r="E668" s="116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</row>
  </sheetData>
  <sheetProtection sheet="1" objects="1" scenarios="1"/>
  <mergeCells count="2">
    <mergeCell ref="B6:S6"/>
    <mergeCell ref="B7:S7"/>
  </mergeCells>
  <phoneticPr fontId="3" type="noConversion"/>
  <conditionalFormatting sqref="B12 B23:B115 B14:B18">
    <cfRule type="cellIs" dxfId="7" priority="2" operator="equal">
      <formula>"NR3"</formula>
    </cfRule>
  </conditionalFormatting>
  <conditionalFormatting sqref="B13">
    <cfRule type="cellIs" dxfId="6" priority="1" operator="equal">
      <formula>"NR3"</formula>
    </cfRule>
  </conditionalFormatting>
  <dataValidations count="1">
    <dataValidation allowBlank="1" showInputMessage="1" showErrorMessage="1" sqref="C5:C1048576 S34:S35 A1:B1048576 D32:R35 S32 D1:XFD31 T32:XFD35 D36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7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135</v>
      </c>
      <c r="C1" s="67" t="s" vm="1">
        <v>214</v>
      </c>
    </row>
    <row r="2" spans="2:49">
      <c r="B2" s="46" t="s">
        <v>134</v>
      </c>
      <c r="C2" s="67" t="s">
        <v>215</v>
      </c>
    </row>
    <row r="3" spans="2:49">
      <c r="B3" s="46" t="s">
        <v>136</v>
      </c>
      <c r="C3" s="67" t="s">
        <v>2663</v>
      </c>
    </row>
    <row r="4" spans="2:49">
      <c r="B4" s="46" t="s">
        <v>137</v>
      </c>
      <c r="C4" s="67">
        <v>14242</v>
      </c>
    </row>
    <row r="6" spans="2:49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2:49" ht="26.25" customHeight="1">
      <c r="B7" s="148" t="s">
        <v>81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</row>
    <row r="8" spans="2:49" s="3" customFormat="1" ht="78.75">
      <c r="B8" s="21" t="s">
        <v>105</v>
      </c>
      <c r="C8" s="29" t="s">
        <v>40</v>
      </c>
      <c r="D8" s="29" t="s">
        <v>107</v>
      </c>
      <c r="E8" s="29" t="s">
        <v>106</v>
      </c>
      <c r="F8" s="29" t="s">
        <v>58</v>
      </c>
      <c r="G8" s="29" t="s">
        <v>92</v>
      </c>
      <c r="H8" s="29" t="s">
        <v>190</v>
      </c>
      <c r="I8" s="29" t="s">
        <v>189</v>
      </c>
      <c r="J8" s="29" t="s">
        <v>100</v>
      </c>
      <c r="K8" s="29" t="s">
        <v>53</v>
      </c>
      <c r="L8" s="29" t="s">
        <v>138</v>
      </c>
      <c r="M8" s="30" t="s">
        <v>140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197</v>
      </c>
      <c r="I9" s="31"/>
      <c r="J9" s="31" t="s">
        <v>193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29" t="s">
        <v>30</v>
      </c>
      <c r="C11" s="88"/>
      <c r="D11" s="88"/>
      <c r="E11" s="88"/>
      <c r="F11" s="88"/>
      <c r="G11" s="88"/>
      <c r="H11" s="88"/>
      <c r="I11" s="88"/>
      <c r="J11" s="130">
        <v>0</v>
      </c>
      <c r="K11" s="88"/>
      <c r="L11" s="131">
        <v>0</v>
      </c>
      <c r="M11" s="13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32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132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132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32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</row>
    <row r="112" spans="2:13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</row>
    <row r="113" spans="2:13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</row>
    <row r="114" spans="2:13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</row>
    <row r="115" spans="2:13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</row>
    <row r="116" spans="2:13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</row>
    <row r="117" spans="2:13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</row>
    <row r="118" spans="2:13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</row>
    <row r="119" spans="2:13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</row>
    <row r="120" spans="2:13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</row>
    <row r="121" spans="2:13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</row>
    <row r="122" spans="2:13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</row>
    <row r="123" spans="2:13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</row>
    <row r="124" spans="2:13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</row>
    <row r="125" spans="2:13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</row>
    <row r="126" spans="2:13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</row>
    <row r="127" spans="2:13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</row>
    <row r="128" spans="2:13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</row>
    <row r="129" spans="2:13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</row>
    <row r="130" spans="2:13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</row>
    <row r="131" spans="2:13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</row>
    <row r="132" spans="2:13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</row>
    <row r="133" spans="2:13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</row>
    <row r="134" spans="2:13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</row>
    <row r="135" spans="2:13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</row>
    <row r="136" spans="2:13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</row>
    <row r="137" spans="2:13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</row>
    <row r="138" spans="2:13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</row>
    <row r="139" spans="2:13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</row>
    <row r="140" spans="2:13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</row>
    <row r="141" spans="2:13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</row>
    <row r="142" spans="2:13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</row>
    <row r="143" spans="2:13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</row>
    <row r="144" spans="2:13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</row>
    <row r="145" spans="2:13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</row>
    <row r="146" spans="2:13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</row>
    <row r="147" spans="2:13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</row>
    <row r="148" spans="2:13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</row>
    <row r="149" spans="2:13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</row>
    <row r="150" spans="2:13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</row>
    <row r="151" spans="2:13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</row>
    <row r="152" spans="2:13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</row>
    <row r="153" spans="2:13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</row>
    <row r="154" spans="2:13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</row>
    <row r="155" spans="2:13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</row>
    <row r="156" spans="2:13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2:13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2:13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</row>
    <row r="159" spans="2:13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</row>
    <row r="160" spans="2:13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</row>
    <row r="161" spans="2:13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</row>
    <row r="162" spans="2:13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</row>
    <row r="163" spans="2:13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</row>
    <row r="164" spans="2:13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</row>
    <row r="165" spans="2:13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</row>
    <row r="166" spans="2:13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</row>
    <row r="167" spans="2:13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</row>
    <row r="168" spans="2:13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2:13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</row>
    <row r="170" spans="2:13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</row>
    <row r="171" spans="2:13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</row>
    <row r="172" spans="2:13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</row>
    <row r="173" spans="2:13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</row>
    <row r="174" spans="2:13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</row>
    <row r="175" spans="2:13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</row>
    <row r="176" spans="2:13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</row>
    <row r="177" spans="2:13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</row>
    <row r="178" spans="2:13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</row>
    <row r="179" spans="2:13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</row>
    <row r="180" spans="2:13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</row>
    <row r="181" spans="2:13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</row>
    <row r="182" spans="2:13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</row>
    <row r="183" spans="2:13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</row>
    <row r="184" spans="2:13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</row>
    <row r="185" spans="2:13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</row>
    <row r="186" spans="2:13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</row>
    <row r="187" spans="2:13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</row>
    <row r="188" spans="2:13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</row>
    <row r="189" spans="2:13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</row>
    <row r="190" spans="2:13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</row>
    <row r="191" spans="2:13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</row>
    <row r="192" spans="2:13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</row>
    <row r="193" spans="2:13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</row>
    <row r="194" spans="2:13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</row>
    <row r="195" spans="2:13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</row>
    <row r="196" spans="2:13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</row>
    <row r="197" spans="2:13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</row>
    <row r="198" spans="2:13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</row>
    <row r="199" spans="2:13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</row>
    <row r="200" spans="2:13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</row>
    <row r="201" spans="2:13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</row>
    <row r="202" spans="2:13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</row>
    <row r="203" spans="2:13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</row>
    <row r="204" spans="2:13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</row>
    <row r="205" spans="2:13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</row>
    <row r="206" spans="2:13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</row>
    <row r="207" spans="2:13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</row>
    <row r="208" spans="2:13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</row>
    <row r="209" spans="2:13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</row>
    <row r="210" spans="2:13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</row>
    <row r="211" spans="2:13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</row>
    <row r="212" spans="2:13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</row>
    <row r="213" spans="2:13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</row>
    <row r="214" spans="2:13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</row>
    <row r="215" spans="2:13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</row>
    <row r="216" spans="2:13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2:13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2:13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</row>
    <row r="219" spans="2:13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</row>
    <row r="220" spans="2:13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</row>
    <row r="221" spans="2:13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</row>
    <row r="222" spans="2:13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</row>
    <row r="223" spans="2:13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</row>
    <row r="224" spans="2:13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</row>
    <row r="225" spans="2:13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</row>
    <row r="226" spans="2:13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</row>
    <row r="227" spans="2:13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</row>
    <row r="228" spans="2:13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</row>
    <row r="229" spans="2:13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</row>
    <row r="230" spans="2:13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</row>
    <row r="231" spans="2:13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</row>
    <row r="232" spans="2:13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</row>
    <row r="233" spans="2:13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</row>
    <row r="234" spans="2:13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</row>
    <row r="235" spans="2:13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</row>
    <row r="236" spans="2:13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</row>
    <row r="237" spans="2:13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</row>
    <row r="238" spans="2:13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</row>
    <row r="239" spans="2:13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</row>
    <row r="240" spans="2:13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</row>
    <row r="241" spans="2:13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</row>
    <row r="242" spans="2:13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</row>
    <row r="243" spans="2:13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</row>
    <row r="244" spans="2:13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</row>
    <row r="245" spans="2:13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</row>
    <row r="246" spans="2:13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</row>
    <row r="247" spans="2:13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</row>
    <row r="248" spans="2:13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</row>
    <row r="249" spans="2:13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</row>
    <row r="250" spans="2:13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</row>
    <row r="251" spans="2:13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</row>
    <row r="252" spans="2:13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</row>
    <row r="253" spans="2:13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</row>
    <row r="254" spans="2:13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</row>
    <row r="255" spans="2:13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</row>
    <row r="256" spans="2:13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</row>
    <row r="257" spans="2:13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</row>
    <row r="258" spans="2:13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</row>
    <row r="259" spans="2:13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</row>
    <row r="260" spans="2:13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</row>
    <row r="261" spans="2:13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</row>
    <row r="262" spans="2:13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</row>
    <row r="263" spans="2:13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</row>
    <row r="264" spans="2:13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</row>
    <row r="265" spans="2:13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</row>
    <row r="266" spans="2:13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</row>
    <row r="267" spans="2:13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</row>
    <row r="268" spans="2:13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</row>
    <row r="269" spans="2:13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</row>
    <row r="270" spans="2:13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</row>
    <row r="271" spans="2:13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</row>
    <row r="272" spans="2:13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</row>
    <row r="273" spans="2:13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</row>
    <row r="274" spans="2:13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</row>
    <row r="275" spans="2:13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</row>
    <row r="276" spans="2:13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</row>
    <row r="277" spans="2:13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</row>
    <row r="278" spans="2:13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</row>
    <row r="279" spans="2:13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</row>
    <row r="280" spans="2:13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</row>
    <row r="281" spans="2:13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</row>
    <row r="282" spans="2:13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</row>
    <row r="283" spans="2:13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</row>
    <row r="284" spans="2:13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</row>
    <row r="285" spans="2:13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</row>
    <row r="286" spans="2:13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</row>
    <row r="287" spans="2:13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</row>
    <row r="288" spans="2:13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</row>
    <row r="289" spans="2:13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</row>
    <row r="290" spans="2:13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</row>
    <row r="291" spans="2:13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</row>
    <row r="292" spans="2:13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</row>
    <row r="293" spans="2:13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</row>
    <row r="294" spans="2:13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</row>
    <row r="295" spans="2:13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</row>
    <row r="296" spans="2:13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</row>
    <row r="297" spans="2:13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</row>
    <row r="298" spans="2:13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</row>
    <row r="299" spans="2:13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</row>
    <row r="300" spans="2:13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</row>
    <row r="301" spans="2:13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</row>
    <row r="302" spans="2:13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2.28515625" style="2" bestFit="1" customWidth="1"/>
    <col min="3" max="3" width="47.5703125" style="2" customWidth="1"/>
    <col min="4" max="4" width="12" style="1" bestFit="1" customWidth="1"/>
    <col min="5" max="5" width="11.28515625" style="1" bestFit="1" customWidth="1"/>
    <col min="6" max="6" width="7" style="1" bestFit="1" customWidth="1"/>
    <col min="7" max="7" width="10.710937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135</v>
      </c>
      <c r="C1" s="67" t="s" vm="1">
        <v>214</v>
      </c>
    </row>
    <row r="2" spans="2:11">
      <c r="B2" s="46" t="s">
        <v>134</v>
      </c>
      <c r="C2" s="67" t="s">
        <v>215</v>
      </c>
    </row>
    <row r="3" spans="2:11">
      <c r="B3" s="46" t="s">
        <v>136</v>
      </c>
      <c r="C3" s="67" t="s">
        <v>2663</v>
      </c>
    </row>
    <row r="4" spans="2:11">
      <c r="B4" s="46" t="s">
        <v>137</v>
      </c>
      <c r="C4" s="67">
        <v>14242</v>
      </c>
    </row>
    <row r="6" spans="2:11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1" ht="26.25" customHeight="1">
      <c r="B7" s="148" t="s">
        <v>87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2:11" s="3" customFormat="1" ht="78.75">
      <c r="B8" s="21" t="s">
        <v>105</v>
      </c>
      <c r="C8" s="29" t="s">
        <v>40</v>
      </c>
      <c r="D8" s="29" t="s">
        <v>92</v>
      </c>
      <c r="E8" s="29" t="s">
        <v>93</v>
      </c>
      <c r="F8" s="29" t="s">
        <v>190</v>
      </c>
      <c r="G8" s="29" t="s">
        <v>189</v>
      </c>
      <c r="H8" s="29" t="s">
        <v>100</v>
      </c>
      <c r="I8" s="29" t="s">
        <v>53</v>
      </c>
      <c r="J8" s="29" t="s">
        <v>138</v>
      </c>
      <c r="K8" s="30" t="s">
        <v>140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197</v>
      </c>
      <c r="G9" s="31"/>
      <c r="H9" s="31" t="s">
        <v>193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88" t="s">
        <v>2006</v>
      </c>
      <c r="C11" s="73"/>
      <c r="D11" s="73"/>
      <c r="E11" s="73"/>
      <c r="F11" s="83"/>
      <c r="G11" s="85"/>
      <c r="H11" s="83">
        <v>1.1351314830000001</v>
      </c>
      <c r="I11" s="73"/>
      <c r="J11" s="84">
        <f>IFERROR(H11/$H$11,0)</f>
        <v>1</v>
      </c>
      <c r="K11" s="84">
        <f>H11/'סכום נכסי הקרן'!$C$42</f>
        <v>1.9081334794364665E-4</v>
      </c>
    </row>
    <row r="12" spans="2:11" ht="21" customHeight="1">
      <c r="B12" s="92" t="s">
        <v>2007</v>
      </c>
      <c r="C12" s="73"/>
      <c r="D12" s="73"/>
      <c r="E12" s="73"/>
      <c r="F12" s="83"/>
      <c r="G12" s="85"/>
      <c r="H12" s="83">
        <v>1.1351314830000001</v>
      </c>
      <c r="I12" s="73"/>
      <c r="J12" s="84">
        <f t="shared" ref="J12:J14" si="0">IFERROR(H12/$H$11,0)</f>
        <v>1</v>
      </c>
      <c r="K12" s="84">
        <f>H12/'סכום נכסי הקרן'!$C$42</f>
        <v>1.9081334794364665E-4</v>
      </c>
    </row>
    <row r="13" spans="2:11">
      <c r="B13" s="89" t="s">
        <v>2008</v>
      </c>
      <c r="C13" s="73"/>
      <c r="D13" s="73"/>
      <c r="E13" s="73"/>
      <c r="F13" s="83"/>
      <c r="G13" s="85"/>
      <c r="H13" s="83">
        <v>1.1351314830000001</v>
      </c>
      <c r="I13" s="73"/>
      <c r="J13" s="84">
        <f t="shared" si="0"/>
        <v>1</v>
      </c>
      <c r="K13" s="84">
        <f>H13/'סכום נכסי הקרן'!$C$42</f>
        <v>1.9081334794364665E-4</v>
      </c>
    </row>
    <row r="14" spans="2:11">
      <c r="B14" s="76" t="s">
        <v>2009</v>
      </c>
      <c r="C14" s="73" t="s">
        <v>2010</v>
      </c>
      <c r="D14" s="86" t="s">
        <v>121</v>
      </c>
      <c r="E14" s="94">
        <v>44616</v>
      </c>
      <c r="F14" s="83">
        <v>0.30254400000000004</v>
      </c>
      <c r="G14" s="85">
        <v>101404.19</v>
      </c>
      <c r="H14" s="83">
        <v>1.1351314830000001</v>
      </c>
      <c r="I14" s="84">
        <v>4.0252889468085112E-7</v>
      </c>
      <c r="J14" s="84">
        <f t="shared" si="0"/>
        <v>1</v>
      </c>
      <c r="K14" s="84">
        <f>H14/'סכום נכסי הקרן'!$C$42</f>
        <v>1.9081334794364665E-4</v>
      </c>
    </row>
    <row r="15" spans="2:11">
      <c r="B15" s="72"/>
      <c r="C15" s="73"/>
      <c r="D15" s="73"/>
      <c r="E15" s="73"/>
      <c r="F15" s="83"/>
      <c r="G15" s="85"/>
      <c r="H15" s="73"/>
      <c r="I15" s="73"/>
      <c r="J15" s="84"/>
      <c r="K15" s="73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32" t="s">
        <v>101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32" t="s">
        <v>188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32" t="s">
        <v>196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2:11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2:11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2:11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2:11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2:11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</row>
    <row r="121" spans="2:11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</row>
    <row r="122" spans="2:11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2:11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</row>
    <row r="124" spans="2:11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</row>
    <row r="125" spans="2:11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</row>
    <row r="126" spans="2:11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2:11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2:11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</row>
    <row r="129" spans="2:11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</row>
    <row r="130" spans="2:11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</row>
    <row r="131" spans="2:11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2:11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</row>
    <row r="133" spans="2:11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</row>
    <row r="134" spans="2:11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</row>
    <row r="135" spans="2:11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2:11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</row>
    <row r="137" spans="2:11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</row>
    <row r="138" spans="2:11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2:11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2:11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</row>
    <row r="141" spans="2:11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</row>
    <row r="142" spans="2:11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</row>
    <row r="143" spans="2:11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</row>
    <row r="144" spans="2:11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</row>
    <row r="145" spans="2:11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</row>
    <row r="146" spans="2:11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</row>
    <row r="147" spans="2:11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</row>
    <row r="148" spans="2:11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</row>
    <row r="149" spans="2:11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</row>
    <row r="150" spans="2:11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</row>
    <row r="151" spans="2:11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</row>
    <row r="152" spans="2:11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</row>
    <row r="153" spans="2:11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</row>
    <row r="154" spans="2:11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</row>
    <row r="155" spans="2:11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</row>
    <row r="156" spans="2:11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</row>
    <row r="157" spans="2:11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</row>
    <row r="158" spans="2:11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</row>
    <row r="159" spans="2:11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</row>
    <row r="160" spans="2:11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</row>
    <row r="161" spans="2:11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</row>
    <row r="162" spans="2:11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</row>
    <row r="163" spans="2:11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</row>
    <row r="164" spans="2:11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</row>
    <row r="165" spans="2:11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</row>
    <row r="166" spans="2:11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</row>
    <row r="167" spans="2:11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</row>
    <row r="168" spans="2:11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2:11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2:11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2:11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</row>
    <row r="172" spans="2:11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2:11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</row>
    <row r="174" spans="2:11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2:11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2:11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2:11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2:11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</row>
    <row r="179" spans="2:11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</row>
    <row r="180" spans="2:11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</row>
    <row r="181" spans="2:11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</row>
    <row r="182" spans="2:11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</row>
    <row r="183" spans="2:11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</row>
    <row r="184" spans="2:11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</row>
    <row r="185" spans="2:11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</row>
    <row r="186" spans="2:11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</row>
    <row r="187" spans="2:11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</row>
    <row r="188" spans="2:11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</row>
    <row r="189" spans="2:11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</row>
    <row r="190" spans="2:11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</row>
    <row r="191" spans="2:11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</row>
    <row r="192" spans="2:11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</row>
    <row r="193" spans="2:11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</row>
    <row r="194" spans="2:11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</row>
    <row r="195" spans="2:11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</row>
    <row r="196" spans="2:11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</row>
    <row r="197" spans="2:11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</row>
    <row r="198" spans="2:11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</row>
    <row r="199" spans="2:11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</row>
    <row r="200" spans="2:11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</row>
    <row r="201" spans="2:11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</row>
    <row r="202" spans="2:11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2:11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2:11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</row>
    <row r="205" spans="2:11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2:11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</row>
    <row r="207" spans="2:11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2:11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</row>
    <row r="209" spans="2:11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</row>
    <row r="210" spans="2:11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</row>
    <row r="211" spans="2:11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</row>
    <row r="212" spans="2:11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</row>
    <row r="213" spans="2:11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</row>
    <row r="214" spans="2:11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</row>
    <row r="215" spans="2:11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</row>
    <row r="216" spans="2:11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</row>
    <row r="217" spans="2:11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</row>
    <row r="218" spans="2:11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</row>
    <row r="219" spans="2:11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</row>
    <row r="220" spans="2:11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</row>
    <row r="221" spans="2:11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</row>
    <row r="222" spans="2:11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</row>
    <row r="223" spans="2:11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</row>
    <row r="224" spans="2:11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</row>
    <row r="225" spans="2:11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</row>
    <row r="226" spans="2:11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</row>
    <row r="227" spans="2:11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</row>
    <row r="228" spans="2:11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</row>
    <row r="229" spans="2:11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</row>
    <row r="230" spans="2:11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</row>
    <row r="231" spans="2:11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</row>
    <row r="232" spans="2:11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</row>
    <row r="233" spans="2:11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</row>
    <row r="234" spans="2:11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2:11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</row>
    <row r="236" spans="2:11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</row>
    <row r="237" spans="2:11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</row>
    <row r="238" spans="2:11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</row>
    <row r="239" spans="2:11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</row>
    <row r="240" spans="2:11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</row>
    <row r="241" spans="2:11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</row>
    <row r="242" spans="2:11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</row>
    <row r="243" spans="2:11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</row>
    <row r="244" spans="2:11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</row>
    <row r="245" spans="2:11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</row>
    <row r="246" spans="2:11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</row>
    <row r="247" spans="2:11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</row>
    <row r="248" spans="2:11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</row>
    <row r="249" spans="2:11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</row>
    <row r="250" spans="2:11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</row>
    <row r="251" spans="2:11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</row>
    <row r="252" spans="2:11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</row>
    <row r="253" spans="2:11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</row>
    <row r="254" spans="2:11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</row>
    <row r="255" spans="2:11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</row>
    <row r="256" spans="2:11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</row>
    <row r="257" spans="2:11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</row>
    <row r="258" spans="2:11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</row>
    <row r="259" spans="2:11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</row>
    <row r="260" spans="2:11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2:11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2:11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2:11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</row>
    <row r="264" spans="2:11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2:11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</row>
    <row r="266" spans="2:11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2:11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2:11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2:11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2:11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</row>
    <row r="271" spans="2:11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</row>
    <row r="272" spans="2:11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</row>
    <row r="273" spans="2:11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</row>
    <row r="274" spans="2:11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</row>
    <row r="275" spans="2:11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</row>
    <row r="276" spans="2:11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</row>
    <row r="277" spans="2:11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</row>
    <row r="278" spans="2:11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</row>
    <row r="279" spans="2:11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</row>
    <row r="280" spans="2:11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</row>
    <row r="281" spans="2:11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</row>
    <row r="282" spans="2:11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</row>
    <row r="283" spans="2:11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</row>
    <row r="284" spans="2:11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</row>
    <row r="285" spans="2:11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</row>
    <row r="286" spans="2:11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</row>
    <row r="287" spans="2:11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</row>
    <row r="288" spans="2:11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</row>
    <row r="289" spans="2:11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</row>
    <row r="290" spans="2:11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</row>
    <row r="291" spans="2:11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</row>
    <row r="292" spans="2:11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</row>
    <row r="293" spans="2:11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2:11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2:11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2:11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</row>
    <row r="297" spans="2:11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2:11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</row>
    <row r="299" spans="2:11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2:11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</row>
    <row r="301" spans="2:11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</row>
    <row r="302" spans="2:11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</row>
    <row r="303" spans="2:11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</row>
    <row r="304" spans="2:11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</row>
    <row r="305" spans="2:11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</row>
    <row r="306" spans="2:11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</row>
    <row r="307" spans="2:11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</row>
    <row r="308" spans="2:11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</row>
    <row r="309" spans="2:11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</row>
    <row r="310" spans="2:11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</row>
    <row r="311" spans="2:11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</row>
    <row r="312" spans="2:11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</row>
    <row r="313" spans="2:11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</row>
    <row r="314" spans="2:11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</row>
    <row r="315" spans="2:11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</row>
    <row r="316" spans="2:11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</row>
    <row r="317" spans="2:11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</row>
    <row r="318" spans="2:11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</row>
    <row r="319" spans="2:11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</row>
    <row r="320" spans="2:11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</row>
    <row r="321" spans="2:11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</row>
    <row r="322" spans="2:11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</row>
    <row r="323" spans="2:11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</row>
    <row r="324" spans="2:11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</row>
    <row r="325" spans="2:11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</row>
    <row r="326" spans="2:11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</row>
    <row r="327" spans="2:11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</row>
    <row r="328" spans="2:11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</row>
    <row r="329" spans="2:11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</row>
    <row r="330" spans="2:11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</row>
    <row r="331" spans="2:11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</row>
    <row r="332" spans="2:11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</row>
    <row r="333" spans="2:11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</row>
    <row r="334" spans="2:11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</row>
    <row r="335" spans="2:11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</row>
    <row r="336" spans="2:11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</row>
    <row r="337" spans="2:11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</row>
    <row r="338" spans="2:11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</row>
    <row r="339" spans="2:11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</row>
    <row r="340" spans="2:11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</row>
    <row r="341" spans="2:11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</row>
    <row r="342" spans="2:11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</row>
    <row r="343" spans="2:11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</row>
    <row r="344" spans="2:11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</row>
    <row r="345" spans="2:11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</row>
    <row r="346" spans="2:11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</row>
    <row r="347" spans="2:11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</row>
    <row r="348" spans="2:11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</row>
    <row r="349" spans="2:11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</row>
    <row r="350" spans="2:11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</row>
    <row r="351" spans="2:11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</row>
    <row r="352" spans="2:11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2:11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2:11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</row>
    <row r="356" spans="2:11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2:11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</row>
    <row r="358" spans="2:11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2:11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2:11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2:11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2:11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2:11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2:11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2:11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2:1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2:1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2:1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2:11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2:11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2:11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2:11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2:1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2:1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2:1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2:1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2:1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2:1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2:1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2:1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2:1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2:1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2:1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2:1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2:1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2:1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2:1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2:1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2:1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2:1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2:1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2:1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2:1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2:1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2:1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2:1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2:1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2:1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2:1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2:1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2:1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2:1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2:1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2:1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2:1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2:1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2:1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2:1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2:1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2:1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2:1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2:1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2:1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2:1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2:1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2:1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2:1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2:1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2:1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2:1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2:1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2:1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2:1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2:1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2:1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2:1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2:1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2:1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2:1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2:1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2:1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2:1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2:1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2:1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2:1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2:1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2:1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2:1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2:1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2:1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2:1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2:1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2:1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2:1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2:1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2:1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2:1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2:1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2:1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2:1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2:11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2:11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2:11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2:11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2:11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2:11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2:11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2:11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2:11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2:11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2:11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2:11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2:11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2:11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2:11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2:11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2:11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2:11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2:11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2:11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2:11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2:11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2:11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2:11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2:11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2:11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2:11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2:11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2:11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2:11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2:11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2:11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2:11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2:11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2:11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2:11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2:11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2:11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2:11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2:11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2:11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2:11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2:11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2:11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2:11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2:11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2:11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2:11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2:11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2:11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7.28515625" style="2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135</v>
      </c>
      <c r="C1" s="67" t="s" vm="1">
        <v>214</v>
      </c>
    </row>
    <row r="2" spans="2:12">
      <c r="B2" s="46" t="s">
        <v>134</v>
      </c>
      <c r="C2" s="67" t="s">
        <v>215</v>
      </c>
    </row>
    <row r="3" spans="2:12">
      <c r="B3" s="46" t="s">
        <v>136</v>
      </c>
      <c r="C3" s="67" t="s">
        <v>2663</v>
      </c>
    </row>
    <row r="4" spans="2:12">
      <c r="B4" s="46" t="s">
        <v>137</v>
      </c>
      <c r="C4" s="67">
        <v>14242</v>
      </c>
    </row>
    <row r="6" spans="2:12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ht="26.25" customHeight="1">
      <c r="B7" s="148" t="s">
        <v>88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2:12" s="3" customFormat="1" ht="78.75">
      <c r="B8" s="21" t="s">
        <v>105</v>
      </c>
      <c r="C8" s="29" t="s">
        <v>40</v>
      </c>
      <c r="D8" s="29" t="s">
        <v>58</v>
      </c>
      <c r="E8" s="29" t="s">
        <v>92</v>
      </c>
      <c r="F8" s="29" t="s">
        <v>93</v>
      </c>
      <c r="G8" s="29" t="s">
        <v>190</v>
      </c>
      <c r="H8" s="29" t="s">
        <v>189</v>
      </c>
      <c r="I8" s="29" t="s">
        <v>100</v>
      </c>
      <c r="J8" s="29" t="s">
        <v>53</v>
      </c>
      <c r="K8" s="29" t="s">
        <v>138</v>
      </c>
      <c r="L8" s="30" t="s">
        <v>140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197</v>
      </c>
      <c r="H9" s="15"/>
      <c r="I9" s="15" t="s">
        <v>193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43</v>
      </c>
      <c r="C11" s="73"/>
      <c r="D11" s="73"/>
      <c r="E11" s="73"/>
      <c r="F11" s="73"/>
      <c r="G11" s="83"/>
      <c r="H11" s="85"/>
      <c r="I11" s="83">
        <v>2.4115650000000005E-3</v>
      </c>
      <c r="J11" s="73"/>
      <c r="K11" s="84">
        <f>IFERROR(I11/$I$11,0)</f>
        <v>1</v>
      </c>
      <c r="L11" s="84">
        <f>I11/'סכום נכסי הקרן'!$C$42</f>
        <v>4.0537928717965119E-7</v>
      </c>
    </row>
    <row r="12" spans="2:12" ht="21" customHeight="1">
      <c r="B12" s="92" t="s">
        <v>2011</v>
      </c>
      <c r="C12" s="73"/>
      <c r="D12" s="73"/>
      <c r="E12" s="73"/>
      <c r="F12" s="73"/>
      <c r="G12" s="83"/>
      <c r="H12" s="85"/>
      <c r="I12" s="83">
        <v>2.4115650000000005E-3</v>
      </c>
      <c r="J12" s="73"/>
      <c r="K12" s="84">
        <f t="shared" ref="K12:K15" si="0">IFERROR(I12/$I$11,0)</f>
        <v>1</v>
      </c>
      <c r="L12" s="84">
        <f>I12/'סכום נכסי הקרן'!$C$42</f>
        <v>4.0537928717965119E-7</v>
      </c>
    </row>
    <row r="13" spans="2:12">
      <c r="B13" s="72" t="s">
        <v>2012</v>
      </c>
      <c r="C13" s="73">
        <v>8944</v>
      </c>
      <c r="D13" s="86" t="s">
        <v>481</v>
      </c>
      <c r="E13" s="86" t="s">
        <v>122</v>
      </c>
      <c r="F13" s="94">
        <v>44607</v>
      </c>
      <c r="G13" s="83">
        <v>39.078600000000009</v>
      </c>
      <c r="H13" s="85">
        <v>6.1585999999999999</v>
      </c>
      <c r="I13" s="83">
        <v>2.4066950000000004E-3</v>
      </c>
      <c r="J13" s="84">
        <v>2.3460289363259839E-7</v>
      </c>
      <c r="K13" s="84">
        <f t="shared" si="0"/>
        <v>0.99798056448820571</v>
      </c>
      <c r="L13" s="84">
        <f>I13/'סכום נכסי הקרן'!$C$42</f>
        <v>4.0456064985137472E-7</v>
      </c>
    </row>
    <row r="14" spans="2:12">
      <c r="B14" s="72" t="s">
        <v>2013</v>
      </c>
      <c r="C14" s="73" t="s">
        <v>2014</v>
      </c>
      <c r="D14" s="86" t="s">
        <v>1085</v>
      </c>
      <c r="E14" s="86" t="s">
        <v>122</v>
      </c>
      <c r="F14" s="94">
        <v>44628</v>
      </c>
      <c r="G14" s="83">
        <v>69.333000000000013</v>
      </c>
      <c r="H14" s="85">
        <v>1E-4</v>
      </c>
      <c r="I14" s="83">
        <v>6.9000000000000009E-8</v>
      </c>
      <c r="J14" s="84">
        <v>7.6227349882348585E-7</v>
      </c>
      <c r="K14" s="84">
        <f t="shared" si="0"/>
        <v>2.8612125321108905E-5</v>
      </c>
      <c r="L14" s="84">
        <f>I14/'סכום נכסי הקרן'!$C$42</f>
        <v>1.1598762967365976E-11</v>
      </c>
    </row>
    <row r="15" spans="2:12">
      <c r="B15" s="72" t="s">
        <v>2015</v>
      </c>
      <c r="C15" s="73">
        <v>8731</v>
      </c>
      <c r="D15" s="86" t="s">
        <v>144</v>
      </c>
      <c r="E15" s="86" t="s">
        <v>122</v>
      </c>
      <c r="F15" s="94">
        <v>44537</v>
      </c>
      <c r="G15" s="83">
        <v>8.3199600000000018</v>
      </c>
      <c r="H15" s="85">
        <v>5.7700000000000001E-2</v>
      </c>
      <c r="I15" s="83">
        <v>4.8010000000000003E-6</v>
      </c>
      <c r="J15" s="84">
        <v>1.271514604301836E-6</v>
      </c>
      <c r="K15" s="84">
        <f t="shared" si="0"/>
        <v>1.9908233864730993E-3</v>
      </c>
      <c r="L15" s="84">
        <f>I15/'סכום נכסי הקרן'!$C$42</f>
        <v>8.0703856530904414E-10</v>
      </c>
    </row>
    <row r="16" spans="2:12">
      <c r="B16" s="88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26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26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6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</row>
    <row r="441" spans="2:12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2:12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</row>
    <row r="443" spans="2:12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</row>
    <row r="444" spans="2:12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</row>
    <row r="445" spans="2:12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2:12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</row>
    <row r="447" spans="2:12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2:12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</row>
    <row r="449" spans="2:12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</row>
    <row r="450" spans="2:12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</row>
    <row r="451" spans="2:12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</row>
    <row r="452" spans="2:12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</row>
    <row r="453" spans="2:12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</row>
    <row r="454" spans="2:12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</row>
    <row r="455" spans="2:12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</row>
    <row r="456" spans="2:12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</row>
    <row r="457" spans="2:12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</row>
    <row r="458" spans="2:12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</row>
    <row r="459" spans="2:12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</row>
    <row r="460" spans="2:12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</row>
    <row r="461" spans="2:12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</row>
    <row r="462" spans="2:12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</row>
    <row r="463" spans="2:12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</row>
    <row r="464" spans="2:12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</row>
    <row r="465" spans="2:12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</row>
    <row r="466" spans="2:12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</row>
    <row r="467" spans="2:12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</row>
    <row r="468" spans="2:12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</row>
    <row r="469" spans="2:12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</row>
    <row r="470" spans="2:12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</row>
    <row r="471" spans="2:12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</row>
    <row r="472" spans="2:12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</row>
    <row r="473" spans="2:12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</row>
    <row r="474" spans="2:12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</row>
    <row r="475" spans="2:12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</row>
    <row r="476" spans="2:12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</row>
    <row r="477" spans="2:12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</row>
    <row r="478" spans="2:12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</row>
    <row r="479" spans="2:12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</row>
    <row r="480" spans="2:12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</row>
    <row r="481" spans="2:12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</row>
    <row r="482" spans="2:12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</row>
    <row r="483" spans="2:12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</row>
    <row r="484" spans="2:12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</row>
    <row r="485" spans="2:12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</row>
    <row r="486" spans="2:12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</row>
    <row r="487" spans="2:12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</row>
    <row r="488" spans="2:12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</row>
    <row r="489" spans="2:12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</row>
    <row r="490" spans="2:12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</row>
    <row r="491" spans="2:12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</row>
    <row r="492" spans="2:12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</row>
    <row r="493" spans="2:12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</row>
    <row r="494" spans="2:12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</row>
    <row r="495" spans="2:12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</row>
    <row r="496" spans="2:12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</row>
    <row r="497" spans="2:12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</row>
    <row r="498" spans="2:12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</row>
    <row r="499" spans="2:12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</row>
    <row r="500" spans="2:12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</row>
    <row r="501" spans="2:12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</row>
    <row r="502" spans="2:12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</row>
    <row r="503" spans="2:12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</row>
    <row r="504" spans="2:12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</row>
    <row r="505" spans="2:12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</row>
    <row r="506" spans="2:12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</row>
    <row r="507" spans="2:12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</row>
    <row r="508" spans="2:12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</row>
    <row r="509" spans="2:12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</row>
    <row r="510" spans="2:12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</row>
    <row r="511" spans="2:12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</row>
    <row r="512" spans="2:12">
      <c r="B512" s="116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</row>
    <row r="513" spans="2:12">
      <c r="B513" s="116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</row>
    <row r="514" spans="2:12">
      <c r="B514" s="116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</row>
    <row r="515" spans="2:12">
      <c r="B515" s="116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</row>
    <row r="516" spans="2:12">
      <c r="B516" s="116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</row>
    <row r="517" spans="2:12">
      <c r="B517" s="116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</row>
    <row r="518" spans="2:12">
      <c r="B518" s="116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</row>
    <row r="519" spans="2:12">
      <c r="B519" s="116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</row>
    <row r="520" spans="2:12">
      <c r="B520" s="116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</row>
    <row r="521" spans="2:12">
      <c r="B521" s="116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</row>
    <row r="522" spans="2:12">
      <c r="B522" s="116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</row>
    <row r="523" spans="2:12">
      <c r="B523" s="116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</row>
    <row r="524" spans="2:12">
      <c r="B524" s="116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</row>
    <row r="525" spans="2:12">
      <c r="B525" s="116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</row>
    <row r="526" spans="2:12">
      <c r="B526" s="116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</row>
    <row r="527" spans="2:12">
      <c r="B527" s="116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</row>
    <row r="528" spans="2:12">
      <c r="B528" s="116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</row>
    <row r="529" spans="2:12">
      <c r="B529" s="116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</row>
    <row r="530" spans="2:12">
      <c r="B530" s="116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</row>
    <row r="531" spans="2:12">
      <c r="B531" s="116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</row>
    <row r="532" spans="2:12">
      <c r="B532" s="116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</row>
    <row r="533" spans="2:12">
      <c r="B533" s="116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</row>
    <row r="534" spans="2:12">
      <c r="B534" s="116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</row>
    <row r="535" spans="2:12">
      <c r="B535" s="116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</row>
    <row r="536" spans="2:12">
      <c r="B536" s="116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</row>
    <row r="537" spans="2:12">
      <c r="B537" s="116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</row>
    <row r="538" spans="2:12">
      <c r="B538" s="116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</row>
    <row r="539" spans="2:12">
      <c r="B539" s="116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</row>
    <row r="540" spans="2:12">
      <c r="B540" s="116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</row>
    <row r="541" spans="2:12">
      <c r="B541" s="116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</row>
    <row r="542" spans="2:12">
      <c r="B542" s="116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</row>
    <row r="543" spans="2:12">
      <c r="B543" s="116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</row>
    <row r="544" spans="2:12">
      <c r="B544" s="116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</row>
    <row r="545" spans="2:12">
      <c r="B545" s="116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</row>
    <row r="546" spans="2:12">
      <c r="B546" s="116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</row>
    <row r="547" spans="2:12">
      <c r="B547" s="116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</row>
    <row r="548" spans="2:12">
      <c r="B548" s="116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</row>
    <row r="549" spans="2:12">
      <c r="B549" s="116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</row>
    <row r="550" spans="2:12">
      <c r="B550" s="116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</row>
    <row r="551" spans="2:12">
      <c r="B551" s="116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</row>
    <row r="552" spans="2:12">
      <c r="B552" s="116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</row>
    <row r="553" spans="2:12">
      <c r="B553" s="116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</row>
    <row r="554" spans="2:12">
      <c r="B554" s="116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</row>
    <row r="555" spans="2:12">
      <c r="B555" s="116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</row>
    <row r="556" spans="2:12">
      <c r="B556" s="116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</row>
    <row r="557" spans="2:12">
      <c r="B557" s="116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</row>
    <row r="558" spans="2:12">
      <c r="B558" s="116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</row>
    <row r="559" spans="2:12">
      <c r="B559" s="116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</row>
    <row r="560" spans="2:12">
      <c r="B560" s="116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</row>
    <row r="561" spans="2:12">
      <c r="B561" s="116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</row>
    <row r="562" spans="2:12">
      <c r="B562" s="116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</row>
    <row r="563" spans="2:12">
      <c r="B563" s="116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</row>
    <row r="564" spans="2:12">
      <c r="B564" s="116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</row>
    <row r="565" spans="2:12">
      <c r="B565" s="116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</row>
    <row r="566" spans="2:12">
      <c r="B566" s="116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</row>
    <row r="567" spans="2:12">
      <c r="B567" s="116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</row>
    <row r="568" spans="2:12">
      <c r="B568" s="116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</row>
    <row r="569" spans="2:12">
      <c r="B569" s="116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</row>
    <row r="570" spans="2:12">
      <c r="B570" s="116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47.570312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9.71093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135</v>
      </c>
      <c r="C1" s="67" t="s" vm="1">
        <v>214</v>
      </c>
    </row>
    <row r="2" spans="2:12">
      <c r="B2" s="46" t="s">
        <v>134</v>
      </c>
      <c r="C2" s="67" t="s">
        <v>215</v>
      </c>
    </row>
    <row r="3" spans="2:12">
      <c r="B3" s="46" t="s">
        <v>136</v>
      </c>
      <c r="C3" s="67" t="s">
        <v>2663</v>
      </c>
    </row>
    <row r="4" spans="2:12">
      <c r="B4" s="46" t="s">
        <v>137</v>
      </c>
      <c r="C4" s="67">
        <v>14242</v>
      </c>
    </row>
    <row r="6" spans="2:12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ht="26.25" customHeight="1">
      <c r="B7" s="148" t="s">
        <v>89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2:12" s="3" customFormat="1" ht="63">
      <c r="B8" s="21" t="s">
        <v>105</v>
      </c>
      <c r="C8" s="29" t="s">
        <v>40</v>
      </c>
      <c r="D8" s="29" t="s">
        <v>58</v>
      </c>
      <c r="E8" s="29" t="s">
        <v>92</v>
      </c>
      <c r="F8" s="29" t="s">
        <v>93</v>
      </c>
      <c r="G8" s="29" t="s">
        <v>190</v>
      </c>
      <c r="H8" s="29" t="s">
        <v>189</v>
      </c>
      <c r="I8" s="29" t="s">
        <v>100</v>
      </c>
      <c r="J8" s="29" t="s">
        <v>53</v>
      </c>
      <c r="K8" s="29" t="s">
        <v>138</v>
      </c>
      <c r="L8" s="30" t="s">
        <v>140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197</v>
      </c>
      <c r="H9" s="15"/>
      <c r="I9" s="15" t="s">
        <v>193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45</v>
      </c>
      <c r="C11" s="73"/>
      <c r="D11" s="73"/>
      <c r="E11" s="73"/>
      <c r="F11" s="73"/>
      <c r="G11" s="83"/>
      <c r="H11" s="85"/>
      <c r="I11" s="83">
        <v>-2.0970062000000001E-2</v>
      </c>
      <c r="J11" s="73"/>
      <c r="K11" s="84">
        <f>IFERROR(I11/$I$11,0)</f>
        <v>1</v>
      </c>
      <c r="L11" s="84">
        <f>I11/'סכום נכסי הקרן'!$C$42</f>
        <v>-3.5250257760720067E-6</v>
      </c>
    </row>
    <row r="12" spans="2:12" ht="19.5" customHeight="1">
      <c r="B12" s="92" t="s">
        <v>186</v>
      </c>
      <c r="C12" s="73"/>
      <c r="D12" s="73"/>
      <c r="E12" s="73"/>
      <c r="F12" s="73"/>
      <c r="G12" s="83"/>
      <c r="H12" s="85"/>
      <c r="I12" s="83">
        <v>-2.0970062000000001E-2</v>
      </c>
      <c r="J12" s="73"/>
      <c r="K12" s="84">
        <f t="shared" ref="K12:K17" si="0">IFERROR(I12/$I$11,0)</f>
        <v>1</v>
      </c>
      <c r="L12" s="84">
        <f>I12/'סכום נכסי הקרן'!$C$42</f>
        <v>-3.5250257760720067E-6</v>
      </c>
    </row>
    <row r="13" spans="2:12">
      <c r="B13" s="72" t="s">
        <v>2016</v>
      </c>
      <c r="C13" s="73"/>
      <c r="D13" s="73"/>
      <c r="E13" s="73"/>
      <c r="F13" s="73"/>
      <c r="G13" s="83"/>
      <c r="H13" s="85"/>
      <c r="I13" s="83">
        <v>-2.0970062000000001E-2</v>
      </c>
      <c r="J13" s="73"/>
      <c r="K13" s="84">
        <f t="shared" si="0"/>
        <v>1</v>
      </c>
      <c r="L13" s="84">
        <f>I13/'סכום נכסי הקרן'!$C$42</f>
        <v>-3.5250257760720067E-6</v>
      </c>
    </row>
    <row r="14" spans="2:12">
      <c r="B14" s="76" t="s">
        <v>2017</v>
      </c>
      <c r="C14" s="73" t="s">
        <v>2018</v>
      </c>
      <c r="D14" s="86" t="s">
        <v>517</v>
      </c>
      <c r="E14" s="86" t="s">
        <v>121</v>
      </c>
      <c r="F14" s="94">
        <v>45048</v>
      </c>
      <c r="G14" s="83">
        <v>-1466.6430000000003</v>
      </c>
      <c r="H14" s="85">
        <v>1.4449000000000001</v>
      </c>
      <c r="I14" s="83">
        <v>-2.1191525000000003E-2</v>
      </c>
      <c r="J14" s="73"/>
      <c r="K14" s="84">
        <f t="shared" si="0"/>
        <v>1.010560912981564</v>
      </c>
      <c r="L14" s="84">
        <f>I14/'סכום נכסי הקרן'!$C$42</f>
        <v>-3.5622532665508732E-6</v>
      </c>
    </row>
    <row r="15" spans="2:12">
      <c r="B15" s="76" t="s">
        <v>2019</v>
      </c>
      <c r="C15" s="73" t="s">
        <v>2020</v>
      </c>
      <c r="D15" s="86" t="s">
        <v>517</v>
      </c>
      <c r="E15" s="86" t="s">
        <v>121</v>
      </c>
      <c r="F15" s="94">
        <v>45076</v>
      </c>
      <c r="G15" s="83">
        <v>-6844.3339999999998</v>
      </c>
      <c r="H15" s="85">
        <v>1.0383</v>
      </c>
      <c r="I15" s="83">
        <v>-7.1064720000000012E-2</v>
      </c>
      <c r="J15" s="73"/>
      <c r="K15" s="84">
        <f t="shared" si="0"/>
        <v>3.3888655169450623</v>
      </c>
      <c r="L15" s="84">
        <f>I15/'סכום נכסי הקרן'!$C$42</f>
        <v>-1.194583829887293E-5</v>
      </c>
    </row>
    <row r="16" spans="2:12" s="6" customFormat="1">
      <c r="B16" s="76" t="s">
        <v>2021</v>
      </c>
      <c r="C16" s="73" t="s">
        <v>2022</v>
      </c>
      <c r="D16" s="86" t="s">
        <v>517</v>
      </c>
      <c r="E16" s="86" t="s">
        <v>121</v>
      </c>
      <c r="F16" s="94">
        <v>45048</v>
      </c>
      <c r="G16" s="83">
        <v>1466.6430000000003</v>
      </c>
      <c r="H16" s="85">
        <v>0.1817</v>
      </c>
      <c r="I16" s="83">
        <v>2.6648900000000001E-3</v>
      </c>
      <c r="J16" s="73"/>
      <c r="K16" s="84">
        <f t="shared" si="0"/>
        <v>-0.12708069246528694</v>
      </c>
      <c r="L16" s="84">
        <f>I16/'סכום נכסי הקרן'!$C$42</f>
        <v>4.4796271658121612E-7</v>
      </c>
    </row>
    <row r="17" spans="2:12" s="6" customFormat="1">
      <c r="B17" s="76" t="s">
        <v>2023</v>
      </c>
      <c r="C17" s="73" t="s">
        <v>2024</v>
      </c>
      <c r="D17" s="86" t="s">
        <v>517</v>
      </c>
      <c r="E17" s="86" t="s">
        <v>121</v>
      </c>
      <c r="F17" s="94">
        <v>45076</v>
      </c>
      <c r="G17" s="83">
        <v>6844.3339999999998</v>
      </c>
      <c r="H17" s="85">
        <v>1.0025999999999999</v>
      </c>
      <c r="I17" s="83">
        <v>6.8621293000000014E-2</v>
      </c>
      <c r="J17" s="73"/>
      <c r="K17" s="84">
        <f t="shared" si="0"/>
        <v>-3.2723457374613396</v>
      </c>
      <c r="L17" s="84">
        <f>I17/'סכום נכסי הקרן'!$C$42</f>
        <v>1.1535103072770581E-5</v>
      </c>
    </row>
    <row r="18" spans="2:12" s="6" customFormat="1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32" t="s">
        <v>205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32" t="s">
        <v>101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32" t="s">
        <v>188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32" t="s">
        <v>196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</row>
    <row r="441" spans="2:12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2:12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</row>
    <row r="443" spans="2:12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</row>
    <row r="444" spans="2:12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</row>
    <row r="445" spans="2:12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2:12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</row>
    <row r="447" spans="2:12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2:12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</row>
    <row r="449" spans="2:12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</row>
    <row r="450" spans="2:12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</row>
    <row r="451" spans="2:12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</row>
    <row r="452" spans="2:12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</row>
    <row r="453" spans="2:12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</row>
    <row r="454" spans="2:12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</row>
    <row r="455" spans="2:12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</row>
    <row r="456" spans="2:12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</row>
    <row r="457" spans="2:12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</row>
    <row r="458" spans="2:12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</row>
    <row r="459" spans="2:12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</row>
    <row r="460" spans="2:12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</row>
    <row r="461" spans="2:12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</row>
    <row r="462" spans="2:12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</row>
    <row r="463" spans="2:12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</row>
    <row r="464" spans="2:12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</row>
    <row r="465" spans="2:12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</row>
    <row r="466" spans="2:12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</row>
    <row r="467" spans="2:12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</row>
    <row r="468" spans="2:12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</row>
    <row r="469" spans="2:12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</row>
    <row r="470" spans="2:12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</row>
    <row r="471" spans="2:12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</row>
    <row r="472" spans="2:12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</row>
    <row r="473" spans="2:12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</row>
    <row r="474" spans="2:12">
      <c r="B474" s="116"/>
      <c r="C474" s="116"/>
      <c r="D474" s="116"/>
      <c r="E474" s="117"/>
      <c r="F474" s="117"/>
      <c r="G474" s="117"/>
      <c r="H474" s="117"/>
      <c r="I474" s="117"/>
      <c r="J474" s="117"/>
      <c r="K474" s="117"/>
      <c r="L474" s="117"/>
    </row>
    <row r="475" spans="2:12">
      <c r="B475" s="116"/>
      <c r="C475" s="116"/>
      <c r="D475" s="116"/>
      <c r="E475" s="117"/>
      <c r="F475" s="117"/>
      <c r="G475" s="117"/>
      <c r="H475" s="117"/>
      <c r="I475" s="117"/>
      <c r="J475" s="117"/>
      <c r="K475" s="117"/>
      <c r="L475" s="117"/>
    </row>
    <row r="476" spans="2:12">
      <c r="B476" s="116"/>
      <c r="C476" s="116"/>
      <c r="D476" s="116"/>
      <c r="E476" s="117"/>
      <c r="F476" s="117"/>
      <c r="G476" s="117"/>
      <c r="H476" s="117"/>
      <c r="I476" s="117"/>
      <c r="J476" s="117"/>
      <c r="K476" s="117"/>
      <c r="L476" s="117"/>
    </row>
    <row r="477" spans="2:12">
      <c r="B477" s="116"/>
      <c r="C477" s="116"/>
      <c r="D477" s="116"/>
      <c r="E477" s="117"/>
      <c r="F477" s="117"/>
      <c r="G477" s="117"/>
      <c r="H477" s="117"/>
      <c r="I477" s="117"/>
      <c r="J477" s="117"/>
      <c r="K477" s="117"/>
      <c r="L477" s="117"/>
    </row>
    <row r="478" spans="2:12">
      <c r="B478" s="116"/>
      <c r="C478" s="116"/>
      <c r="D478" s="116"/>
      <c r="E478" s="117"/>
      <c r="F478" s="117"/>
      <c r="G478" s="117"/>
      <c r="H478" s="117"/>
      <c r="I478" s="117"/>
      <c r="J478" s="117"/>
      <c r="K478" s="117"/>
      <c r="L478" s="117"/>
    </row>
    <row r="479" spans="2:12">
      <c r="B479" s="116"/>
      <c r="C479" s="116"/>
      <c r="D479" s="116"/>
      <c r="E479" s="117"/>
      <c r="F479" s="117"/>
      <c r="G479" s="117"/>
      <c r="H479" s="117"/>
      <c r="I479" s="117"/>
      <c r="J479" s="117"/>
      <c r="K479" s="117"/>
      <c r="L479" s="117"/>
    </row>
    <row r="480" spans="2:12">
      <c r="B480" s="116"/>
      <c r="C480" s="116"/>
      <c r="D480" s="116"/>
      <c r="E480" s="117"/>
      <c r="F480" s="117"/>
      <c r="G480" s="117"/>
      <c r="H480" s="117"/>
      <c r="I480" s="117"/>
      <c r="J480" s="117"/>
      <c r="K480" s="117"/>
      <c r="L480" s="117"/>
    </row>
    <row r="481" spans="2:12">
      <c r="B481" s="116"/>
      <c r="C481" s="116"/>
      <c r="D481" s="116"/>
      <c r="E481" s="117"/>
      <c r="F481" s="117"/>
      <c r="G481" s="117"/>
      <c r="H481" s="117"/>
      <c r="I481" s="117"/>
      <c r="J481" s="117"/>
      <c r="K481" s="117"/>
      <c r="L481" s="117"/>
    </row>
    <row r="482" spans="2:12">
      <c r="B482" s="116"/>
      <c r="C482" s="116"/>
      <c r="D482" s="116"/>
      <c r="E482" s="117"/>
      <c r="F482" s="117"/>
      <c r="G482" s="117"/>
      <c r="H482" s="117"/>
      <c r="I482" s="117"/>
      <c r="J482" s="117"/>
      <c r="K482" s="117"/>
      <c r="L482" s="117"/>
    </row>
    <row r="483" spans="2:12">
      <c r="B483" s="116"/>
      <c r="C483" s="116"/>
      <c r="D483" s="116"/>
      <c r="E483" s="117"/>
      <c r="F483" s="117"/>
      <c r="G483" s="117"/>
      <c r="H483" s="117"/>
      <c r="I483" s="117"/>
      <c r="J483" s="117"/>
      <c r="K483" s="117"/>
      <c r="L483" s="117"/>
    </row>
    <row r="484" spans="2:12">
      <c r="B484" s="116"/>
      <c r="C484" s="116"/>
      <c r="D484" s="116"/>
      <c r="E484" s="117"/>
      <c r="F484" s="117"/>
      <c r="G484" s="117"/>
      <c r="H484" s="117"/>
      <c r="I484" s="117"/>
      <c r="J484" s="117"/>
      <c r="K484" s="117"/>
      <c r="L484" s="117"/>
    </row>
    <row r="485" spans="2:12">
      <c r="B485" s="116"/>
      <c r="C485" s="116"/>
      <c r="D485" s="116"/>
      <c r="E485" s="117"/>
      <c r="F485" s="117"/>
      <c r="G485" s="117"/>
      <c r="H485" s="117"/>
      <c r="I485" s="117"/>
      <c r="J485" s="117"/>
      <c r="K485" s="117"/>
      <c r="L485" s="117"/>
    </row>
    <row r="486" spans="2:12">
      <c r="B486" s="116"/>
      <c r="C486" s="116"/>
      <c r="D486" s="116"/>
      <c r="E486" s="117"/>
      <c r="F486" s="117"/>
      <c r="G486" s="117"/>
      <c r="H486" s="117"/>
      <c r="I486" s="117"/>
      <c r="J486" s="117"/>
      <c r="K486" s="117"/>
      <c r="L486" s="117"/>
    </row>
    <row r="487" spans="2:12">
      <c r="B487" s="116"/>
      <c r="C487" s="116"/>
      <c r="D487" s="116"/>
      <c r="E487" s="117"/>
      <c r="F487" s="117"/>
      <c r="G487" s="117"/>
      <c r="H487" s="117"/>
      <c r="I487" s="117"/>
      <c r="J487" s="117"/>
      <c r="K487" s="117"/>
      <c r="L487" s="117"/>
    </row>
    <row r="488" spans="2:12">
      <c r="B488" s="116"/>
      <c r="C488" s="116"/>
      <c r="D488" s="116"/>
      <c r="E488" s="117"/>
      <c r="F488" s="117"/>
      <c r="G488" s="117"/>
      <c r="H488" s="117"/>
      <c r="I488" s="117"/>
      <c r="J488" s="117"/>
      <c r="K488" s="117"/>
      <c r="L488" s="117"/>
    </row>
    <row r="489" spans="2:12">
      <c r="B489" s="116"/>
      <c r="C489" s="116"/>
      <c r="D489" s="116"/>
      <c r="E489" s="117"/>
      <c r="F489" s="117"/>
      <c r="G489" s="117"/>
      <c r="H489" s="117"/>
      <c r="I489" s="117"/>
      <c r="J489" s="117"/>
      <c r="K489" s="117"/>
      <c r="L489" s="117"/>
    </row>
    <row r="490" spans="2:12">
      <c r="B490" s="116"/>
      <c r="C490" s="116"/>
      <c r="D490" s="116"/>
      <c r="E490" s="117"/>
      <c r="F490" s="117"/>
      <c r="G490" s="117"/>
      <c r="H490" s="117"/>
      <c r="I490" s="117"/>
      <c r="J490" s="117"/>
      <c r="K490" s="117"/>
      <c r="L490" s="117"/>
    </row>
    <row r="491" spans="2:12">
      <c r="B491" s="116"/>
      <c r="C491" s="116"/>
      <c r="D491" s="116"/>
      <c r="E491" s="117"/>
      <c r="F491" s="117"/>
      <c r="G491" s="117"/>
      <c r="H491" s="117"/>
      <c r="I491" s="117"/>
      <c r="J491" s="117"/>
      <c r="K491" s="117"/>
      <c r="L491" s="117"/>
    </row>
    <row r="492" spans="2:12">
      <c r="B492" s="116"/>
      <c r="C492" s="116"/>
      <c r="D492" s="116"/>
      <c r="E492" s="117"/>
      <c r="F492" s="117"/>
      <c r="G492" s="117"/>
      <c r="H492" s="117"/>
      <c r="I492" s="117"/>
      <c r="J492" s="117"/>
      <c r="K492" s="117"/>
      <c r="L492" s="117"/>
    </row>
    <row r="493" spans="2:12">
      <c r="B493" s="116"/>
      <c r="C493" s="116"/>
      <c r="D493" s="116"/>
      <c r="E493" s="117"/>
      <c r="F493" s="117"/>
      <c r="G493" s="117"/>
      <c r="H493" s="117"/>
      <c r="I493" s="117"/>
      <c r="J493" s="117"/>
      <c r="K493" s="117"/>
      <c r="L493" s="117"/>
    </row>
    <row r="494" spans="2:12">
      <c r="B494" s="116"/>
      <c r="C494" s="116"/>
      <c r="D494" s="116"/>
      <c r="E494" s="117"/>
      <c r="F494" s="117"/>
      <c r="G494" s="117"/>
      <c r="H494" s="117"/>
      <c r="I494" s="117"/>
      <c r="J494" s="117"/>
      <c r="K494" s="117"/>
      <c r="L494" s="117"/>
    </row>
    <row r="495" spans="2:12">
      <c r="B495" s="116"/>
      <c r="C495" s="116"/>
      <c r="D495" s="116"/>
      <c r="E495" s="117"/>
      <c r="F495" s="117"/>
      <c r="G495" s="117"/>
      <c r="H495" s="117"/>
      <c r="I495" s="117"/>
      <c r="J495" s="117"/>
      <c r="K495" s="117"/>
      <c r="L495" s="117"/>
    </row>
    <row r="496" spans="2:12">
      <c r="B496" s="116"/>
      <c r="C496" s="116"/>
      <c r="D496" s="116"/>
      <c r="E496" s="117"/>
      <c r="F496" s="117"/>
      <c r="G496" s="117"/>
      <c r="H496" s="117"/>
      <c r="I496" s="117"/>
      <c r="J496" s="117"/>
      <c r="K496" s="117"/>
      <c r="L496" s="117"/>
    </row>
    <row r="497" spans="2:12">
      <c r="B497" s="116"/>
      <c r="C497" s="116"/>
      <c r="D497" s="116"/>
      <c r="E497" s="117"/>
      <c r="F497" s="117"/>
      <c r="G497" s="117"/>
      <c r="H497" s="117"/>
      <c r="I497" s="117"/>
      <c r="J497" s="117"/>
      <c r="K497" s="117"/>
      <c r="L497" s="117"/>
    </row>
    <row r="498" spans="2:12">
      <c r="B498" s="116"/>
      <c r="C498" s="116"/>
      <c r="D498" s="116"/>
      <c r="E498" s="117"/>
      <c r="F498" s="117"/>
      <c r="G498" s="117"/>
      <c r="H498" s="117"/>
      <c r="I498" s="117"/>
      <c r="J498" s="117"/>
      <c r="K498" s="117"/>
      <c r="L498" s="117"/>
    </row>
    <row r="499" spans="2:12">
      <c r="B499" s="116"/>
      <c r="C499" s="116"/>
      <c r="D499" s="116"/>
      <c r="E499" s="117"/>
      <c r="F499" s="117"/>
      <c r="G499" s="117"/>
      <c r="H499" s="117"/>
      <c r="I499" s="117"/>
      <c r="J499" s="117"/>
      <c r="K499" s="117"/>
      <c r="L499" s="117"/>
    </row>
    <row r="500" spans="2:12">
      <c r="B500" s="116"/>
      <c r="C500" s="116"/>
      <c r="D500" s="116"/>
      <c r="E500" s="117"/>
      <c r="F500" s="117"/>
      <c r="G500" s="117"/>
      <c r="H500" s="117"/>
      <c r="I500" s="117"/>
      <c r="J500" s="117"/>
      <c r="K500" s="117"/>
      <c r="L500" s="117"/>
    </row>
    <row r="501" spans="2:12">
      <c r="B501" s="116"/>
      <c r="C501" s="116"/>
      <c r="D501" s="116"/>
      <c r="E501" s="117"/>
      <c r="F501" s="117"/>
      <c r="G501" s="117"/>
      <c r="H501" s="117"/>
      <c r="I501" s="117"/>
      <c r="J501" s="117"/>
      <c r="K501" s="117"/>
      <c r="L501" s="117"/>
    </row>
    <row r="502" spans="2:12">
      <c r="B502" s="116"/>
      <c r="C502" s="116"/>
      <c r="D502" s="116"/>
      <c r="E502" s="117"/>
      <c r="F502" s="117"/>
      <c r="G502" s="117"/>
      <c r="H502" s="117"/>
      <c r="I502" s="117"/>
      <c r="J502" s="117"/>
      <c r="K502" s="117"/>
      <c r="L502" s="117"/>
    </row>
    <row r="503" spans="2:12">
      <c r="B503" s="116"/>
      <c r="C503" s="116"/>
      <c r="D503" s="116"/>
      <c r="E503" s="117"/>
      <c r="F503" s="117"/>
      <c r="G503" s="117"/>
      <c r="H503" s="117"/>
      <c r="I503" s="117"/>
      <c r="J503" s="117"/>
      <c r="K503" s="117"/>
      <c r="L503" s="117"/>
    </row>
    <row r="504" spans="2:12">
      <c r="B504" s="116"/>
      <c r="C504" s="116"/>
      <c r="D504" s="116"/>
      <c r="E504" s="117"/>
      <c r="F504" s="117"/>
      <c r="G504" s="117"/>
      <c r="H504" s="117"/>
      <c r="I504" s="117"/>
      <c r="J504" s="117"/>
      <c r="K504" s="117"/>
      <c r="L504" s="117"/>
    </row>
    <row r="505" spans="2:12">
      <c r="B505" s="116"/>
      <c r="C505" s="116"/>
      <c r="D505" s="116"/>
      <c r="E505" s="117"/>
      <c r="F505" s="117"/>
      <c r="G505" s="117"/>
      <c r="H505" s="117"/>
      <c r="I505" s="117"/>
      <c r="J505" s="117"/>
      <c r="K505" s="117"/>
      <c r="L505" s="117"/>
    </row>
    <row r="506" spans="2:12">
      <c r="B506" s="116"/>
      <c r="C506" s="116"/>
      <c r="D506" s="116"/>
      <c r="E506" s="117"/>
      <c r="F506" s="117"/>
      <c r="G506" s="117"/>
      <c r="H506" s="117"/>
      <c r="I506" s="117"/>
      <c r="J506" s="117"/>
      <c r="K506" s="117"/>
      <c r="L506" s="117"/>
    </row>
    <row r="507" spans="2:12">
      <c r="B507" s="116"/>
      <c r="C507" s="116"/>
      <c r="D507" s="116"/>
      <c r="E507" s="117"/>
      <c r="F507" s="117"/>
      <c r="G507" s="117"/>
      <c r="H507" s="117"/>
      <c r="I507" s="117"/>
      <c r="J507" s="117"/>
      <c r="K507" s="117"/>
      <c r="L507" s="117"/>
    </row>
    <row r="508" spans="2:12">
      <c r="B508" s="116"/>
      <c r="C508" s="116"/>
      <c r="D508" s="116"/>
      <c r="E508" s="117"/>
      <c r="F508" s="117"/>
      <c r="G508" s="117"/>
      <c r="H508" s="117"/>
      <c r="I508" s="117"/>
      <c r="J508" s="117"/>
      <c r="K508" s="117"/>
      <c r="L508" s="117"/>
    </row>
    <row r="509" spans="2:12">
      <c r="B509" s="116"/>
      <c r="C509" s="116"/>
      <c r="D509" s="116"/>
      <c r="E509" s="117"/>
      <c r="F509" s="117"/>
      <c r="G509" s="117"/>
      <c r="H509" s="117"/>
      <c r="I509" s="117"/>
      <c r="J509" s="117"/>
      <c r="K509" s="117"/>
      <c r="L509" s="117"/>
    </row>
    <row r="510" spans="2:12">
      <c r="B510" s="116"/>
      <c r="C510" s="116"/>
      <c r="D510" s="116"/>
      <c r="E510" s="117"/>
      <c r="F510" s="117"/>
      <c r="G510" s="117"/>
      <c r="H510" s="117"/>
      <c r="I510" s="117"/>
      <c r="J510" s="117"/>
      <c r="K510" s="117"/>
      <c r="L510" s="117"/>
    </row>
    <row r="511" spans="2:12">
      <c r="B511" s="116"/>
      <c r="C511" s="116"/>
      <c r="D511" s="116"/>
      <c r="E511" s="117"/>
      <c r="F511" s="117"/>
      <c r="G511" s="117"/>
      <c r="H511" s="117"/>
      <c r="I511" s="117"/>
      <c r="J511" s="117"/>
      <c r="K511" s="117"/>
      <c r="L511" s="117"/>
    </row>
    <row r="512" spans="2:12">
      <c r="B512" s="116"/>
      <c r="C512" s="116"/>
      <c r="D512" s="116"/>
      <c r="E512" s="117"/>
      <c r="F512" s="117"/>
      <c r="G512" s="117"/>
      <c r="H512" s="117"/>
      <c r="I512" s="117"/>
      <c r="J512" s="117"/>
      <c r="K512" s="117"/>
      <c r="L512" s="117"/>
    </row>
    <row r="513" spans="2:12">
      <c r="B513" s="116"/>
      <c r="C513" s="116"/>
      <c r="D513" s="116"/>
      <c r="E513" s="117"/>
      <c r="F513" s="117"/>
      <c r="G513" s="117"/>
      <c r="H513" s="117"/>
      <c r="I513" s="117"/>
      <c r="J513" s="117"/>
      <c r="K513" s="117"/>
      <c r="L513" s="117"/>
    </row>
    <row r="514" spans="2:12">
      <c r="B514" s="116"/>
      <c r="C514" s="116"/>
      <c r="D514" s="116"/>
      <c r="E514" s="117"/>
      <c r="F514" s="117"/>
      <c r="G514" s="117"/>
      <c r="H514" s="117"/>
      <c r="I514" s="117"/>
      <c r="J514" s="117"/>
      <c r="K514" s="117"/>
      <c r="L514" s="117"/>
    </row>
    <row r="515" spans="2:12">
      <c r="B515" s="116"/>
      <c r="C515" s="116"/>
      <c r="D515" s="116"/>
      <c r="E515" s="117"/>
      <c r="F515" s="117"/>
      <c r="G515" s="117"/>
      <c r="H515" s="117"/>
      <c r="I515" s="117"/>
      <c r="J515" s="117"/>
      <c r="K515" s="117"/>
      <c r="L515" s="117"/>
    </row>
    <row r="516" spans="2:12">
      <c r="B516" s="116"/>
      <c r="C516" s="116"/>
      <c r="D516" s="116"/>
      <c r="E516" s="117"/>
      <c r="F516" s="117"/>
      <c r="G516" s="117"/>
      <c r="H516" s="117"/>
      <c r="I516" s="117"/>
      <c r="J516" s="117"/>
      <c r="K516" s="117"/>
      <c r="L516" s="117"/>
    </row>
    <row r="517" spans="2:12">
      <c r="B517" s="116"/>
      <c r="C517" s="116"/>
      <c r="D517" s="116"/>
      <c r="E517" s="117"/>
      <c r="F517" s="117"/>
      <c r="G517" s="117"/>
      <c r="H517" s="117"/>
      <c r="I517" s="117"/>
      <c r="J517" s="117"/>
      <c r="K517" s="117"/>
      <c r="L517" s="117"/>
    </row>
    <row r="518" spans="2:12">
      <c r="B518" s="116"/>
      <c r="C518" s="116"/>
      <c r="D518" s="116"/>
      <c r="E518" s="117"/>
      <c r="F518" s="117"/>
      <c r="G518" s="117"/>
      <c r="H518" s="117"/>
      <c r="I518" s="117"/>
      <c r="J518" s="117"/>
      <c r="K518" s="117"/>
      <c r="L518" s="117"/>
    </row>
    <row r="519" spans="2:12">
      <c r="B519" s="116"/>
      <c r="C519" s="116"/>
      <c r="D519" s="116"/>
      <c r="E519" s="117"/>
      <c r="F519" s="117"/>
      <c r="G519" s="117"/>
      <c r="H519" s="117"/>
      <c r="I519" s="117"/>
      <c r="J519" s="117"/>
      <c r="K519" s="117"/>
      <c r="L519" s="117"/>
    </row>
    <row r="520" spans="2:12">
      <c r="B520" s="116"/>
      <c r="C520" s="116"/>
      <c r="D520" s="116"/>
      <c r="E520" s="117"/>
      <c r="F520" s="117"/>
      <c r="G520" s="117"/>
      <c r="H520" s="117"/>
      <c r="I520" s="117"/>
      <c r="J520" s="117"/>
      <c r="K520" s="117"/>
      <c r="L520" s="117"/>
    </row>
    <row r="521" spans="2:12">
      <c r="B521" s="116"/>
      <c r="C521" s="116"/>
      <c r="D521" s="116"/>
      <c r="E521" s="117"/>
      <c r="F521" s="117"/>
      <c r="G521" s="117"/>
      <c r="H521" s="117"/>
      <c r="I521" s="117"/>
      <c r="J521" s="117"/>
      <c r="K521" s="117"/>
      <c r="L521" s="117"/>
    </row>
    <row r="522" spans="2:12">
      <c r="B522" s="116"/>
      <c r="C522" s="116"/>
      <c r="D522" s="116"/>
      <c r="E522" s="117"/>
      <c r="F522" s="117"/>
      <c r="G522" s="117"/>
      <c r="H522" s="117"/>
      <c r="I522" s="117"/>
      <c r="J522" s="117"/>
      <c r="K522" s="117"/>
      <c r="L522" s="117"/>
    </row>
    <row r="523" spans="2:12">
      <c r="B523" s="116"/>
      <c r="C523" s="116"/>
      <c r="D523" s="116"/>
      <c r="E523" s="117"/>
      <c r="F523" s="117"/>
      <c r="G523" s="117"/>
      <c r="H523" s="117"/>
      <c r="I523" s="117"/>
      <c r="J523" s="117"/>
      <c r="K523" s="117"/>
      <c r="L523" s="117"/>
    </row>
    <row r="524" spans="2:12">
      <c r="B524" s="116"/>
      <c r="C524" s="116"/>
      <c r="D524" s="116"/>
      <c r="E524" s="117"/>
      <c r="F524" s="117"/>
      <c r="G524" s="117"/>
      <c r="H524" s="117"/>
      <c r="I524" s="117"/>
      <c r="J524" s="117"/>
      <c r="K524" s="117"/>
      <c r="L524" s="117"/>
    </row>
    <row r="525" spans="2:12">
      <c r="B525" s="116"/>
      <c r="C525" s="116"/>
      <c r="D525" s="116"/>
      <c r="E525" s="117"/>
      <c r="F525" s="117"/>
      <c r="G525" s="117"/>
      <c r="H525" s="117"/>
      <c r="I525" s="117"/>
      <c r="J525" s="117"/>
      <c r="K525" s="117"/>
      <c r="L525" s="117"/>
    </row>
    <row r="526" spans="2:12">
      <c r="B526" s="116"/>
      <c r="C526" s="116"/>
      <c r="D526" s="116"/>
      <c r="E526" s="117"/>
      <c r="F526" s="117"/>
      <c r="G526" s="117"/>
      <c r="H526" s="117"/>
      <c r="I526" s="117"/>
      <c r="J526" s="117"/>
      <c r="K526" s="117"/>
      <c r="L526" s="117"/>
    </row>
    <row r="527" spans="2:12">
      <c r="B527" s="116"/>
      <c r="C527" s="116"/>
      <c r="D527" s="116"/>
      <c r="E527" s="117"/>
      <c r="F527" s="117"/>
      <c r="G527" s="117"/>
      <c r="H527" s="117"/>
      <c r="I527" s="117"/>
      <c r="J527" s="117"/>
      <c r="K527" s="117"/>
      <c r="L527" s="117"/>
    </row>
    <row r="528" spans="2:12">
      <c r="B528" s="116"/>
      <c r="C528" s="116"/>
      <c r="D528" s="116"/>
      <c r="E528" s="117"/>
      <c r="F528" s="117"/>
      <c r="G528" s="117"/>
      <c r="H528" s="117"/>
      <c r="I528" s="117"/>
      <c r="J528" s="117"/>
      <c r="K528" s="117"/>
      <c r="L528" s="117"/>
    </row>
    <row r="529" spans="2:12">
      <c r="B529" s="116"/>
      <c r="C529" s="116"/>
      <c r="D529" s="116"/>
      <c r="E529" s="117"/>
      <c r="F529" s="117"/>
      <c r="G529" s="117"/>
      <c r="H529" s="117"/>
      <c r="I529" s="117"/>
      <c r="J529" s="117"/>
      <c r="K529" s="117"/>
      <c r="L529" s="117"/>
    </row>
    <row r="530" spans="2:12">
      <c r="B530" s="116"/>
      <c r="C530" s="116"/>
      <c r="D530" s="116"/>
      <c r="E530" s="117"/>
      <c r="F530" s="117"/>
      <c r="G530" s="117"/>
      <c r="H530" s="117"/>
      <c r="I530" s="117"/>
      <c r="J530" s="117"/>
      <c r="K530" s="117"/>
      <c r="L530" s="117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7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135</v>
      </c>
      <c r="C1" s="67" t="s" vm="1">
        <v>214</v>
      </c>
    </row>
    <row r="2" spans="2:12">
      <c r="B2" s="46" t="s">
        <v>134</v>
      </c>
      <c r="C2" s="67" t="s">
        <v>215</v>
      </c>
    </row>
    <row r="3" spans="2:12">
      <c r="B3" s="46" t="s">
        <v>136</v>
      </c>
      <c r="C3" s="67" t="s">
        <v>2663</v>
      </c>
    </row>
    <row r="4" spans="2:12">
      <c r="B4" s="46" t="s">
        <v>137</v>
      </c>
      <c r="C4" s="67">
        <v>14242</v>
      </c>
    </row>
    <row r="6" spans="2:12" ht="26.25" customHeight="1">
      <c r="B6" s="148" t="s">
        <v>161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s="3" customFormat="1" ht="63">
      <c r="B7" s="66" t="s">
        <v>104</v>
      </c>
      <c r="C7" s="49" t="s">
        <v>40</v>
      </c>
      <c r="D7" s="49" t="s">
        <v>106</v>
      </c>
      <c r="E7" s="49" t="s">
        <v>14</v>
      </c>
      <c r="F7" s="49" t="s">
        <v>59</v>
      </c>
      <c r="G7" s="49" t="s">
        <v>92</v>
      </c>
      <c r="H7" s="49" t="s">
        <v>16</v>
      </c>
      <c r="I7" s="49" t="s">
        <v>18</v>
      </c>
      <c r="J7" s="49" t="s">
        <v>54</v>
      </c>
      <c r="K7" s="49" t="s">
        <v>138</v>
      </c>
      <c r="L7" s="51" t="s">
        <v>139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39</v>
      </c>
      <c r="C10" s="69"/>
      <c r="D10" s="69"/>
      <c r="E10" s="69"/>
      <c r="F10" s="69"/>
      <c r="G10" s="69"/>
      <c r="H10" s="69"/>
      <c r="I10" s="69"/>
      <c r="J10" s="77">
        <f>J11+J47</f>
        <v>1197.4109853807572</v>
      </c>
      <c r="K10" s="78">
        <f>IFERROR(J10/$J$10,0)</f>
        <v>1</v>
      </c>
      <c r="L10" s="78">
        <f>J10/'סכום נכסי הקרן'!$C$42</f>
        <v>0.20128240860799312</v>
      </c>
    </row>
    <row r="11" spans="2:12">
      <c r="B11" s="70" t="s">
        <v>184</v>
      </c>
      <c r="C11" s="71"/>
      <c r="D11" s="71"/>
      <c r="E11" s="71"/>
      <c r="F11" s="71"/>
      <c r="G11" s="71"/>
      <c r="H11" s="71"/>
      <c r="I11" s="71"/>
      <c r="J11" s="80">
        <f>J12+J20</f>
        <v>1165.6190282667571</v>
      </c>
      <c r="K11" s="81">
        <f t="shared" ref="K11:K45" si="0">IFERROR(J11/$J$10,0)</f>
        <v>0.97344941920347361</v>
      </c>
      <c r="L11" s="81">
        <f>J11/'סכום נכסי הקרן'!$C$42</f>
        <v>0.19593824375532717</v>
      </c>
    </row>
    <row r="12" spans="2:12">
      <c r="B12" s="89" t="s">
        <v>37</v>
      </c>
      <c r="C12" s="71"/>
      <c r="D12" s="71"/>
      <c r="E12" s="71"/>
      <c r="F12" s="71"/>
      <c r="G12" s="71"/>
      <c r="H12" s="71"/>
      <c r="I12" s="71"/>
      <c r="J12" s="80">
        <f>SUM(J13:J18)</f>
        <v>759.02515717300003</v>
      </c>
      <c r="K12" s="81">
        <f t="shared" si="0"/>
        <v>0.63388858665902614</v>
      </c>
      <c r="L12" s="81">
        <f>J12/'סכום נכסי הקרן'!$C$42</f>
        <v>0.12759062151184536</v>
      </c>
    </row>
    <row r="13" spans="2:12">
      <c r="B13" s="76" t="s">
        <v>2658</v>
      </c>
      <c r="C13" s="73">
        <v>30011000</v>
      </c>
      <c r="D13" s="73">
        <v>11</v>
      </c>
      <c r="E13" s="73" t="s">
        <v>310</v>
      </c>
      <c r="F13" s="73" t="s">
        <v>311</v>
      </c>
      <c r="G13" s="86" t="s">
        <v>122</v>
      </c>
      <c r="H13" s="87"/>
      <c r="I13" s="87"/>
      <c r="J13" s="83">
        <v>84.012812954000012</v>
      </c>
      <c r="K13" s="84">
        <f t="shared" si="0"/>
        <v>7.0162052945660344E-2</v>
      </c>
      <c r="L13" s="84">
        <f>J13/'סכום נכסי הקרן'!$C$42</f>
        <v>1.4122387009784054E-2</v>
      </c>
    </row>
    <row r="14" spans="2:12">
      <c r="B14" s="76" t="s">
        <v>2659</v>
      </c>
      <c r="C14" s="73">
        <v>30012000</v>
      </c>
      <c r="D14" s="73">
        <v>12</v>
      </c>
      <c r="E14" s="73" t="s">
        <v>310</v>
      </c>
      <c r="F14" s="73" t="s">
        <v>311</v>
      </c>
      <c r="G14" s="86" t="s">
        <v>122</v>
      </c>
      <c r="H14" s="87"/>
      <c r="I14" s="87"/>
      <c r="J14" s="83">
        <v>56.844171126000013</v>
      </c>
      <c r="K14" s="84">
        <f t="shared" si="0"/>
        <v>4.7472565242855605E-2</v>
      </c>
      <c r="L14" s="84">
        <f>J14/'סכום נכסי הקרן'!$C$42</f>
        <v>9.5553922748820748E-3</v>
      </c>
    </row>
    <row r="15" spans="2:12">
      <c r="B15" s="76" t="s">
        <v>2659</v>
      </c>
      <c r="C15" s="73">
        <v>30112000</v>
      </c>
      <c r="D15" s="73">
        <v>12</v>
      </c>
      <c r="E15" s="73" t="s">
        <v>310</v>
      </c>
      <c r="F15" s="73" t="s">
        <v>311</v>
      </c>
      <c r="G15" s="86" t="s">
        <v>122</v>
      </c>
      <c r="H15" s="87"/>
      <c r="I15" s="87"/>
      <c r="J15" s="83">
        <v>0.96498000000000017</v>
      </c>
      <c r="K15" s="84">
        <f t="shared" si="0"/>
        <v>8.0588871471991069E-4</v>
      </c>
      <c r="L15" s="84">
        <f>J15/'סכום נכסי הקרן'!$C$42</f>
        <v>1.6221122156882348E-4</v>
      </c>
    </row>
    <row r="16" spans="2:12">
      <c r="B16" s="76" t="s">
        <v>2660</v>
      </c>
      <c r="C16" s="73">
        <v>34810000</v>
      </c>
      <c r="D16" s="73">
        <v>10</v>
      </c>
      <c r="E16" s="73" t="s">
        <v>310</v>
      </c>
      <c r="F16" s="73" t="s">
        <v>311</v>
      </c>
      <c r="G16" s="86" t="s">
        <v>122</v>
      </c>
      <c r="H16" s="87"/>
      <c r="I16" s="87"/>
      <c r="J16" s="83">
        <v>523.22500407699999</v>
      </c>
      <c r="K16" s="84">
        <f t="shared" si="0"/>
        <v>0.43696359100181709</v>
      </c>
      <c r="L16" s="84">
        <f>J16/'סכום נכסי הקרן'!$C$42</f>
        <v>8.7953084070843748E-2</v>
      </c>
    </row>
    <row r="17" spans="2:12">
      <c r="B17" s="76" t="s">
        <v>2660</v>
      </c>
      <c r="C17" s="73">
        <v>34110000</v>
      </c>
      <c r="D17" s="73">
        <v>10</v>
      </c>
      <c r="E17" s="73" t="s">
        <v>310</v>
      </c>
      <c r="F17" s="73" t="s">
        <v>311</v>
      </c>
      <c r="G17" s="86" t="s">
        <v>122</v>
      </c>
      <c r="H17" s="87"/>
      <c r="I17" s="87"/>
      <c r="J17" s="83">
        <v>83.318200113000003</v>
      </c>
      <c r="K17" s="84">
        <f t="shared" si="0"/>
        <v>6.9581957348174961E-2</v>
      </c>
      <c r="L17" s="84">
        <f>J17/'סכום נכסי הקרן'!$C$42</f>
        <v>1.4005623970699304E-2</v>
      </c>
    </row>
    <row r="18" spans="2:12">
      <c r="B18" s="76" t="s">
        <v>2661</v>
      </c>
      <c r="C18" s="73">
        <v>30120000</v>
      </c>
      <c r="D18" s="73">
        <v>20</v>
      </c>
      <c r="E18" s="73" t="s">
        <v>310</v>
      </c>
      <c r="F18" s="73" t="s">
        <v>311</v>
      </c>
      <c r="G18" s="86" t="s">
        <v>122</v>
      </c>
      <c r="H18" s="87"/>
      <c r="I18" s="87"/>
      <c r="J18" s="83">
        <v>10.659988902999997</v>
      </c>
      <c r="K18" s="84">
        <f t="shared" si="0"/>
        <v>8.9025314057982301E-3</v>
      </c>
      <c r="L18" s="84">
        <f>J18/'סכום נכסי הקרן'!$C$42</f>
        <v>1.7919229640673709E-3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38</v>
      </c>
      <c r="C20" s="71"/>
      <c r="D20" s="71"/>
      <c r="E20" s="71"/>
      <c r="F20" s="71"/>
      <c r="G20" s="71"/>
      <c r="H20" s="71"/>
      <c r="I20" s="71"/>
      <c r="J20" s="80">
        <f>SUM(J21:J45)</f>
        <v>406.59387109375723</v>
      </c>
      <c r="K20" s="81">
        <f t="shared" si="0"/>
        <v>0.33956083254444752</v>
      </c>
      <c r="L20" s="81">
        <f>J20/'סכום נכסי הקרן'!$C$42</f>
        <v>6.8347622243481829E-2</v>
      </c>
    </row>
    <row r="21" spans="2:12">
      <c r="B21" s="76" t="s">
        <v>2658</v>
      </c>
      <c r="C21" s="73">
        <v>32011000</v>
      </c>
      <c r="D21" s="73">
        <v>11</v>
      </c>
      <c r="E21" s="73" t="s">
        <v>310</v>
      </c>
      <c r="F21" s="73" t="s">
        <v>311</v>
      </c>
      <c r="G21" s="86" t="s">
        <v>123</v>
      </c>
      <c r="H21" s="87"/>
      <c r="I21" s="87"/>
      <c r="J21" s="83">
        <v>9.6710000000000014E-5</v>
      </c>
      <c r="K21" s="84">
        <f t="shared" si="0"/>
        <v>8.076592012327982E-8</v>
      </c>
      <c r="L21" s="84">
        <f>J21/'סכום נכסי הקרן'!$C$42</f>
        <v>1.6256758935854543E-8</v>
      </c>
    </row>
    <row r="22" spans="2:12">
      <c r="B22" s="76" t="s">
        <v>2658</v>
      </c>
      <c r="C22" s="73">
        <v>31211000</v>
      </c>
      <c r="D22" s="73">
        <v>11</v>
      </c>
      <c r="E22" s="73" t="s">
        <v>310</v>
      </c>
      <c r="F22" s="73" t="s">
        <v>311</v>
      </c>
      <c r="G22" s="86" t="s">
        <v>125</v>
      </c>
      <c r="H22" s="87"/>
      <c r="I22" s="87"/>
      <c r="J22" s="83">
        <v>8.8400000000000024E-7</v>
      </c>
      <c r="K22" s="84">
        <f t="shared" si="0"/>
        <v>7.3825947046819737E-10</v>
      </c>
      <c r="L22" s="84">
        <f>J22/'סכום נכסי הקרן'!$C$42</f>
        <v>1.4859864439350034E-10</v>
      </c>
    </row>
    <row r="23" spans="2:12">
      <c r="B23" s="76" t="s">
        <v>2658</v>
      </c>
      <c r="C23" s="73">
        <v>30211000</v>
      </c>
      <c r="D23" s="73">
        <v>11</v>
      </c>
      <c r="E23" s="73" t="s">
        <v>310</v>
      </c>
      <c r="F23" s="73" t="s">
        <v>311</v>
      </c>
      <c r="G23" s="86" t="s">
        <v>124</v>
      </c>
      <c r="H23" s="87"/>
      <c r="I23" s="87"/>
      <c r="J23" s="83">
        <v>2.5533000000000008E-5</v>
      </c>
      <c r="K23" s="84">
        <f t="shared" si="0"/>
        <v>2.1323505723376113E-8</v>
      </c>
      <c r="L23" s="84">
        <f>J23/'סכום נכסי הקרן'!$C$42</f>
        <v>4.2920465919674712E-9</v>
      </c>
    </row>
    <row r="24" spans="2:12">
      <c r="B24" s="76" t="s">
        <v>2658</v>
      </c>
      <c r="C24" s="73">
        <v>30311000</v>
      </c>
      <c r="D24" s="73">
        <v>11</v>
      </c>
      <c r="E24" s="73" t="s">
        <v>310</v>
      </c>
      <c r="F24" s="73" t="s">
        <v>311</v>
      </c>
      <c r="G24" s="86" t="s">
        <v>121</v>
      </c>
      <c r="H24" s="87"/>
      <c r="I24" s="87"/>
      <c r="J24" s="83">
        <v>31.688077339000003</v>
      </c>
      <c r="K24" s="84">
        <f t="shared" si="0"/>
        <v>2.646382714530025E-2</v>
      </c>
      <c r="L24" s="84">
        <f>J24/'סכום נכסי הקרן'!$C$42</f>
        <v>5.3267028687916254E-3</v>
      </c>
    </row>
    <row r="25" spans="2:12">
      <c r="B25" s="76" t="s">
        <v>2659</v>
      </c>
      <c r="C25" s="73">
        <v>32012000</v>
      </c>
      <c r="D25" s="73">
        <v>12</v>
      </c>
      <c r="E25" s="73" t="s">
        <v>310</v>
      </c>
      <c r="F25" s="73" t="s">
        <v>311</v>
      </c>
      <c r="G25" s="86" t="s">
        <v>123</v>
      </c>
      <c r="H25" s="87"/>
      <c r="I25" s="87"/>
      <c r="J25" s="83">
        <v>0.43606359500000008</v>
      </c>
      <c r="K25" s="84">
        <f t="shared" si="0"/>
        <v>3.6417203476827881E-4</v>
      </c>
      <c r="L25" s="84">
        <f>J25/'סכום נכסי הקרן'!$C$42</f>
        <v>7.3301424305832977E-5</v>
      </c>
    </row>
    <row r="26" spans="2:12">
      <c r="B26" s="76" t="s">
        <v>2659</v>
      </c>
      <c r="C26" s="73">
        <v>30312000</v>
      </c>
      <c r="D26" s="73">
        <v>12</v>
      </c>
      <c r="E26" s="73" t="s">
        <v>310</v>
      </c>
      <c r="F26" s="73" t="s">
        <v>311</v>
      </c>
      <c r="G26" s="86" t="s">
        <v>121</v>
      </c>
      <c r="H26" s="87"/>
      <c r="I26" s="87"/>
      <c r="J26" s="83">
        <v>24.150331895000004</v>
      </c>
      <c r="K26" s="84">
        <f t="shared" si="0"/>
        <v>2.0168790991441081E-2</v>
      </c>
      <c r="L26" s="84">
        <f>J26/'סכום נכסי הקרן'!$C$42</f>
        <v>4.0596228294684546E-3</v>
      </c>
    </row>
    <row r="27" spans="2:12">
      <c r="B27" s="76" t="s">
        <v>2659</v>
      </c>
      <c r="C27" s="73">
        <v>30212000</v>
      </c>
      <c r="D27" s="73">
        <v>12</v>
      </c>
      <c r="E27" s="73" t="s">
        <v>310</v>
      </c>
      <c r="F27" s="73" t="s">
        <v>311</v>
      </c>
      <c r="G27" s="86" t="s">
        <v>124</v>
      </c>
      <c r="H27" s="87"/>
      <c r="I27" s="87"/>
      <c r="J27" s="83">
        <v>2.2118918000000005E-2</v>
      </c>
      <c r="K27" s="84">
        <f t="shared" si="0"/>
        <v>1.8472285848427013E-5</v>
      </c>
      <c r="L27" s="84">
        <f>J27/'סכום נכסי הקרן'!$C$42</f>
        <v>3.718146188066735E-6</v>
      </c>
    </row>
    <row r="28" spans="2:12">
      <c r="B28" s="76" t="s">
        <v>2659</v>
      </c>
      <c r="C28" s="73">
        <v>31712000</v>
      </c>
      <c r="D28" s="73">
        <v>12</v>
      </c>
      <c r="E28" s="73" t="s">
        <v>310</v>
      </c>
      <c r="F28" s="73" t="s">
        <v>311</v>
      </c>
      <c r="G28" s="86" t="s">
        <v>130</v>
      </c>
      <c r="H28" s="87"/>
      <c r="I28" s="87"/>
      <c r="J28" s="83">
        <v>6.4021240000000012E-3</v>
      </c>
      <c r="K28" s="84">
        <f t="shared" si="0"/>
        <v>5.3466387716196121E-6</v>
      </c>
      <c r="L28" s="84">
        <f>J28/'סכום נכסי הקרן'!$C$42</f>
        <v>1.0761843299084773E-6</v>
      </c>
    </row>
    <row r="29" spans="2:12">
      <c r="B29" s="76" t="s">
        <v>2660</v>
      </c>
      <c r="C29" s="73">
        <v>32610000</v>
      </c>
      <c r="D29" s="73">
        <v>10</v>
      </c>
      <c r="E29" s="73" t="s">
        <v>310</v>
      </c>
      <c r="F29" s="73" t="s">
        <v>311</v>
      </c>
      <c r="G29" s="86" t="s">
        <v>126</v>
      </c>
      <c r="H29" s="87"/>
      <c r="I29" s="87"/>
      <c r="J29" s="83">
        <v>8.9631800000000022E-4</v>
      </c>
      <c r="K29" s="84">
        <f t="shared" si="0"/>
        <v>7.4854666521619202E-7</v>
      </c>
      <c r="L29" s="84">
        <f>J29/'סכום נכסי הקרן'!$C$42</f>
        <v>1.5066927573019619E-7</v>
      </c>
    </row>
    <row r="30" spans="2:12">
      <c r="B30" s="76" t="s">
        <v>2660</v>
      </c>
      <c r="C30" s="73">
        <v>34510000</v>
      </c>
      <c r="D30" s="73">
        <v>10</v>
      </c>
      <c r="E30" s="73" t="s">
        <v>310</v>
      </c>
      <c r="F30" s="73" t="s">
        <v>311</v>
      </c>
      <c r="G30" s="86" t="s">
        <v>123</v>
      </c>
      <c r="H30" s="87"/>
      <c r="I30" s="87"/>
      <c r="J30" s="83">
        <v>14.508971836000004</v>
      </c>
      <c r="K30" s="84">
        <f t="shared" si="0"/>
        <v>1.2116952335614649E-2</v>
      </c>
      <c r="L30" s="84">
        <f>J30/'סכום נכסי הקרן'!$C$42</f>
        <v>2.4389293511007646E-3</v>
      </c>
    </row>
    <row r="31" spans="2:12">
      <c r="B31" s="76" t="s">
        <v>2660</v>
      </c>
      <c r="C31" s="73">
        <v>33810000</v>
      </c>
      <c r="D31" s="73">
        <v>10</v>
      </c>
      <c r="E31" s="73" t="s">
        <v>310</v>
      </c>
      <c r="F31" s="73" t="s">
        <v>311</v>
      </c>
      <c r="G31" s="86" t="s">
        <v>124</v>
      </c>
      <c r="H31" s="87"/>
      <c r="I31" s="87"/>
      <c r="J31" s="83">
        <v>6.7921546999999999E-2</v>
      </c>
      <c r="K31" s="84">
        <f t="shared" si="0"/>
        <v>5.6723671178281409E-5</v>
      </c>
      <c r="L31" s="84">
        <f>J31/'סכום נכסי הקרן'!$C$42</f>
        <v>1.1417477159852282E-5</v>
      </c>
    </row>
    <row r="32" spans="2:12">
      <c r="B32" s="76" t="s">
        <v>2660</v>
      </c>
      <c r="C32" s="73">
        <v>34610000</v>
      </c>
      <c r="D32" s="73">
        <v>10</v>
      </c>
      <c r="E32" s="73" t="s">
        <v>310</v>
      </c>
      <c r="F32" s="73" t="s">
        <v>311</v>
      </c>
      <c r="G32" s="86" t="s">
        <v>125</v>
      </c>
      <c r="H32" s="87"/>
      <c r="I32" s="87"/>
      <c r="J32" s="83">
        <v>8.3586000000000009E-5</v>
      </c>
      <c r="K32" s="84">
        <f t="shared" si="0"/>
        <v>6.9805606446328881E-8</v>
      </c>
      <c r="L32" s="84">
        <f>J32/'סכום נכסי הקרן'!$C$42</f>
        <v>1.405064059985873E-8</v>
      </c>
    </row>
    <row r="33" spans="2:12">
      <c r="B33" s="76" t="s">
        <v>2660</v>
      </c>
      <c r="C33" s="73">
        <v>31710000</v>
      </c>
      <c r="D33" s="73">
        <v>10</v>
      </c>
      <c r="E33" s="73" t="s">
        <v>310</v>
      </c>
      <c r="F33" s="73" t="s">
        <v>311</v>
      </c>
      <c r="G33" s="86" t="s">
        <v>130</v>
      </c>
      <c r="H33" s="87"/>
      <c r="I33" s="87"/>
      <c r="J33" s="83">
        <v>3.3379040000000005E-3</v>
      </c>
      <c r="K33" s="84">
        <f t="shared" si="0"/>
        <v>2.7876009496761057E-6</v>
      </c>
      <c r="L33" s="84">
        <f>J33/'סכום נכסי הקרן'!$C$42</f>
        <v>5.610950333887356E-7</v>
      </c>
    </row>
    <row r="34" spans="2:12">
      <c r="B34" s="76" t="s">
        <v>2660</v>
      </c>
      <c r="C34" s="73">
        <v>30710000</v>
      </c>
      <c r="D34" s="73">
        <v>10</v>
      </c>
      <c r="E34" s="73" t="s">
        <v>310</v>
      </c>
      <c r="F34" s="73" t="s">
        <v>311</v>
      </c>
      <c r="G34" s="86" t="s">
        <v>2653</v>
      </c>
      <c r="H34" s="87"/>
      <c r="I34" s="87"/>
      <c r="J34" s="83">
        <v>9.8392000000000011E-4</v>
      </c>
      <c r="K34" s="84">
        <f t="shared" si="0"/>
        <v>8.2170617441523605E-7</v>
      </c>
      <c r="L34" s="84">
        <f>J34/'סכום נכסי הקרן'!$C$42</f>
        <v>1.653949979543584E-7</v>
      </c>
    </row>
    <row r="35" spans="2:12">
      <c r="B35" s="76" t="s">
        <v>2660</v>
      </c>
      <c r="C35" s="73">
        <v>34710000</v>
      </c>
      <c r="D35" s="73">
        <v>10</v>
      </c>
      <c r="E35" s="73" t="s">
        <v>310</v>
      </c>
      <c r="F35" s="73" t="s">
        <v>311</v>
      </c>
      <c r="G35" s="86" t="s">
        <v>129</v>
      </c>
      <c r="H35" s="87"/>
      <c r="I35" s="87"/>
      <c r="J35" s="83">
        <v>0.23765116100000003</v>
      </c>
      <c r="K35" s="84">
        <f t="shared" si="0"/>
        <v>1.984708374163035E-4</v>
      </c>
      <c r="L35" s="84">
        <f>J35/'סכום נכסי הקרן'!$C$42</f>
        <v>3.9948688193598975E-5</v>
      </c>
    </row>
    <row r="36" spans="2:12">
      <c r="B36" s="76" t="s">
        <v>2660</v>
      </c>
      <c r="C36" s="73">
        <v>34010000</v>
      </c>
      <c r="D36" s="73">
        <v>10</v>
      </c>
      <c r="E36" s="73" t="s">
        <v>310</v>
      </c>
      <c r="F36" s="73" t="s">
        <v>311</v>
      </c>
      <c r="G36" s="86" t="s">
        <v>121</v>
      </c>
      <c r="H36" s="87"/>
      <c r="I36" s="87"/>
      <c r="J36" s="83">
        <v>167.69900103475717</v>
      </c>
      <c r="K36" s="84">
        <f t="shared" si="0"/>
        <v>0.14005132997959896</v>
      </c>
      <c r="L36" s="84">
        <f>J36/'סכום נכסי הקרן'!$C$42</f>
        <v>2.8189869027046517E-2</v>
      </c>
    </row>
    <row r="37" spans="2:12">
      <c r="B37" s="76" t="s">
        <v>2660</v>
      </c>
      <c r="C37" s="73">
        <v>31410000</v>
      </c>
      <c r="D37" s="73">
        <v>10</v>
      </c>
      <c r="E37" s="73" t="s">
        <v>310</v>
      </c>
      <c r="F37" s="73" t="s">
        <v>311</v>
      </c>
      <c r="G37" s="86" t="s">
        <v>121</v>
      </c>
      <c r="H37" s="87"/>
      <c r="I37" s="87"/>
      <c r="J37" s="83">
        <v>107.37400000000001</v>
      </c>
      <c r="K37" s="84">
        <f t="shared" si="0"/>
        <v>8.967180133716314E-2</v>
      </c>
      <c r="L37" s="84">
        <f>J37/'סכום נכסי הקרן'!$C$42</f>
        <v>1.8049356157361654E-2</v>
      </c>
    </row>
    <row r="38" spans="2:12">
      <c r="B38" s="76" t="s">
        <v>2661</v>
      </c>
      <c r="C38" s="73">
        <v>31720000</v>
      </c>
      <c r="D38" s="73">
        <v>20</v>
      </c>
      <c r="E38" s="73" t="s">
        <v>310</v>
      </c>
      <c r="F38" s="73" t="s">
        <v>311</v>
      </c>
      <c r="G38" s="86" t="s">
        <v>130</v>
      </c>
      <c r="H38" s="87"/>
      <c r="I38" s="87"/>
      <c r="J38" s="83">
        <v>1.106526E-3</v>
      </c>
      <c r="K38" s="84">
        <f t="shared" si="0"/>
        <v>9.2409875432046645E-7</v>
      </c>
      <c r="L38" s="84">
        <f>J38/'סכום נכסי הקרן'!$C$42</f>
        <v>1.860048230612696E-7</v>
      </c>
    </row>
    <row r="39" spans="2:12">
      <c r="B39" s="76" t="s">
        <v>2661</v>
      </c>
      <c r="C39" s="73">
        <v>32020000</v>
      </c>
      <c r="D39" s="73">
        <v>20</v>
      </c>
      <c r="E39" s="73" t="s">
        <v>310</v>
      </c>
      <c r="F39" s="73" t="s">
        <v>311</v>
      </c>
      <c r="G39" s="86" t="s">
        <v>123</v>
      </c>
      <c r="H39" s="87"/>
      <c r="I39" s="87"/>
      <c r="J39" s="83">
        <v>0.29408939300000003</v>
      </c>
      <c r="K39" s="84">
        <f t="shared" si="0"/>
        <v>2.4560438862725518E-4</v>
      </c>
      <c r="L39" s="84">
        <f>J39/'סכום נכסי הקרן'!$C$42</f>
        <v>4.9435842907587516E-5</v>
      </c>
    </row>
    <row r="40" spans="2:12">
      <c r="B40" s="76" t="s">
        <v>2661</v>
      </c>
      <c r="C40" s="73">
        <v>33820000</v>
      </c>
      <c r="D40" s="73">
        <v>20</v>
      </c>
      <c r="E40" s="73" t="s">
        <v>310</v>
      </c>
      <c r="F40" s="73" t="s">
        <v>311</v>
      </c>
      <c r="G40" s="86" t="s">
        <v>124</v>
      </c>
      <c r="H40" s="87"/>
      <c r="I40" s="87"/>
      <c r="J40" s="83">
        <v>2.0313520000000002E-3</v>
      </c>
      <c r="K40" s="84">
        <f t="shared" si="0"/>
        <v>1.6964534523241101E-6</v>
      </c>
      <c r="L40" s="84">
        <f>J40/'סכום נכסי הקרן'!$C$42</f>
        <v>3.4146623697514213E-7</v>
      </c>
    </row>
    <row r="41" spans="2:12">
      <c r="B41" s="76" t="s">
        <v>2661</v>
      </c>
      <c r="C41" s="73">
        <v>34020000</v>
      </c>
      <c r="D41" s="73">
        <v>20</v>
      </c>
      <c r="E41" s="73" t="s">
        <v>310</v>
      </c>
      <c r="F41" s="73" t="s">
        <v>311</v>
      </c>
      <c r="G41" s="86" t="s">
        <v>121</v>
      </c>
      <c r="H41" s="87"/>
      <c r="I41" s="87"/>
      <c r="J41" s="83">
        <v>60.081706799000017</v>
      </c>
      <c r="K41" s="84">
        <f t="shared" si="0"/>
        <v>5.0176345074949356E-2</v>
      </c>
      <c r="L41" s="84">
        <f>J41/'סכום נכסי הקרן'!$C$42</f>
        <v>1.0099615591831621E-2</v>
      </c>
    </row>
    <row r="42" spans="2:12">
      <c r="B42" s="76" t="s">
        <v>2661</v>
      </c>
      <c r="C42" s="73">
        <v>31220000</v>
      </c>
      <c r="D42" s="73">
        <v>20</v>
      </c>
      <c r="E42" s="73" t="s">
        <v>310</v>
      </c>
      <c r="F42" s="73" t="s">
        <v>311</v>
      </c>
      <c r="G42" s="86" t="s">
        <v>125</v>
      </c>
      <c r="H42" s="87"/>
      <c r="I42" s="87"/>
      <c r="J42" s="83">
        <v>6.0908400000000008E-4</v>
      </c>
      <c r="K42" s="84">
        <f t="shared" si="0"/>
        <v>5.086674562337686E-7</v>
      </c>
      <c r="L42" s="84">
        <f>J42/'סכום נכסי הקרן'!$C$42</f>
        <v>1.0238581077123387E-7</v>
      </c>
    </row>
    <row r="43" spans="2:12">
      <c r="B43" s="76" t="s">
        <v>2661</v>
      </c>
      <c r="C43" s="73">
        <v>30820000</v>
      </c>
      <c r="D43" s="73">
        <v>20</v>
      </c>
      <c r="E43" s="73" t="s">
        <v>310</v>
      </c>
      <c r="F43" s="73" t="s">
        <v>311</v>
      </c>
      <c r="G43" s="86" t="s">
        <v>127</v>
      </c>
      <c r="H43" s="87"/>
      <c r="I43" s="87"/>
      <c r="J43" s="83">
        <v>2.3000000000000004E-8</v>
      </c>
      <c r="K43" s="84">
        <f t="shared" si="0"/>
        <v>1.9208108394534544E-11</v>
      </c>
      <c r="L43" s="84">
        <f>J43/'סכום נכסי הקרן'!$C$42</f>
        <v>3.8662543224553255E-12</v>
      </c>
    </row>
    <row r="44" spans="2:12">
      <c r="B44" s="76" t="s">
        <v>2661</v>
      </c>
      <c r="C44" s="73">
        <v>34520000</v>
      </c>
      <c r="D44" s="73">
        <v>20</v>
      </c>
      <c r="E44" s="73" t="s">
        <v>310</v>
      </c>
      <c r="F44" s="73" t="s">
        <v>311</v>
      </c>
      <c r="G44" s="86" t="s">
        <v>123</v>
      </c>
      <c r="H44" s="87"/>
      <c r="I44" s="87"/>
      <c r="J44" s="83">
        <v>1.1915034999999999E-2</v>
      </c>
      <c r="K44" s="84">
        <f t="shared" si="0"/>
        <v>9.9506645132466456E-6</v>
      </c>
      <c r="L44" s="84">
        <f>J44/'סכום נכסי הקרן'!$C$42</f>
        <v>2.0028937204763684E-6</v>
      </c>
    </row>
    <row r="45" spans="2:12">
      <c r="B45" s="76" t="s">
        <v>2661</v>
      </c>
      <c r="C45" s="73">
        <v>31120000</v>
      </c>
      <c r="D45" s="73">
        <v>20</v>
      </c>
      <c r="E45" s="73" t="s">
        <v>310</v>
      </c>
      <c r="F45" s="73" t="s">
        <v>311</v>
      </c>
      <c r="G45" s="86" t="s">
        <v>129</v>
      </c>
      <c r="H45" s="87"/>
      <c r="I45" s="87"/>
      <c r="J45" s="83">
        <v>6.4485770000000013E-3</v>
      </c>
      <c r="K45" s="84">
        <f t="shared" si="0"/>
        <v>5.3854333046305388E-6</v>
      </c>
      <c r="L45" s="84">
        <f>J45/'סכום נכסי הקרן'!$C$42</f>
        <v>1.0839929869537389E-6</v>
      </c>
    </row>
    <row r="46" spans="2:12">
      <c r="B46" s="116"/>
      <c r="C46" s="116"/>
      <c r="D46" s="116"/>
      <c r="E46" s="117"/>
      <c r="F46" s="117"/>
      <c r="G46" s="117"/>
      <c r="H46" s="117"/>
      <c r="I46" s="117"/>
      <c r="J46" s="117"/>
      <c r="K46" s="117"/>
      <c r="L46" s="117"/>
    </row>
    <row r="47" spans="2:12">
      <c r="B47" s="118" t="s">
        <v>183</v>
      </c>
      <c r="C47" s="119"/>
      <c r="D47" s="119"/>
      <c r="E47" s="119"/>
      <c r="F47" s="119"/>
      <c r="G47" s="120"/>
      <c r="H47" s="121"/>
      <c r="I47" s="122"/>
      <c r="J47" s="123">
        <f>J48</f>
        <v>31.791957114000002</v>
      </c>
      <c r="K47" s="84">
        <f t="shared" ref="K47:K48" si="1">IFERROR(J47/$J$10,0)</f>
        <v>2.6550580796526328E-2</v>
      </c>
      <c r="L47" s="84">
        <f>J47/'סכום נכסי הקרן'!$C$42</f>
        <v>5.3441648526659485E-3</v>
      </c>
    </row>
    <row r="48" spans="2:12">
      <c r="B48" s="124" t="s">
        <v>38</v>
      </c>
      <c r="C48" s="119"/>
      <c r="D48" s="119"/>
      <c r="E48" s="119"/>
      <c r="F48" s="119"/>
      <c r="G48" s="120"/>
      <c r="H48" s="121"/>
      <c r="I48" s="122"/>
      <c r="J48" s="123">
        <f>SUM(J49:J61)</f>
        <v>31.791957114000002</v>
      </c>
      <c r="K48" s="84">
        <f t="shared" si="1"/>
        <v>2.6550580796526328E-2</v>
      </c>
      <c r="L48" s="84">
        <f>J48/'סכום נכסי הקרן'!$C$42</f>
        <v>5.3441648526659485E-3</v>
      </c>
    </row>
    <row r="49" spans="2:12">
      <c r="B49" s="76" t="s">
        <v>2662</v>
      </c>
      <c r="C49" s="73">
        <v>31785000</v>
      </c>
      <c r="D49" s="73">
        <v>85</v>
      </c>
      <c r="E49" s="73" t="s">
        <v>698</v>
      </c>
      <c r="F49" s="73" t="s">
        <v>653</v>
      </c>
      <c r="G49" s="86" t="s">
        <v>130</v>
      </c>
      <c r="H49" s="87"/>
      <c r="I49" s="87"/>
      <c r="J49" s="83">
        <v>0.41209164500000006</v>
      </c>
      <c r="K49" s="84">
        <f>IFERROR(J49/$J$10,0)</f>
        <v>3.4415221676704563E-4</v>
      </c>
      <c r="L49" s="84">
        <f>J49/'סכום נכסי הקרן'!$C$42</f>
        <v>6.9271787118651109E-5</v>
      </c>
    </row>
    <row r="50" spans="2:12">
      <c r="B50" s="76" t="s">
        <v>2662</v>
      </c>
      <c r="C50" s="73">
        <v>32085000</v>
      </c>
      <c r="D50" s="73">
        <v>85</v>
      </c>
      <c r="E50" s="73" t="s">
        <v>698</v>
      </c>
      <c r="F50" s="73" t="s">
        <v>653</v>
      </c>
      <c r="G50" s="86" t="s">
        <v>123</v>
      </c>
      <c r="H50" s="87"/>
      <c r="I50" s="87"/>
      <c r="J50" s="83">
        <v>4.5155516790000005</v>
      </c>
      <c r="K50" s="84">
        <f>IFERROR(J50/$J$10,0)</f>
        <v>3.7710959178849763E-3</v>
      </c>
      <c r="L50" s="84">
        <f>J50/'סכום נכסי הקרן'!$C$42</f>
        <v>7.590552694436587E-4</v>
      </c>
    </row>
    <row r="51" spans="2:12">
      <c r="B51" s="76" t="s">
        <v>2662</v>
      </c>
      <c r="C51" s="73">
        <v>30385000</v>
      </c>
      <c r="D51" s="73">
        <v>85</v>
      </c>
      <c r="E51" s="73" t="s">
        <v>698</v>
      </c>
      <c r="F51" s="73" t="s">
        <v>653</v>
      </c>
      <c r="G51" s="86" t="s">
        <v>121</v>
      </c>
      <c r="H51" s="87"/>
      <c r="I51" s="87"/>
      <c r="J51" s="83">
        <v>26.864313790000001</v>
      </c>
      <c r="K51" s="84">
        <f>IFERROR(J51/$J$10,0)</f>
        <v>2.2435332661874308E-2</v>
      </c>
      <c r="L51" s="84">
        <f>J51/'סכום נכסי הקרן'!$C$42</f>
        <v>4.5158377961036387E-3</v>
      </c>
    </row>
    <row r="52" spans="2:12">
      <c r="B52" s="76"/>
      <c r="C52" s="73"/>
      <c r="D52" s="73"/>
      <c r="E52" s="73"/>
      <c r="F52" s="73"/>
      <c r="G52" s="86"/>
      <c r="H52" s="73"/>
      <c r="I52" s="73"/>
      <c r="J52" s="83"/>
      <c r="K52" s="84"/>
      <c r="L52" s="84"/>
    </row>
    <row r="53" spans="2:12">
      <c r="B53" s="76"/>
      <c r="C53" s="73"/>
      <c r="D53" s="73"/>
      <c r="E53" s="73"/>
      <c r="F53" s="73"/>
      <c r="G53" s="86"/>
      <c r="H53" s="73"/>
      <c r="I53" s="73"/>
      <c r="J53" s="83"/>
      <c r="K53" s="84"/>
      <c r="L53" s="84"/>
    </row>
    <row r="54" spans="2:12">
      <c r="B54" s="125" t="s">
        <v>205</v>
      </c>
      <c r="C54" s="73"/>
      <c r="D54" s="73"/>
      <c r="E54" s="73"/>
      <c r="F54" s="73"/>
      <c r="G54" s="86"/>
      <c r="H54" s="73"/>
      <c r="I54" s="73"/>
      <c r="J54" s="83"/>
      <c r="K54" s="84"/>
      <c r="L54" s="84"/>
    </row>
    <row r="55" spans="2:12">
      <c r="B55" s="76"/>
      <c r="C55" s="73"/>
      <c r="D55" s="73"/>
      <c r="E55" s="73"/>
      <c r="F55" s="73"/>
      <c r="G55" s="86"/>
      <c r="H55" s="73"/>
      <c r="I55" s="73"/>
      <c r="J55" s="83"/>
      <c r="K55" s="84"/>
      <c r="L55" s="84"/>
    </row>
    <row r="56" spans="2:12">
      <c r="B56" s="76"/>
      <c r="C56" s="73"/>
      <c r="D56" s="73"/>
      <c r="E56" s="73"/>
      <c r="F56" s="73"/>
      <c r="G56" s="86"/>
      <c r="H56" s="73"/>
      <c r="I56" s="73"/>
      <c r="J56" s="83"/>
      <c r="K56" s="84"/>
      <c r="L56" s="84"/>
    </row>
    <row r="57" spans="2:12">
      <c r="B57" s="76"/>
      <c r="C57" s="73"/>
      <c r="D57" s="73"/>
      <c r="E57" s="73"/>
      <c r="F57" s="73"/>
      <c r="G57" s="86"/>
      <c r="H57" s="73"/>
      <c r="I57" s="73"/>
      <c r="J57" s="83"/>
      <c r="K57" s="84"/>
      <c r="L57" s="84"/>
    </row>
    <row r="58" spans="2:12">
      <c r="B58" s="76"/>
      <c r="C58" s="73"/>
      <c r="D58" s="73"/>
      <c r="E58" s="73"/>
      <c r="F58" s="73"/>
      <c r="G58" s="86"/>
      <c r="H58" s="73"/>
      <c r="I58" s="73"/>
      <c r="J58" s="83"/>
      <c r="K58" s="84"/>
      <c r="L58" s="84"/>
    </row>
    <row r="59" spans="2:12">
      <c r="B59" s="76"/>
      <c r="C59" s="73"/>
      <c r="D59" s="73"/>
      <c r="E59" s="73"/>
      <c r="F59" s="73"/>
      <c r="G59" s="86"/>
      <c r="H59" s="73"/>
      <c r="I59" s="73"/>
      <c r="J59" s="83"/>
      <c r="K59" s="84"/>
      <c r="L59" s="84"/>
    </row>
    <row r="60" spans="2:12">
      <c r="B60" s="76"/>
      <c r="C60" s="73"/>
      <c r="D60" s="73"/>
      <c r="E60" s="73"/>
      <c r="F60" s="73"/>
      <c r="G60" s="86"/>
      <c r="H60" s="73"/>
      <c r="I60" s="73"/>
      <c r="J60" s="83"/>
      <c r="K60" s="84"/>
      <c r="L60" s="84"/>
    </row>
    <row r="61" spans="2:12">
      <c r="B61" s="76"/>
      <c r="C61" s="73"/>
      <c r="D61" s="73"/>
      <c r="E61" s="73"/>
      <c r="F61" s="73"/>
      <c r="G61" s="86"/>
      <c r="H61" s="73"/>
      <c r="I61" s="73"/>
      <c r="J61" s="83"/>
      <c r="K61" s="84"/>
      <c r="L61" s="84"/>
    </row>
    <row r="62" spans="2:12">
      <c r="B62" s="76"/>
      <c r="C62" s="73"/>
      <c r="D62" s="73"/>
      <c r="E62" s="73"/>
      <c r="F62" s="73"/>
      <c r="G62" s="86"/>
      <c r="H62" s="73"/>
      <c r="I62" s="73"/>
      <c r="J62" s="83"/>
      <c r="K62" s="84"/>
      <c r="L62" s="84"/>
    </row>
    <row r="63" spans="2:12">
      <c r="B63" s="116"/>
      <c r="C63" s="116"/>
      <c r="D63" s="117"/>
      <c r="E63" s="117"/>
      <c r="F63" s="117"/>
      <c r="G63" s="117"/>
      <c r="H63" s="117"/>
      <c r="I63" s="117"/>
      <c r="J63" s="117"/>
      <c r="K63" s="117"/>
      <c r="L63" s="117"/>
    </row>
    <row r="64" spans="2:12">
      <c r="B64" s="116"/>
      <c r="C64" s="116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2:12">
      <c r="B65" s="116"/>
      <c r="C65" s="116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2:12">
      <c r="B66" s="116"/>
      <c r="C66" s="116"/>
      <c r="D66" s="117"/>
      <c r="E66" s="117"/>
      <c r="F66" s="117"/>
      <c r="G66" s="117"/>
      <c r="H66" s="117"/>
      <c r="I66" s="117"/>
      <c r="J66" s="117"/>
      <c r="K66" s="117"/>
      <c r="L66" s="117"/>
    </row>
    <row r="67" spans="2:12">
      <c r="B67" s="126"/>
      <c r="C67" s="116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2:12">
      <c r="B68" s="116"/>
      <c r="C68" s="116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2:12">
      <c r="B69" s="116"/>
      <c r="C69" s="116"/>
      <c r="D69" s="117"/>
      <c r="E69" s="117"/>
      <c r="F69" s="117"/>
      <c r="G69" s="117"/>
      <c r="H69" s="117"/>
      <c r="I69" s="117"/>
      <c r="J69" s="117"/>
      <c r="K69" s="117"/>
      <c r="L69" s="117"/>
    </row>
    <row r="70" spans="2:12">
      <c r="B70" s="116"/>
      <c r="C70" s="116"/>
      <c r="D70" s="117"/>
      <c r="E70" s="117"/>
      <c r="F70" s="117"/>
      <c r="G70" s="117"/>
      <c r="H70" s="117"/>
      <c r="I70" s="117"/>
      <c r="J70" s="117"/>
      <c r="K70" s="117"/>
      <c r="L70" s="117"/>
    </row>
    <row r="71" spans="2:12">
      <c r="B71" s="116"/>
      <c r="C71" s="116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2:12">
      <c r="B72" s="116"/>
      <c r="C72" s="116"/>
      <c r="D72" s="117"/>
      <c r="E72" s="117"/>
      <c r="F72" s="117"/>
      <c r="G72" s="117"/>
      <c r="H72" s="117"/>
      <c r="I72" s="117"/>
      <c r="J72" s="117"/>
      <c r="K72" s="117"/>
      <c r="L72" s="117"/>
    </row>
    <row r="73" spans="2:12">
      <c r="B73" s="116"/>
      <c r="C73" s="116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2:12">
      <c r="B74" s="116"/>
      <c r="C74" s="116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2:12">
      <c r="B75" s="116"/>
      <c r="C75" s="116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2:12">
      <c r="B76" s="116"/>
      <c r="C76" s="116"/>
      <c r="D76" s="117"/>
      <c r="E76" s="117"/>
      <c r="F76" s="117"/>
      <c r="G76" s="117"/>
      <c r="H76" s="117"/>
      <c r="I76" s="117"/>
      <c r="J76" s="117"/>
      <c r="K76" s="117"/>
      <c r="L76" s="117"/>
    </row>
    <row r="77" spans="2:12">
      <c r="B77" s="116"/>
      <c r="C77" s="116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2:12">
      <c r="B78" s="116"/>
      <c r="C78" s="116"/>
      <c r="D78" s="117"/>
      <c r="E78" s="117"/>
      <c r="F78" s="117"/>
      <c r="G78" s="117"/>
      <c r="H78" s="117"/>
      <c r="I78" s="117"/>
      <c r="J78" s="117"/>
      <c r="K78" s="117"/>
      <c r="L78" s="117"/>
    </row>
    <row r="79" spans="2:12">
      <c r="B79" s="116"/>
      <c r="C79" s="116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2:12">
      <c r="B80" s="116"/>
      <c r="C80" s="116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2:12">
      <c r="B81" s="116"/>
      <c r="C81" s="116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2:12">
      <c r="B82" s="116"/>
      <c r="C82" s="116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2:12">
      <c r="B83" s="116"/>
      <c r="C83" s="116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2:12">
      <c r="B84" s="116"/>
      <c r="C84" s="116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>
      <c r="B85" s="116"/>
      <c r="C85" s="116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>
      <c r="B86" s="116"/>
      <c r="C86" s="116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2">
      <c r="B87" s="116"/>
      <c r="C87" s="116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2:12">
      <c r="B88" s="116"/>
      <c r="C88" s="116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2:12">
      <c r="B89" s="116"/>
      <c r="C89" s="116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2:12">
      <c r="B90" s="116"/>
      <c r="C90" s="116"/>
      <c r="D90" s="117"/>
      <c r="E90" s="117"/>
      <c r="F90" s="117"/>
      <c r="G90" s="117"/>
      <c r="H90" s="117"/>
      <c r="I90" s="117"/>
      <c r="J90" s="117"/>
      <c r="K90" s="117"/>
      <c r="L90" s="117"/>
    </row>
    <row r="91" spans="2:12">
      <c r="B91" s="116"/>
      <c r="C91" s="116"/>
      <c r="D91" s="117"/>
      <c r="E91" s="117"/>
      <c r="F91" s="117"/>
      <c r="G91" s="117"/>
      <c r="H91" s="117"/>
      <c r="I91" s="117"/>
      <c r="J91" s="117"/>
      <c r="K91" s="117"/>
      <c r="L91" s="117"/>
    </row>
    <row r="92" spans="2:12">
      <c r="B92" s="116"/>
      <c r="C92" s="116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2:12">
      <c r="B93" s="116"/>
      <c r="C93" s="116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2:12">
      <c r="B94" s="116"/>
      <c r="C94" s="116"/>
      <c r="D94" s="117"/>
      <c r="E94" s="117"/>
      <c r="F94" s="117"/>
      <c r="G94" s="117"/>
      <c r="H94" s="117"/>
      <c r="I94" s="117"/>
      <c r="J94" s="117"/>
      <c r="K94" s="117"/>
      <c r="L94" s="117"/>
    </row>
    <row r="95" spans="2:12">
      <c r="B95" s="116"/>
      <c r="C95" s="116"/>
      <c r="D95" s="117"/>
      <c r="E95" s="117"/>
      <c r="F95" s="117"/>
      <c r="G95" s="117"/>
      <c r="H95" s="117"/>
      <c r="I95" s="117"/>
      <c r="J95" s="117"/>
      <c r="K95" s="117"/>
      <c r="L95" s="117"/>
    </row>
    <row r="96" spans="2:12">
      <c r="B96" s="116"/>
      <c r="C96" s="116"/>
      <c r="D96" s="117"/>
      <c r="E96" s="117"/>
      <c r="F96" s="117"/>
      <c r="G96" s="117"/>
      <c r="H96" s="117"/>
      <c r="I96" s="117"/>
      <c r="J96" s="117"/>
      <c r="K96" s="117"/>
      <c r="L96" s="117"/>
    </row>
    <row r="97" spans="2:12">
      <c r="B97" s="116"/>
      <c r="C97" s="116"/>
      <c r="D97" s="117"/>
      <c r="E97" s="117"/>
      <c r="F97" s="117"/>
      <c r="G97" s="117"/>
      <c r="H97" s="117"/>
      <c r="I97" s="117"/>
      <c r="J97" s="117"/>
      <c r="K97" s="117"/>
      <c r="L97" s="117"/>
    </row>
    <row r="98" spans="2:12">
      <c r="B98" s="116"/>
      <c r="C98" s="116"/>
      <c r="D98" s="117"/>
      <c r="E98" s="117"/>
      <c r="F98" s="117"/>
      <c r="G98" s="117"/>
      <c r="H98" s="117"/>
      <c r="I98" s="117"/>
      <c r="J98" s="117"/>
      <c r="K98" s="117"/>
      <c r="L98" s="117"/>
    </row>
    <row r="99" spans="2:12">
      <c r="B99" s="116"/>
      <c r="C99" s="116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2:12">
      <c r="B100" s="116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2:12">
      <c r="B101" s="116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2:12">
      <c r="B102" s="116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>
      <c r="B103" s="116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2:12">
      <c r="B104" s="116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2:12">
      <c r="B105" s="116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</row>
    <row r="106" spans="2:12">
      <c r="B106" s="116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2:12">
      <c r="B107" s="116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</row>
    <row r="108" spans="2:12">
      <c r="B108" s="116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</row>
    <row r="109" spans="2:12">
      <c r="B109" s="11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</row>
    <row r="110" spans="2:12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2:12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6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6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6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6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6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6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6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6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6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6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6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6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6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6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6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6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6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6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6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6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6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B432" s="116"/>
      <c r="C432" s="116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>
      <c r="B433" s="116"/>
      <c r="C433" s="116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>
      <c r="B434" s="116"/>
      <c r="C434" s="116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>
      <c r="B435" s="116"/>
      <c r="C435" s="116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>
      <c r="B436" s="116"/>
      <c r="C436" s="116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>
      <c r="B437" s="116"/>
      <c r="C437" s="116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>
      <c r="B438" s="116"/>
      <c r="C438" s="116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>
      <c r="B439" s="116"/>
      <c r="C439" s="116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>
      <c r="B440" s="116"/>
      <c r="C440" s="116"/>
      <c r="D440" s="117"/>
      <c r="E440" s="117"/>
      <c r="F440" s="117"/>
      <c r="G440" s="117"/>
      <c r="H440" s="117"/>
      <c r="I440" s="117"/>
      <c r="J440" s="117"/>
      <c r="K440" s="117"/>
      <c r="L440" s="117"/>
    </row>
    <row r="441" spans="2:12">
      <c r="B441" s="116"/>
      <c r="C441" s="116"/>
      <c r="D441" s="117"/>
      <c r="E441" s="117"/>
      <c r="F441" s="117"/>
      <c r="G441" s="117"/>
      <c r="H441" s="117"/>
      <c r="I441" s="117"/>
      <c r="J441" s="117"/>
      <c r="K441" s="117"/>
      <c r="L441" s="117"/>
    </row>
    <row r="442" spans="2:12">
      <c r="B442" s="116"/>
      <c r="C442" s="116"/>
      <c r="D442" s="117"/>
      <c r="E442" s="117"/>
      <c r="F442" s="117"/>
      <c r="G442" s="117"/>
      <c r="H442" s="117"/>
      <c r="I442" s="117"/>
      <c r="J442" s="117"/>
      <c r="K442" s="117"/>
      <c r="L442" s="117"/>
    </row>
    <row r="443" spans="2:12">
      <c r="B443" s="116"/>
      <c r="C443" s="116"/>
      <c r="D443" s="117"/>
      <c r="E443" s="117"/>
      <c r="F443" s="117"/>
      <c r="G443" s="117"/>
      <c r="H443" s="117"/>
      <c r="I443" s="117"/>
      <c r="J443" s="117"/>
      <c r="K443" s="117"/>
      <c r="L443" s="117"/>
    </row>
    <row r="444" spans="2:12">
      <c r="B444" s="116"/>
      <c r="C444" s="116"/>
      <c r="D444" s="117"/>
      <c r="E444" s="117"/>
      <c r="F444" s="117"/>
      <c r="G444" s="117"/>
      <c r="H444" s="117"/>
      <c r="I444" s="117"/>
      <c r="J444" s="117"/>
      <c r="K444" s="117"/>
      <c r="L444" s="117"/>
    </row>
    <row r="445" spans="2:12">
      <c r="B445" s="116"/>
      <c r="C445" s="116"/>
      <c r="D445" s="117"/>
      <c r="E445" s="117"/>
      <c r="F445" s="117"/>
      <c r="G445" s="117"/>
      <c r="H445" s="117"/>
      <c r="I445" s="117"/>
      <c r="J445" s="117"/>
      <c r="K445" s="117"/>
      <c r="L445" s="117"/>
    </row>
    <row r="446" spans="2:12">
      <c r="B446" s="116"/>
      <c r="C446" s="116"/>
      <c r="D446" s="117"/>
      <c r="E446" s="117"/>
      <c r="F446" s="117"/>
      <c r="G446" s="117"/>
      <c r="H446" s="117"/>
      <c r="I446" s="117"/>
      <c r="J446" s="117"/>
      <c r="K446" s="117"/>
      <c r="L446" s="117"/>
    </row>
    <row r="447" spans="2:12">
      <c r="B447" s="116"/>
      <c r="C447" s="116"/>
      <c r="D447" s="117"/>
      <c r="E447" s="117"/>
      <c r="F447" s="117"/>
      <c r="G447" s="117"/>
      <c r="H447" s="117"/>
      <c r="I447" s="117"/>
      <c r="J447" s="117"/>
      <c r="K447" s="117"/>
      <c r="L447" s="117"/>
    </row>
    <row r="448" spans="2:12">
      <c r="B448" s="116"/>
      <c r="C448" s="116"/>
      <c r="D448" s="117"/>
      <c r="E448" s="117"/>
      <c r="F448" s="117"/>
      <c r="G448" s="117"/>
      <c r="H448" s="117"/>
      <c r="I448" s="117"/>
      <c r="J448" s="117"/>
      <c r="K448" s="117"/>
      <c r="L448" s="117"/>
    </row>
    <row r="449" spans="2:12">
      <c r="B449" s="116"/>
      <c r="C449" s="116"/>
      <c r="D449" s="117"/>
      <c r="E449" s="117"/>
      <c r="F449" s="117"/>
      <c r="G449" s="117"/>
      <c r="H449" s="117"/>
      <c r="I449" s="117"/>
      <c r="J449" s="117"/>
      <c r="K449" s="117"/>
      <c r="L449" s="117"/>
    </row>
    <row r="450" spans="2:12">
      <c r="B450" s="116"/>
      <c r="C450" s="116"/>
      <c r="D450" s="117"/>
      <c r="E450" s="117"/>
      <c r="F450" s="117"/>
      <c r="G450" s="117"/>
      <c r="H450" s="117"/>
      <c r="I450" s="117"/>
      <c r="J450" s="117"/>
      <c r="K450" s="117"/>
      <c r="L450" s="117"/>
    </row>
    <row r="451" spans="2:12">
      <c r="B451" s="116"/>
      <c r="C451" s="116"/>
      <c r="D451" s="117"/>
      <c r="E451" s="117"/>
      <c r="F451" s="117"/>
      <c r="G451" s="117"/>
      <c r="H451" s="117"/>
      <c r="I451" s="117"/>
      <c r="J451" s="117"/>
      <c r="K451" s="117"/>
      <c r="L451" s="117"/>
    </row>
    <row r="452" spans="2:12">
      <c r="B452" s="116"/>
      <c r="C452" s="116"/>
      <c r="D452" s="117"/>
      <c r="E452" s="117"/>
      <c r="F452" s="117"/>
      <c r="G452" s="117"/>
      <c r="H452" s="117"/>
      <c r="I452" s="117"/>
      <c r="J452" s="117"/>
      <c r="K452" s="117"/>
      <c r="L452" s="117"/>
    </row>
    <row r="453" spans="2:12">
      <c r="B453" s="116"/>
      <c r="C453" s="116"/>
      <c r="D453" s="117"/>
      <c r="E453" s="117"/>
      <c r="F453" s="117"/>
      <c r="G453" s="117"/>
      <c r="H453" s="117"/>
      <c r="I453" s="117"/>
      <c r="J453" s="117"/>
      <c r="K453" s="117"/>
      <c r="L453" s="117"/>
    </row>
    <row r="454" spans="2:12">
      <c r="B454" s="116"/>
      <c r="C454" s="116"/>
      <c r="D454" s="117"/>
      <c r="E454" s="117"/>
      <c r="F454" s="117"/>
      <c r="G454" s="117"/>
      <c r="H454" s="117"/>
      <c r="I454" s="117"/>
      <c r="J454" s="117"/>
      <c r="K454" s="117"/>
      <c r="L454" s="117"/>
    </row>
    <row r="455" spans="2:12">
      <c r="B455" s="116"/>
      <c r="C455" s="116"/>
      <c r="D455" s="117"/>
      <c r="E455" s="117"/>
      <c r="F455" s="117"/>
      <c r="G455" s="117"/>
      <c r="H455" s="117"/>
      <c r="I455" s="117"/>
      <c r="J455" s="117"/>
      <c r="K455" s="117"/>
      <c r="L455" s="117"/>
    </row>
    <row r="456" spans="2:12">
      <c r="B456" s="116"/>
      <c r="C456" s="116"/>
      <c r="D456" s="117"/>
      <c r="E456" s="117"/>
      <c r="F456" s="117"/>
      <c r="G456" s="117"/>
      <c r="H456" s="117"/>
      <c r="I456" s="117"/>
      <c r="J456" s="117"/>
      <c r="K456" s="117"/>
      <c r="L456" s="117"/>
    </row>
    <row r="457" spans="2:12">
      <c r="B457" s="116"/>
      <c r="C457" s="116"/>
      <c r="D457" s="117"/>
      <c r="E457" s="117"/>
      <c r="F457" s="117"/>
      <c r="G457" s="117"/>
      <c r="H457" s="117"/>
      <c r="I457" s="117"/>
      <c r="J457" s="117"/>
      <c r="K457" s="117"/>
      <c r="L457" s="117"/>
    </row>
    <row r="458" spans="2:12">
      <c r="B458" s="116"/>
      <c r="C458" s="116"/>
      <c r="D458" s="117"/>
      <c r="E458" s="117"/>
      <c r="F458" s="117"/>
      <c r="G458" s="117"/>
      <c r="H458" s="117"/>
      <c r="I458" s="117"/>
      <c r="J458" s="117"/>
      <c r="K458" s="117"/>
      <c r="L458" s="117"/>
    </row>
    <row r="459" spans="2:12">
      <c r="B459" s="116"/>
      <c r="C459" s="116"/>
      <c r="D459" s="117"/>
      <c r="E459" s="117"/>
      <c r="F459" s="117"/>
      <c r="G459" s="117"/>
      <c r="H459" s="117"/>
      <c r="I459" s="117"/>
      <c r="J459" s="117"/>
      <c r="K459" s="117"/>
      <c r="L459" s="117"/>
    </row>
    <row r="460" spans="2:12">
      <c r="B460" s="116"/>
      <c r="C460" s="116"/>
      <c r="D460" s="117"/>
      <c r="E460" s="117"/>
      <c r="F460" s="117"/>
      <c r="G460" s="117"/>
      <c r="H460" s="117"/>
      <c r="I460" s="117"/>
      <c r="J460" s="117"/>
      <c r="K460" s="117"/>
      <c r="L460" s="117"/>
    </row>
    <row r="461" spans="2:12">
      <c r="B461" s="116"/>
      <c r="C461" s="116"/>
      <c r="D461" s="117"/>
      <c r="E461" s="117"/>
      <c r="F461" s="117"/>
      <c r="G461" s="117"/>
      <c r="H461" s="117"/>
      <c r="I461" s="117"/>
      <c r="J461" s="117"/>
      <c r="K461" s="117"/>
      <c r="L461" s="117"/>
    </row>
    <row r="462" spans="2:12">
      <c r="B462" s="116"/>
      <c r="C462" s="116"/>
      <c r="D462" s="117"/>
      <c r="E462" s="117"/>
      <c r="F462" s="117"/>
      <c r="G462" s="117"/>
      <c r="H462" s="117"/>
      <c r="I462" s="117"/>
      <c r="J462" s="117"/>
      <c r="K462" s="117"/>
      <c r="L462" s="117"/>
    </row>
    <row r="463" spans="2:12">
      <c r="B463" s="116"/>
      <c r="C463" s="116"/>
      <c r="D463" s="117"/>
      <c r="E463" s="117"/>
      <c r="F463" s="117"/>
      <c r="G463" s="117"/>
      <c r="H463" s="117"/>
      <c r="I463" s="117"/>
      <c r="J463" s="117"/>
      <c r="K463" s="117"/>
      <c r="L463" s="117"/>
    </row>
    <row r="464" spans="2:12">
      <c r="B464" s="116"/>
      <c r="C464" s="116"/>
      <c r="D464" s="117"/>
      <c r="E464" s="117"/>
      <c r="F464" s="117"/>
      <c r="G464" s="117"/>
      <c r="H464" s="117"/>
      <c r="I464" s="117"/>
      <c r="J464" s="117"/>
      <c r="K464" s="117"/>
      <c r="L464" s="117"/>
    </row>
    <row r="465" spans="2:12">
      <c r="B465" s="116"/>
      <c r="C465" s="116"/>
      <c r="D465" s="117"/>
      <c r="E465" s="117"/>
      <c r="F465" s="117"/>
      <c r="G465" s="117"/>
      <c r="H465" s="117"/>
      <c r="I465" s="117"/>
      <c r="J465" s="117"/>
      <c r="K465" s="117"/>
      <c r="L465" s="117"/>
    </row>
    <row r="466" spans="2:12">
      <c r="B466" s="116"/>
      <c r="C466" s="116"/>
      <c r="D466" s="117"/>
      <c r="E466" s="117"/>
      <c r="F466" s="117"/>
      <c r="G466" s="117"/>
      <c r="H466" s="117"/>
      <c r="I466" s="117"/>
      <c r="J466" s="117"/>
      <c r="K466" s="117"/>
      <c r="L466" s="117"/>
    </row>
    <row r="467" spans="2:12">
      <c r="B467" s="116"/>
      <c r="C467" s="116"/>
      <c r="D467" s="117"/>
      <c r="E467" s="117"/>
      <c r="F467" s="117"/>
      <c r="G467" s="117"/>
      <c r="H467" s="117"/>
      <c r="I467" s="117"/>
      <c r="J467" s="117"/>
      <c r="K467" s="117"/>
      <c r="L467" s="117"/>
    </row>
    <row r="468" spans="2:12">
      <c r="B468" s="116"/>
      <c r="C468" s="116"/>
      <c r="D468" s="117"/>
      <c r="E468" s="117"/>
      <c r="F468" s="117"/>
      <c r="G468" s="117"/>
      <c r="H468" s="117"/>
      <c r="I468" s="117"/>
      <c r="J468" s="117"/>
      <c r="K468" s="117"/>
      <c r="L468" s="117"/>
    </row>
    <row r="469" spans="2:12">
      <c r="B469" s="116"/>
      <c r="C469" s="116"/>
      <c r="D469" s="117"/>
      <c r="E469" s="117"/>
      <c r="F469" s="117"/>
      <c r="G469" s="117"/>
      <c r="H469" s="117"/>
      <c r="I469" s="117"/>
      <c r="J469" s="117"/>
      <c r="K469" s="117"/>
      <c r="L469" s="117"/>
    </row>
    <row r="470" spans="2:12">
      <c r="B470" s="116"/>
      <c r="C470" s="116"/>
      <c r="D470" s="117"/>
      <c r="E470" s="117"/>
      <c r="F470" s="117"/>
      <c r="G470" s="117"/>
      <c r="H470" s="117"/>
      <c r="I470" s="117"/>
      <c r="J470" s="117"/>
      <c r="K470" s="117"/>
      <c r="L470" s="117"/>
    </row>
    <row r="471" spans="2:12">
      <c r="B471" s="116"/>
      <c r="C471" s="116"/>
      <c r="D471" s="117"/>
      <c r="E471" s="117"/>
      <c r="F471" s="117"/>
      <c r="G471" s="117"/>
      <c r="H471" s="117"/>
      <c r="I471" s="117"/>
      <c r="J471" s="117"/>
      <c r="K471" s="117"/>
      <c r="L471" s="117"/>
    </row>
    <row r="472" spans="2:12">
      <c r="B472" s="116"/>
      <c r="C472" s="116"/>
      <c r="D472" s="117"/>
      <c r="E472" s="117"/>
      <c r="F472" s="117"/>
      <c r="G472" s="117"/>
      <c r="H472" s="117"/>
      <c r="I472" s="117"/>
      <c r="J472" s="117"/>
      <c r="K472" s="117"/>
      <c r="L472" s="117"/>
    </row>
    <row r="473" spans="2:12">
      <c r="B473" s="116"/>
      <c r="C473" s="116"/>
      <c r="D473" s="117"/>
      <c r="E473" s="117"/>
      <c r="F473" s="117"/>
      <c r="G473" s="117"/>
      <c r="H473" s="117"/>
      <c r="I473" s="117"/>
      <c r="J473" s="117"/>
      <c r="K473" s="117"/>
      <c r="L473" s="117"/>
    </row>
    <row r="474" spans="2:12">
      <c r="B474" s="116"/>
      <c r="C474" s="116"/>
      <c r="D474" s="117"/>
      <c r="E474" s="117"/>
      <c r="F474" s="117"/>
      <c r="G474" s="117"/>
      <c r="H474" s="117"/>
      <c r="I474" s="117"/>
      <c r="J474" s="117"/>
      <c r="K474" s="117"/>
      <c r="L474" s="117"/>
    </row>
    <row r="475" spans="2:12">
      <c r="B475" s="116"/>
      <c r="C475" s="116"/>
      <c r="D475" s="117"/>
      <c r="E475" s="117"/>
      <c r="F475" s="117"/>
      <c r="G475" s="117"/>
      <c r="H475" s="117"/>
      <c r="I475" s="117"/>
      <c r="J475" s="117"/>
      <c r="K475" s="117"/>
      <c r="L475" s="117"/>
    </row>
    <row r="476" spans="2:12">
      <c r="B476" s="116"/>
      <c r="C476" s="116"/>
      <c r="D476" s="117"/>
      <c r="E476" s="117"/>
      <c r="F476" s="117"/>
      <c r="G476" s="117"/>
      <c r="H476" s="117"/>
      <c r="I476" s="117"/>
      <c r="J476" s="117"/>
      <c r="K476" s="117"/>
      <c r="L476" s="117"/>
    </row>
    <row r="477" spans="2:12">
      <c r="B477" s="116"/>
      <c r="C477" s="116"/>
      <c r="D477" s="117"/>
      <c r="E477" s="117"/>
      <c r="F477" s="117"/>
      <c r="G477" s="117"/>
      <c r="H477" s="117"/>
      <c r="I477" s="117"/>
      <c r="J477" s="117"/>
      <c r="K477" s="117"/>
      <c r="L477" s="117"/>
    </row>
    <row r="478" spans="2:12">
      <c r="B478" s="116"/>
      <c r="C478" s="116"/>
      <c r="D478" s="117"/>
      <c r="E478" s="117"/>
      <c r="F478" s="117"/>
      <c r="G478" s="117"/>
      <c r="H478" s="117"/>
      <c r="I478" s="117"/>
      <c r="J478" s="117"/>
      <c r="K478" s="117"/>
      <c r="L478" s="117"/>
    </row>
    <row r="479" spans="2:12">
      <c r="B479" s="116"/>
      <c r="C479" s="116"/>
      <c r="D479" s="117"/>
      <c r="E479" s="117"/>
      <c r="F479" s="117"/>
      <c r="G479" s="117"/>
      <c r="H479" s="117"/>
      <c r="I479" s="117"/>
      <c r="J479" s="117"/>
      <c r="K479" s="117"/>
      <c r="L479" s="117"/>
    </row>
    <row r="480" spans="2:12">
      <c r="B480" s="116"/>
      <c r="C480" s="116"/>
      <c r="D480" s="117"/>
      <c r="E480" s="117"/>
      <c r="F480" s="117"/>
      <c r="G480" s="117"/>
      <c r="H480" s="117"/>
      <c r="I480" s="117"/>
      <c r="J480" s="117"/>
      <c r="K480" s="117"/>
      <c r="L480" s="117"/>
    </row>
    <row r="481" spans="2:12">
      <c r="B481" s="116"/>
      <c r="C481" s="116"/>
      <c r="D481" s="117"/>
      <c r="E481" s="117"/>
      <c r="F481" s="117"/>
      <c r="G481" s="117"/>
      <c r="H481" s="117"/>
      <c r="I481" s="117"/>
      <c r="J481" s="117"/>
      <c r="K481" s="117"/>
      <c r="L481" s="117"/>
    </row>
    <row r="482" spans="2:12">
      <c r="B482" s="116"/>
      <c r="C482" s="116"/>
      <c r="D482" s="117"/>
      <c r="E482" s="117"/>
      <c r="F482" s="117"/>
      <c r="G482" s="117"/>
      <c r="H482" s="117"/>
      <c r="I482" s="117"/>
      <c r="J482" s="117"/>
      <c r="K482" s="117"/>
      <c r="L482" s="117"/>
    </row>
    <row r="483" spans="2:12">
      <c r="B483" s="116"/>
      <c r="C483" s="116"/>
      <c r="D483" s="117"/>
      <c r="E483" s="117"/>
      <c r="F483" s="117"/>
      <c r="G483" s="117"/>
      <c r="H483" s="117"/>
      <c r="I483" s="117"/>
      <c r="J483" s="117"/>
      <c r="K483" s="117"/>
      <c r="L483" s="117"/>
    </row>
    <row r="484" spans="2:12">
      <c r="B484" s="116"/>
      <c r="C484" s="116"/>
      <c r="D484" s="117"/>
      <c r="E484" s="117"/>
      <c r="F484" s="117"/>
      <c r="G484" s="117"/>
      <c r="H484" s="117"/>
      <c r="I484" s="117"/>
      <c r="J484" s="117"/>
      <c r="K484" s="117"/>
      <c r="L484" s="117"/>
    </row>
    <row r="485" spans="2:12">
      <c r="B485" s="116"/>
      <c r="C485" s="116"/>
      <c r="D485" s="117"/>
      <c r="E485" s="117"/>
      <c r="F485" s="117"/>
      <c r="G485" s="117"/>
      <c r="H485" s="117"/>
      <c r="I485" s="117"/>
      <c r="J485" s="117"/>
      <c r="K485" s="117"/>
      <c r="L485" s="117"/>
    </row>
    <row r="486" spans="2:12">
      <c r="B486" s="116"/>
      <c r="C486" s="116"/>
      <c r="D486" s="117"/>
      <c r="E486" s="117"/>
      <c r="F486" s="117"/>
      <c r="G486" s="117"/>
      <c r="H486" s="117"/>
      <c r="I486" s="117"/>
      <c r="J486" s="117"/>
      <c r="K486" s="117"/>
      <c r="L486" s="117"/>
    </row>
    <row r="487" spans="2:12">
      <c r="B487" s="116"/>
      <c r="C487" s="116"/>
      <c r="D487" s="117"/>
      <c r="E487" s="117"/>
      <c r="F487" s="117"/>
      <c r="G487" s="117"/>
      <c r="H487" s="117"/>
      <c r="I487" s="117"/>
      <c r="J487" s="117"/>
      <c r="K487" s="117"/>
      <c r="L487" s="117"/>
    </row>
    <row r="488" spans="2:12">
      <c r="B488" s="116"/>
      <c r="C488" s="116"/>
      <c r="D488" s="117"/>
      <c r="E488" s="117"/>
      <c r="F488" s="117"/>
      <c r="G488" s="117"/>
      <c r="H488" s="117"/>
      <c r="I488" s="117"/>
      <c r="J488" s="117"/>
      <c r="K488" s="117"/>
      <c r="L488" s="117"/>
    </row>
    <row r="489" spans="2:12">
      <c r="B489" s="116"/>
      <c r="C489" s="116"/>
      <c r="D489" s="117"/>
      <c r="E489" s="117"/>
      <c r="F489" s="117"/>
      <c r="G489" s="117"/>
      <c r="H489" s="117"/>
      <c r="I489" s="117"/>
      <c r="J489" s="117"/>
      <c r="K489" s="117"/>
      <c r="L489" s="117"/>
    </row>
    <row r="490" spans="2:12">
      <c r="B490" s="116"/>
      <c r="C490" s="116"/>
      <c r="D490" s="117"/>
      <c r="E490" s="117"/>
      <c r="F490" s="117"/>
      <c r="G490" s="117"/>
      <c r="H490" s="117"/>
      <c r="I490" s="117"/>
      <c r="J490" s="117"/>
      <c r="K490" s="117"/>
      <c r="L490" s="117"/>
    </row>
    <row r="491" spans="2:12">
      <c r="B491" s="116"/>
      <c r="C491" s="116"/>
      <c r="D491" s="117"/>
      <c r="E491" s="117"/>
      <c r="F491" s="117"/>
      <c r="G491" s="117"/>
      <c r="H491" s="117"/>
      <c r="I491" s="117"/>
      <c r="J491" s="117"/>
      <c r="K491" s="117"/>
      <c r="L491" s="117"/>
    </row>
    <row r="492" spans="2:12">
      <c r="B492" s="116"/>
      <c r="C492" s="116"/>
      <c r="D492" s="117"/>
      <c r="E492" s="117"/>
      <c r="F492" s="117"/>
      <c r="G492" s="117"/>
      <c r="H492" s="117"/>
      <c r="I492" s="117"/>
      <c r="J492" s="117"/>
      <c r="K492" s="117"/>
      <c r="L492" s="117"/>
    </row>
    <row r="493" spans="2:12">
      <c r="B493" s="116"/>
      <c r="C493" s="116"/>
      <c r="D493" s="117"/>
      <c r="E493" s="117"/>
      <c r="F493" s="117"/>
      <c r="G493" s="117"/>
      <c r="H493" s="117"/>
      <c r="I493" s="117"/>
      <c r="J493" s="117"/>
      <c r="K493" s="117"/>
      <c r="L493" s="117"/>
    </row>
    <row r="494" spans="2:12">
      <c r="B494" s="116"/>
      <c r="C494" s="116"/>
      <c r="D494" s="117"/>
      <c r="E494" s="117"/>
      <c r="F494" s="117"/>
      <c r="G494" s="117"/>
      <c r="H494" s="117"/>
      <c r="I494" s="117"/>
      <c r="J494" s="117"/>
      <c r="K494" s="117"/>
      <c r="L494" s="117"/>
    </row>
    <row r="495" spans="2:12">
      <c r="B495" s="116"/>
      <c r="C495" s="116"/>
      <c r="D495" s="117"/>
      <c r="E495" s="117"/>
      <c r="F495" s="117"/>
      <c r="G495" s="117"/>
      <c r="H495" s="117"/>
      <c r="I495" s="117"/>
      <c r="J495" s="117"/>
      <c r="K495" s="117"/>
      <c r="L495" s="117"/>
    </row>
    <row r="496" spans="2:12">
      <c r="B496" s="116"/>
      <c r="C496" s="116"/>
      <c r="D496" s="117"/>
      <c r="E496" s="117"/>
      <c r="F496" s="117"/>
      <c r="G496" s="117"/>
      <c r="H496" s="117"/>
      <c r="I496" s="117"/>
      <c r="J496" s="117"/>
      <c r="K496" s="117"/>
      <c r="L496" s="117"/>
    </row>
    <row r="497" spans="2:12">
      <c r="B497" s="116"/>
      <c r="C497" s="116"/>
      <c r="D497" s="117"/>
      <c r="E497" s="117"/>
      <c r="F497" s="117"/>
      <c r="G497" s="117"/>
      <c r="H497" s="117"/>
      <c r="I497" s="117"/>
      <c r="J497" s="117"/>
      <c r="K497" s="117"/>
      <c r="L497" s="117"/>
    </row>
    <row r="498" spans="2:12">
      <c r="B498" s="116"/>
      <c r="C498" s="116"/>
      <c r="D498" s="117"/>
      <c r="E498" s="117"/>
      <c r="F498" s="117"/>
      <c r="G498" s="117"/>
      <c r="H498" s="117"/>
      <c r="I498" s="117"/>
      <c r="J498" s="117"/>
      <c r="K498" s="117"/>
      <c r="L498" s="117"/>
    </row>
    <row r="499" spans="2:12">
      <c r="B499" s="116"/>
      <c r="C499" s="116"/>
      <c r="D499" s="117"/>
      <c r="E499" s="117"/>
      <c r="F499" s="117"/>
      <c r="G499" s="117"/>
      <c r="H499" s="117"/>
      <c r="I499" s="117"/>
      <c r="J499" s="117"/>
      <c r="K499" s="117"/>
      <c r="L499" s="117"/>
    </row>
    <row r="500" spans="2:12">
      <c r="B500" s="116"/>
      <c r="C500" s="116"/>
      <c r="D500" s="117"/>
      <c r="E500" s="117"/>
      <c r="F500" s="117"/>
      <c r="G500" s="117"/>
      <c r="H500" s="117"/>
      <c r="I500" s="117"/>
      <c r="J500" s="117"/>
      <c r="K500" s="117"/>
      <c r="L500" s="117"/>
    </row>
    <row r="501" spans="2:12">
      <c r="B501" s="116"/>
      <c r="C501" s="116"/>
      <c r="D501" s="117"/>
      <c r="E501" s="117"/>
      <c r="F501" s="117"/>
      <c r="G501" s="117"/>
      <c r="H501" s="117"/>
      <c r="I501" s="117"/>
      <c r="J501" s="117"/>
      <c r="K501" s="117"/>
      <c r="L501" s="117"/>
    </row>
    <row r="502" spans="2:12">
      <c r="B502" s="116"/>
      <c r="C502" s="116"/>
      <c r="D502" s="117"/>
      <c r="E502" s="117"/>
      <c r="F502" s="117"/>
      <c r="G502" s="117"/>
      <c r="H502" s="117"/>
      <c r="I502" s="117"/>
      <c r="J502" s="117"/>
      <c r="K502" s="117"/>
      <c r="L502" s="117"/>
    </row>
    <row r="503" spans="2:12">
      <c r="B503" s="116"/>
      <c r="C503" s="116"/>
      <c r="D503" s="117"/>
      <c r="E503" s="117"/>
      <c r="F503" s="117"/>
      <c r="G503" s="117"/>
      <c r="H503" s="117"/>
      <c r="I503" s="117"/>
      <c r="J503" s="117"/>
      <c r="K503" s="117"/>
      <c r="L503" s="117"/>
    </row>
    <row r="504" spans="2:12">
      <c r="B504" s="116"/>
      <c r="C504" s="116"/>
      <c r="D504" s="117"/>
      <c r="E504" s="117"/>
      <c r="F504" s="117"/>
      <c r="G504" s="117"/>
      <c r="H504" s="117"/>
      <c r="I504" s="117"/>
      <c r="J504" s="117"/>
      <c r="K504" s="117"/>
      <c r="L504" s="117"/>
    </row>
    <row r="505" spans="2:12">
      <c r="B505" s="116"/>
      <c r="C505" s="116"/>
      <c r="D505" s="117"/>
      <c r="E505" s="117"/>
      <c r="F505" s="117"/>
      <c r="G505" s="117"/>
      <c r="H505" s="117"/>
      <c r="I505" s="117"/>
      <c r="J505" s="117"/>
      <c r="K505" s="117"/>
      <c r="L505" s="117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6.42578125" style="2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135</v>
      </c>
      <c r="C1" s="67" t="s" vm="1">
        <v>214</v>
      </c>
    </row>
    <row r="2" spans="2:11">
      <c r="B2" s="46" t="s">
        <v>134</v>
      </c>
      <c r="C2" s="67" t="s">
        <v>215</v>
      </c>
    </row>
    <row r="3" spans="2:11">
      <c r="B3" s="46" t="s">
        <v>136</v>
      </c>
      <c r="C3" s="67" t="s">
        <v>2663</v>
      </c>
    </row>
    <row r="4" spans="2:11">
      <c r="B4" s="46" t="s">
        <v>137</v>
      </c>
      <c r="C4" s="67">
        <v>14242</v>
      </c>
    </row>
    <row r="6" spans="2:11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1" ht="26.25" customHeight="1">
      <c r="B7" s="148" t="s">
        <v>90</v>
      </c>
      <c r="C7" s="149"/>
      <c r="D7" s="149"/>
      <c r="E7" s="149"/>
      <c r="F7" s="149"/>
      <c r="G7" s="149"/>
      <c r="H7" s="149"/>
      <c r="I7" s="149"/>
      <c r="J7" s="149"/>
      <c r="K7" s="150"/>
    </row>
    <row r="8" spans="2:11" s="3" customFormat="1" ht="63">
      <c r="B8" s="21" t="s">
        <v>105</v>
      </c>
      <c r="C8" s="29" t="s">
        <v>40</v>
      </c>
      <c r="D8" s="29" t="s">
        <v>58</v>
      </c>
      <c r="E8" s="29" t="s">
        <v>92</v>
      </c>
      <c r="F8" s="29" t="s">
        <v>93</v>
      </c>
      <c r="G8" s="29" t="s">
        <v>190</v>
      </c>
      <c r="H8" s="29" t="s">
        <v>189</v>
      </c>
      <c r="I8" s="29" t="s">
        <v>100</v>
      </c>
      <c r="J8" s="29" t="s">
        <v>138</v>
      </c>
      <c r="K8" s="30" t="s">
        <v>140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197</v>
      </c>
      <c r="H9" s="15"/>
      <c r="I9" s="15" t="s">
        <v>193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44</v>
      </c>
      <c r="C11" s="69"/>
      <c r="D11" s="69"/>
      <c r="E11" s="69"/>
      <c r="F11" s="69"/>
      <c r="G11" s="77"/>
      <c r="H11" s="79"/>
      <c r="I11" s="77">
        <v>-10.715581335000005</v>
      </c>
      <c r="J11" s="78">
        <f>IFERROR(I11/$I$11,0)</f>
        <v>1</v>
      </c>
      <c r="K11" s="78">
        <f>I11/'סכום נכסי הקרן'!$C$42</f>
        <v>-1.801267941481103E-3</v>
      </c>
    </row>
    <row r="12" spans="2:11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-26.892433354000001</v>
      </c>
      <c r="J12" s="81">
        <f t="shared" ref="J12:J75" si="0">IFERROR(I12/$I$11,0)</f>
        <v>2.5096569671084477</v>
      </c>
      <c r="K12" s="81">
        <f>I12/'סכום נכסי הקרן'!$C$42</f>
        <v>-4.5205646389671408E-3</v>
      </c>
    </row>
    <row r="13" spans="2:11">
      <c r="B13" s="89" t="s">
        <v>180</v>
      </c>
      <c r="C13" s="71"/>
      <c r="D13" s="71"/>
      <c r="E13" s="71"/>
      <c r="F13" s="71"/>
      <c r="G13" s="80"/>
      <c r="H13" s="82"/>
      <c r="I13" s="80">
        <v>-0.91045449799999978</v>
      </c>
      <c r="J13" s="81">
        <f t="shared" si="0"/>
        <v>8.496547873013735E-2</v>
      </c>
      <c r="K13" s="81">
        <f>I13/'סכום נכסי הקרן'!$C$42</f>
        <v>-1.5304559296919096E-4</v>
      </c>
    </row>
    <row r="14" spans="2:11">
      <c r="B14" s="76" t="s">
        <v>2025</v>
      </c>
      <c r="C14" s="73" t="s">
        <v>2026</v>
      </c>
      <c r="D14" s="86" t="s">
        <v>517</v>
      </c>
      <c r="E14" s="86" t="s">
        <v>122</v>
      </c>
      <c r="F14" s="94">
        <v>44952</v>
      </c>
      <c r="G14" s="83">
        <v>2441.2000650000004</v>
      </c>
      <c r="H14" s="85">
        <v>-34.616999</v>
      </c>
      <c r="I14" s="83">
        <v>-0.84507019600000011</v>
      </c>
      <c r="J14" s="84">
        <f t="shared" si="0"/>
        <v>7.8863681734165081E-2</v>
      </c>
      <c r="K14" s="84">
        <f>I14/'סכום נכסי הקרן'!$C$42</f>
        <v>-1.4205462165492038E-4</v>
      </c>
    </row>
    <row r="15" spans="2:11">
      <c r="B15" s="76" t="s">
        <v>945</v>
      </c>
      <c r="C15" s="73" t="s">
        <v>2027</v>
      </c>
      <c r="D15" s="86" t="s">
        <v>517</v>
      </c>
      <c r="E15" s="86" t="s">
        <v>122</v>
      </c>
      <c r="F15" s="94">
        <v>44952</v>
      </c>
      <c r="G15" s="83">
        <v>4063.0798530000006</v>
      </c>
      <c r="H15" s="85">
        <v>-20.266642000000001</v>
      </c>
      <c r="I15" s="83">
        <v>-0.82344985500000012</v>
      </c>
      <c r="J15" s="84">
        <f t="shared" si="0"/>
        <v>7.684602722489621E-2</v>
      </c>
      <c r="K15" s="84">
        <f>I15/'סכום נכסי הקרן'!$C$42</f>
        <v>-1.3842028527038961E-4</v>
      </c>
    </row>
    <row r="16" spans="2:11" s="6" customFormat="1">
      <c r="B16" s="76" t="s">
        <v>956</v>
      </c>
      <c r="C16" s="73" t="s">
        <v>2028</v>
      </c>
      <c r="D16" s="86" t="s">
        <v>517</v>
      </c>
      <c r="E16" s="86" t="s">
        <v>122</v>
      </c>
      <c r="F16" s="94">
        <v>44882</v>
      </c>
      <c r="G16" s="83">
        <v>1098.2851440000002</v>
      </c>
      <c r="H16" s="85">
        <v>-3.8064249999999999</v>
      </c>
      <c r="I16" s="83">
        <v>-4.1805396000000009E-2</v>
      </c>
      <c r="J16" s="84">
        <f t="shared" si="0"/>
        <v>3.9013651889750682E-3</v>
      </c>
      <c r="K16" s="84">
        <f>I16/'סכום נכסי הקרן'!$C$42</f>
        <v>-7.0274040429111549E-6</v>
      </c>
    </row>
    <row r="17" spans="2:11" s="6" customFormat="1">
      <c r="B17" s="76" t="s">
        <v>956</v>
      </c>
      <c r="C17" s="73" t="s">
        <v>2029</v>
      </c>
      <c r="D17" s="86" t="s">
        <v>517</v>
      </c>
      <c r="E17" s="86" t="s">
        <v>122</v>
      </c>
      <c r="F17" s="94">
        <v>44965</v>
      </c>
      <c r="G17" s="83">
        <v>1141.8010560000002</v>
      </c>
      <c r="H17" s="85">
        <v>-3.0257000000000001</v>
      </c>
      <c r="I17" s="83">
        <v>-3.4547471000000003E-2</v>
      </c>
      <c r="J17" s="84">
        <f t="shared" si="0"/>
        <v>3.2240407608272788E-3</v>
      </c>
      <c r="K17" s="84">
        <f>I17/'סכום נכסי הקרן'!$C$42</f>
        <v>-5.8073612645065212E-6</v>
      </c>
    </row>
    <row r="18" spans="2:11" s="6" customFormat="1">
      <c r="B18" s="76" t="s">
        <v>1062</v>
      </c>
      <c r="C18" s="73" t="s">
        <v>2030</v>
      </c>
      <c r="D18" s="86" t="s">
        <v>517</v>
      </c>
      <c r="E18" s="86" t="s">
        <v>122</v>
      </c>
      <c r="F18" s="94">
        <v>44965</v>
      </c>
      <c r="G18" s="83">
        <v>976.46076000000016</v>
      </c>
      <c r="H18" s="85">
        <v>18.024788000000001</v>
      </c>
      <c r="I18" s="83">
        <v>0.17600497900000003</v>
      </c>
      <c r="J18" s="84">
        <f t="shared" si="0"/>
        <v>-1.64251451692238E-2</v>
      </c>
      <c r="K18" s="84">
        <f>I18/'סכום נכסי הקרן'!$C$42</f>
        <v>2.9586087427496033E-5</v>
      </c>
    </row>
    <row r="19" spans="2:11">
      <c r="B19" s="76" t="s">
        <v>1062</v>
      </c>
      <c r="C19" s="73" t="s">
        <v>2031</v>
      </c>
      <c r="D19" s="86" t="s">
        <v>517</v>
      </c>
      <c r="E19" s="86" t="s">
        <v>122</v>
      </c>
      <c r="F19" s="94">
        <v>44952</v>
      </c>
      <c r="G19" s="83">
        <v>2811.3168970000006</v>
      </c>
      <c r="H19" s="85">
        <v>30.234833999999999</v>
      </c>
      <c r="I19" s="83">
        <v>0.84999700600000005</v>
      </c>
      <c r="J19" s="84">
        <f t="shared" si="0"/>
        <v>-7.9323461735452322E-2</v>
      </c>
      <c r="K19" s="84">
        <f>I19/'סכום נכסי הקרן'!$C$42</f>
        <v>1.4288280863137325E-4</v>
      </c>
    </row>
    <row r="20" spans="2:11">
      <c r="B20" s="76" t="s">
        <v>969</v>
      </c>
      <c r="C20" s="73" t="s">
        <v>2032</v>
      </c>
      <c r="D20" s="86" t="s">
        <v>517</v>
      </c>
      <c r="E20" s="86" t="s">
        <v>122</v>
      </c>
      <c r="F20" s="94">
        <v>45091</v>
      </c>
      <c r="G20" s="83">
        <v>2392.2406200000005</v>
      </c>
      <c r="H20" s="85">
        <v>1.5185919999999999</v>
      </c>
      <c r="I20" s="83">
        <v>3.6328369000000006E-2</v>
      </c>
      <c r="J20" s="84">
        <f t="shared" si="0"/>
        <v>-3.3902378101822311E-3</v>
      </c>
      <c r="K20" s="84">
        <f>I20/'סכום נכסי הקרן'!$C$42</f>
        <v>6.10672668147835E-6</v>
      </c>
    </row>
    <row r="21" spans="2:11">
      <c r="B21" s="76" t="s">
        <v>988</v>
      </c>
      <c r="C21" s="73" t="s">
        <v>2033</v>
      </c>
      <c r="D21" s="86" t="s">
        <v>517</v>
      </c>
      <c r="E21" s="86" t="s">
        <v>122</v>
      </c>
      <c r="F21" s="94">
        <v>44917</v>
      </c>
      <c r="G21" s="83">
        <v>3867.4718990000006</v>
      </c>
      <c r="H21" s="85">
        <v>-5.9169239999999999</v>
      </c>
      <c r="I21" s="83">
        <v>-0.22883536800000001</v>
      </c>
      <c r="J21" s="84">
        <f t="shared" si="0"/>
        <v>2.1355385288576126E-2</v>
      </c>
      <c r="K21" s="84">
        <f>I21/'סכום נכסי הקרן'!$C$42</f>
        <v>-3.8466770898289344E-5</v>
      </c>
    </row>
    <row r="22" spans="2:11">
      <c r="B22" s="76" t="s">
        <v>988</v>
      </c>
      <c r="C22" s="73" t="s">
        <v>2034</v>
      </c>
      <c r="D22" s="86" t="s">
        <v>517</v>
      </c>
      <c r="E22" s="86" t="s">
        <v>122</v>
      </c>
      <c r="F22" s="94">
        <v>45043</v>
      </c>
      <c r="G22" s="83">
        <v>3187.3010400000003</v>
      </c>
      <c r="H22" s="85">
        <v>2.8972000000000001E-2</v>
      </c>
      <c r="I22" s="83">
        <v>9.2343400000000021E-4</v>
      </c>
      <c r="J22" s="84">
        <f t="shared" si="0"/>
        <v>-8.6176752444014725E-5</v>
      </c>
      <c r="K22" s="84">
        <f>I22/'סכום נכסי הקרן'!$C$42</f>
        <v>1.55227421478357E-7</v>
      </c>
    </row>
    <row r="23" spans="2:11">
      <c r="B23" s="72"/>
      <c r="C23" s="73"/>
      <c r="D23" s="73"/>
      <c r="E23" s="73"/>
      <c r="F23" s="73"/>
      <c r="G23" s="83"/>
      <c r="H23" s="85"/>
      <c r="I23" s="73"/>
      <c r="J23" s="84"/>
      <c r="K23" s="73"/>
    </row>
    <row r="24" spans="2:11">
      <c r="B24" s="89" t="s">
        <v>2016</v>
      </c>
      <c r="C24" s="71"/>
      <c r="D24" s="71"/>
      <c r="E24" s="71"/>
      <c r="F24" s="71"/>
      <c r="G24" s="80"/>
      <c r="H24" s="82"/>
      <c r="I24" s="80">
        <v>-22.158394037000001</v>
      </c>
      <c r="J24" s="81">
        <f t="shared" si="0"/>
        <v>2.0678667208305961</v>
      </c>
      <c r="K24" s="81">
        <f>I24/'סכום נכסי הקרן'!$C$42</f>
        <v>-3.7247820314878061E-3</v>
      </c>
    </row>
    <row r="25" spans="2:11">
      <c r="B25" s="76" t="s">
        <v>2035</v>
      </c>
      <c r="C25" s="73" t="s">
        <v>2036</v>
      </c>
      <c r="D25" s="86" t="s">
        <v>517</v>
      </c>
      <c r="E25" s="86" t="s">
        <v>121</v>
      </c>
      <c r="F25" s="94">
        <v>44951</v>
      </c>
      <c r="G25" s="83">
        <v>3061.4521000000004</v>
      </c>
      <c r="H25" s="85">
        <v>-11.310268000000001</v>
      </c>
      <c r="I25" s="83">
        <v>-0.34625844900000002</v>
      </c>
      <c r="J25" s="84">
        <f t="shared" si="0"/>
        <v>3.2313547737165292E-2</v>
      </c>
      <c r="K25" s="84">
        <f>I25/'סכום נכסי הקרן'!$C$42</f>
        <v>-5.820535761447507E-5</v>
      </c>
    </row>
    <row r="26" spans="2:11">
      <c r="B26" s="76" t="s">
        <v>2035</v>
      </c>
      <c r="C26" s="73" t="s">
        <v>2037</v>
      </c>
      <c r="D26" s="86" t="s">
        <v>517</v>
      </c>
      <c r="E26" s="86" t="s">
        <v>121</v>
      </c>
      <c r="F26" s="94">
        <v>44951</v>
      </c>
      <c r="G26" s="83">
        <v>1251.7758000000001</v>
      </c>
      <c r="H26" s="85">
        <v>-11.310268000000001</v>
      </c>
      <c r="I26" s="83">
        <v>-0.14157920200000002</v>
      </c>
      <c r="J26" s="84">
        <f t="shared" si="0"/>
        <v>1.3212461141754747E-2</v>
      </c>
      <c r="K26" s="84">
        <f>I26/'סכום נכסי הקרן'!$C$42</f>
        <v>-2.3799182682707635E-5</v>
      </c>
    </row>
    <row r="27" spans="2:11">
      <c r="B27" s="76" t="s">
        <v>2038</v>
      </c>
      <c r="C27" s="73" t="s">
        <v>2039</v>
      </c>
      <c r="D27" s="86" t="s">
        <v>517</v>
      </c>
      <c r="E27" s="86" t="s">
        <v>121</v>
      </c>
      <c r="F27" s="94">
        <v>44951</v>
      </c>
      <c r="G27" s="83">
        <v>3498.8024000000005</v>
      </c>
      <c r="H27" s="85">
        <v>-11.310268000000001</v>
      </c>
      <c r="I27" s="83">
        <v>-0.39572394100000002</v>
      </c>
      <c r="J27" s="84">
        <f t="shared" si="0"/>
        <v>3.692976877581601E-2</v>
      </c>
      <c r="K27" s="84">
        <f>I27/'סכום נכסי הקרן'!$C$42</f>
        <v>-6.6520408582187215E-5</v>
      </c>
    </row>
    <row r="28" spans="2:11">
      <c r="B28" s="76" t="s">
        <v>2040</v>
      </c>
      <c r="C28" s="73" t="s">
        <v>2041</v>
      </c>
      <c r="D28" s="86" t="s">
        <v>517</v>
      </c>
      <c r="E28" s="86" t="s">
        <v>121</v>
      </c>
      <c r="F28" s="94">
        <v>44951</v>
      </c>
      <c r="G28" s="83">
        <v>4938.6055250000009</v>
      </c>
      <c r="H28" s="85">
        <v>-11.259849000000001</v>
      </c>
      <c r="I28" s="83">
        <v>-0.55607950000000017</v>
      </c>
      <c r="J28" s="84">
        <f t="shared" si="0"/>
        <v>5.1894478014337234E-2</v>
      </c>
      <c r="K28" s="84">
        <f>I28/'סכום נכסי הקרן'!$C$42</f>
        <v>-9.3475859587121584E-5</v>
      </c>
    </row>
    <row r="29" spans="2:11">
      <c r="B29" s="76" t="s">
        <v>2040</v>
      </c>
      <c r="C29" s="73" t="s">
        <v>2042</v>
      </c>
      <c r="D29" s="86" t="s">
        <v>517</v>
      </c>
      <c r="E29" s="86" t="s">
        <v>121</v>
      </c>
      <c r="F29" s="94">
        <v>44951</v>
      </c>
      <c r="G29" s="83">
        <v>6563.2274250000009</v>
      </c>
      <c r="H29" s="85">
        <v>-11.259848</v>
      </c>
      <c r="I29" s="83">
        <v>-0.73900946500000009</v>
      </c>
      <c r="J29" s="84">
        <f t="shared" si="0"/>
        <v>6.8965877062235906E-2</v>
      </c>
      <c r="K29" s="84">
        <f>I29/'סכום נכסי הקרן'!$C$42</f>
        <v>-1.242260234083325E-4</v>
      </c>
    </row>
    <row r="30" spans="2:11">
      <c r="B30" s="76" t="s">
        <v>2043</v>
      </c>
      <c r="C30" s="73" t="s">
        <v>2044</v>
      </c>
      <c r="D30" s="86" t="s">
        <v>517</v>
      </c>
      <c r="E30" s="86" t="s">
        <v>121</v>
      </c>
      <c r="F30" s="94">
        <v>44950</v>
      </c>
      <c r="G30" s="83">
        <v>3780.2872800000005</v>
      </c>
      <c r="H30" s="85">
        <v>-10.581398999999999</v>
      </c>
      <c r="I30" s="83">
        <v>-0.40000726400000008</v>
      </c>
      <c r="J30" s="84">
        <f t="shared" si="0"/>
        <v>3.732949725214324E-2</v>
      </c>
      <c r="K30" s="84">
        <f>I30/'סכום נכסי הקרן'!$C$42</f>
        <v>-6.7240426671892546E-5</v>
      </c>
    </row>
    <row r="31" spans="2:11">
      <c r="B31" s="76" t="s">
        <v>2045</v>
      </c>
      <c r="C31" s="73" t="s">
        <v>2046</v>
      </c>
      <c r="D31" s="86" t="s">
        <v>517</v>
      </c>
      <c r="E31" s="86" t="s">
        <v>121</v>
      </c>
      <c r="F31" s="94">
        <v>44950</v>
      </c>
      <c r="G31" s="83">
        <v>5289.1110480000007</v>
      </c>
      <c r="H31" s="85">
        <v>-10.455429000000001</v>
      </c>
      <c r="I31" s="83">
        <v>-0.55299924900000008</v>
      </c>
      <c r="J31" s="84">
        <f t="shared" si="0"/>
        <v>5.1607022681425044E-2</v>
      </c>
      <c r="K31" s="84">
        <f>I31/'סכום נכסי הקרן'!$C$42</f>
        <v>-9.2958075511339071E-5</v>
      </c>
    </row>
    <row r="32" spans="2:11">
      <c r="B32" s="76" t="s">
        <v>2047</v>
      </c>
      <c r="C32" s="73" t="s">
        <v>2048</v>
      </c>
      <c r="D32" s="86" t="s">
        <v>517</v>
      </c>
      <c r="E32" s="86" t="s">
        <v>121</v>
      </c>
      <c r="F32" s="94">
        <v>44950</v>
      </c>
      <c r="G32" s="83">
        <v>3085.4997600000006</v>
      </c>
      <c r="H32" s="85">
        <v>-10.448807</v>
      </c>
      <c r="I32" s="83">
        <v>-0.32239791400000006</v>
      </c>
      <c r="J32" s="84">
        <f t="shared" si="0"/>
        <v>3.0086833734998656E-2</v>
      </c>
      <c r="K32" s="84">
        <f>I32/'סכום נכסי הקרן'!$C$42</f>
        <v>-5.4194449067525227E-5</v>
      </c>
    </row>
    <row r="33" spans="2:11">
      <c r="B33" s="76" t="s">
        <v>2049</v>
      </c>
      <c r="C33" s="73" t="s">
        <v>2050</v>
      </c>
      <c r="D33" s="86" t="s">
        <v>517</v>
      </c>
      <c r="E33" s="86" t="s">
        <v>121</v>
      </c>
      <c r="F33" s="94">
        <v>44952</v>
      </c>
      <c r="G33" s="83">
        <v>4147.3598620000012</v>
      </c>
      <c r="H33" s="85">
        <v>-10.330845</v>
      </c>
      <c r="I33" s="83">
        <v>-0.42845730800000009</v>
      </c>
      <c r="J33" s="84">
        <f t="shared" si="0"/>
        <v>3.9984513635349106E-2</v>
      </c>
      <c r="K33" s="84">
        <f>I33/'סכום נכסי הקרן'!$C$42</f>
        <v>-7.2022822567068383E-5</v>
      </c>
    </row>
    <row r="34" spans="2:11">
      <c r="B34" s="76" t="s">
        <v>2051</v>
      </c>
      <c r="C34" s="73" t="s">
        <v>2052</v>
      </c>
      <c r="D34" s="86" t="s">
        <v>517</v>
      </c>
      <c r="E34" s="86" t="s">
        <v>121</v>
      </c>
      <c r="F34" s="94">
        <v>44952</v>
      </c>
      <c r="G34" s="83">
        <v>8384.9698000000026</v>
      </c>
      <c r="H34" s="85">
        <v>-10.304418</v>
      </c>
      <c r="I34" s="83">
        <v>-0.8640223520000001</v>
      </c>
      <c r="J34" s="84">
        <f t="shared" si="0"/>
        <v>8.0632335753718559E-2</v>
      </c>
      <c r="K34" s="84">
        <f>I34/'סכום נכסי הקרן'!$C$42</f>
        <v>-1.4524044143991374E-4</v>
      </c>
    </row>
    <row r="35" spans="2:11">
      <c r="B35" s="76" t="s">
        <v>2053</v>
      </c>
      <c r="C35" s="73" t="s">
        <v>2054</v>
      </c>
      <c r="D35" s="86" t="s">
        <v>517</v>
      </c>
      <c r="E35" s="86" t="s">
        <v>121</v>
      </c>
      <c r="F35" s="94">
        <v>44952</v>
      </c>
      <c r="G35" s="83">
        <v>4238.2653020000007</v>
      </c>
      <c r="H35" s="85">
        <v>-10.261502</v>
      </c>
      <c r="I35" s="83">
        <v>-0.43490967999999997</v>
      </c>
      <c r="J35" s="84">
        <f t="shared" si="0"/>
        <v>4.0586662207440539E-2</v>
      </c>
      <c r="K35" s="84">
        <f>I35/'סכום נכסי הקרן'!$C$42</f>
        <v>-7.3107453485985298E-5</v>
      </c>
    </row>
    <row r="36" spans="2:11">
      <c r="B36" s="76" t="s">
        <v>2055</v>
      </c>
      <c r="C36" s="73" t="s">
        <v>2056</v>
      </c>
      <c r="D36" s="86" t="s">
        <v>517</v>
      </c>
      <c r="E36" s="86" t="s">
        <v>121</v>
      </c>
      <c r="F36" s="94">
        <v>44959</v>
      </c>
      <c r="G36" s="83">
        <v>5527.3467230000006</v>
      </c>
      <c r="H36" s="85">
        <v>-9.1638409999999997</v>
      </c>
      <c r="I36" s="83">
        <v>-0.50651728200000012</v>
      </c>
      <c r="J36" s="84">
        <f t="shared" si="0"/>
        <v>4.7269230307232783E-2</v>
      </c>
      <c r="K36" s="84">
        <f>I36/'סכום נכסי הקרן'!$C$42</f>
        <v>-8.5144549170905348E-5</v>
      </c>
    </row>
    <row r="37" spans="2:11">
      <c r="B37" s="76" t="s">
        <v>2057</v>
      </c>
      <c r="C37" s="73" t="s">
        <v>2058</v>
      </c>
      <c r="D37" s="86" t="s">
        <v>517</v>
      </c>
      <c r="E37" s="86" t="s">
        <v>121</v>
      </c>
      <c r="F37" s="94">
        <v>44959</v>
      </c>
      <c r="G37" s="83">
        <v>1053.5989800000002</v>
      </c>
      <c r="H37" s="85">
        <v>-9.1509</v>
      </c>
      <c r="I37" s="83">
        <v>-9.6413784000000016E-2</v>
      </c>
      <c r="J37" s="84">
        <f t="shared" si="0"/>
        <v>8.9975318170640323E-3</v>
      </c>
      <c r="K37" s="84">
        <f>I37/'סכום נכסי הקרן'!$C$42</f>
        <v>-1.6206965614533655E-5</v>
      </c>
    </row>
    <row r="38" spans="2:11">
      <c r="B38" s="76" t="s">
        <v>2059</v>
      </c>
      <c r="C38" s="73" t="s">
        <v>2060</v>
      </c>
      <c r="D38" s="86" t="s">
        <v>517</v>
      </c>
      <c r="E38" s="86" t="s">
        <v>121</v>
      </c>
      <c r="F38" s="94">
        <v>44959</v>
      </c>
      <c r="G38" s="83">
        <v>4461.6337100000001</v>
      </c>
      <c r="H38" s="85">
        <v>-9.0636229999999998</v>
      </c>
      <c r="I38" s="83">
        <v>-0.40438564900000007</v>
      </c>
      <c r="J38" s="84">
        <f t="shared" si="0"/>
        <v>3.7738097109035654E-2</v>
      </c>
      <c r="K38" s="84">
        <f>I38/'סכום נכסי הקרן'!$C$42</f>
        <v>-6.7976424495006611E-5</v>
      </c>
    </row>
    <row r="39" spans="2:11">
      <c r="B39" s="76" t="s">
        <v>2059</v>
      </c>
      <c r="C39" s="73" t="s">
        <v>2061</v>
      </c>
      <c r="D39" s="86" t="s">
        <v>517</v>
      </c>
      <c r="E39" s="86" t="s">
        <v>121</v>
      </c>
      <c r="F39" s="94">
        <v>44959</v>
      </c>
      <c r="G39" s="83">
        <v>3405.3344160000006</v>
      </c>
      <c r="H39" s="85">
        <v>-9.0636229999999998</v>
      </c>
      <c r="I39" s="83">
        <v>-0.30864666500000004</v>
      </c>
      <c r="J39" s="84">
        <f t="shared" si="0"/>
        <v>2.8803539010233262E-2</v>
      </c>
      <c r="K39" s="84">
        <f>I39/'סכום נכסי הקרן'!$C$42</f>
        <v>-5.1882891420333506E-5</v>
      </c>
    </row>
    <row r="40" spans="2:11">
      <c r="B40" s="76" t="s">
        <v>2062</v>
      </c>
      <c r="C40" s="73" t="s">
        <v>2063</v>
      </c>
      <c r="D40" s="86" t="s">
        <v>517</v>
      </c>
      <c r="E40" s="86" t="s">
        <v>121</v>
      </c>
      <c r="F40" s="94">
        <v>44958</v>
      </c>
      <c r="G40" s="83">
        <v>2565.1949400000003</v>
      </c>
      <c r="H40" s="85">
        <v>-8.5936509999999995</v>
      </c>
      <c r="I40" s="83">
        <v>-0.22044389600000003</v>
      </c>
      <c r="J40" s="84">
        <f t="shared" si="0"/>
        <v>2.0572275932428441E-2</v>
      </c>
      <c r="K40" s="84">
        <f>I40/'סכום נכסי הקרן'!$C$42</f>
        <v>-3.7056181120386618E-5</v>
      </c>
    </row>
    <row r="41" spans="2:11">
      <c r="B41" s="76" t="s">
        <v>2062</v>
      </c>
      <c r="C41" s="73" t="s">
        <v>2064</v>
      </c>
      <c r="D41" s="86" t="s">
        <v>517</v>
      </c>
      <c r="E41" s="86" t="s">
        <v>121</v>
      </c>
      <c r="F41" s="94">
        <v>44958</v>
      </c>
      <c r="G41" s="83">
        <v>6452.9120880000009</v>
      </c>
      <c r="H41" s="85">
        <v>-8.5936509999999995</v>
      </c>
      <c r="I41" s="83">
        <v>-0.55454073100000012</v>
      </c>
      <c r="J41" s="84">
        <f t="shared" si="0"/>
        <v>5.1750876939239791E-2</v>
      </c>
      <c r="K41" s="84">
        <f>I41/'סכום נכסי הקרן'!$C$42</f>
        <v>-9.3217195574186348E-5</v>
      </c>
    </row>
    <row r="42" spans="2:11">
      <c r="B42" s="76" t="s">
        <v>2065</v>
      </c>
      <c r="C42" s="73" t="s">
        <v>2066</v>
      </c>
      <c r="D42" s="86" t="s">
        <v>517</v>
      </c>
      <c r="E42" s="86" t="s">
        <v>121</v>
      </c>
      <c r="F42" s="94">
        <v>44958</v>
      </c>
      <c r="G42" s="83">
        <v>4450.0348620000013</v>
      </c>
      <c r="H42" s="85">
        <v>-8.5456430000000001</v>
      </c>
      <c r="I42" s="83">
        <v>-0.38028409300000005</v>
      </c>
      <c r="J42" s="84">
        <f t="shared" si="0"/>
        <v>3.548889053344112E-2</v>
      </c>
      <c r="K42" s="84">
        <f>I42/'סכום נכסי הקרן'!$C$42</f>
        <v>-6.3925000796619683E-5</v>
      </c>
    </row>
    <row r="43" spans="2:11">
      <c r="B43" s="76" t="s">
        <v>2065</v>
      </c>
      <c r="C43" s="73" t="s">
        <v>2067</v>
      </c>
      <c r="D43" s="86" t="s">
        <v>517</v>
      </c>
      <c r="E43" s="86" t="s">
        <v>121</v>
      </c>
      <c r="F43" s="94">
        <v>44958</v>
      </c>
      <c r="G43" s="83">
        <v>4034.8538100000005</v>
      </c>
      <c r="H43" s="85">
        <v>-8.5456430000000001</v>
      </c>
      <c r="I43" s="83">
        <v>-0.34480420200000006</v>
      </c>
      <c r="J43" s="84">
        <f t="shared" si="0"/>
        <v>3.2177834428242888E-2</v>
      </c>
      <c r="K43" s="84">
        <f>I43/'סכום נכסי הקרן'!$C$42</f>
        <v>-5.7960901581880829E-5</v>
      </c>
    </row>
    <row r="44" spans="2:11">
      <c r="B44" s="76" t="s">
        <v>2068</v>
      </c>
      <c r="C44" s="73" t="s">
        <v>2069</v>
      </c>
      <c r="D44" s="86" t="s">
        <v>517</v>
      </c>
      <c r="E44" s="86" t="s">
        <v>121</v>
      </c>
      <c r="F44" s="94">
        <v>44958</v>
      </c>
      <c r="G44" s="83">
        <v>3317.8397950000003</v>
      </c>
      <c r="H44" s="85">
        <v>-8.5360469999999999</v>
      </c>
      <c r="I44" s="83">
        <v>-0.28321234900000009</v>
      </c>
      <c r="J44" s="84">
        <f t="shared" si="0"/>
        <v>2.6429956541410542E-2</v>
      </c>
      <c r="K44" s="84">
        <f>I44/'סכום נכסי הקרן'!$C$42</f>
        <v>-4.7607433412781576E-5</v>
      </c>
    </row>
    <row r="45" spans="2:11">
      <c r="B45" s="76" t="s">
        <v>2068</v>
      </c>
      <c r="C45" s="73" t="s">
        <v>2070</v>
      </c>
      <c r="D45" s="86" t="s">
        <v>517</v>
      </c>
      <c r="E45" s="86" t="s">
        <v>121</v>
      </c>
      <c r="F45" s="94">
        <v>44958</v>
      </c>
      <c r="G45" s="83">
        <v>5298.128955000001</v>
      </c>
      <c r="H45" s="85">
        <v>-8.5360469999999999</v>
      </c>
      <c r="I45" s="83">
        <v>-0.45225075300000001</v>
      </c>
      <c r="J45" s="84">
        <f t="shared" si="0"/>
        <v>4.2204966661288451E-2</v>
      </c>
      <c r="K45" s="84">
        <f>I45/'סכום נכסי הקרן'!$C$42</f>
        <v>-7.6022453418257623E-5</v>
      </c>
    </row>
    <row r="46" spans="2:11">
      <c r="B46" s="76" t="s">
        <v>2071</v>
      </c>
      <c r="C46" s="73" t="s">
        <v>2072</v>
      </c>
      <c r="D46" s="86" t="s">
        <v>517</v>
      </c>
      <c r="E46" s="86" t="s">
        <v>121</v>
      </c>
      <c r="F46" s="94">
        <v>44963</v>
      </c>
      <c r="G46" s="83">
        <v>4036.6375650000009</v>
      </c>
      <c r="H46" s="85">
        <v>-8.4678769999999997</v>
      </c>
      <c r="I46" s="83">
        <v>-0.34181750200000005</v>
      </c>
      <c r="J46" s="84">
        <f t="shared" si="0"/>
        <v>3.1899109466280759E-2</v>
      </c>
      <c r="K46" s="84">
        <f>I46/'סכום נכסי הקרן'!$C$42</f>
        <v>-5.7458843243407905E-5</v>
      </c>
    </row>
    <row r="47" spans="2:11">
      <c r="B47" s="76" t="s">
        <v>2073</v>
      </c>
      <c r="C47" s="73" t="s">
        <v>2074</v>
      </c>
      <c r="D47" s="86" t="s">
        <v>517</v>
      </c>
      <c r="E47" s="86" t="s">
        <v>121</v>
      </c>
      <c r="F47" s="94">
        <v>44963</v>
      </c>
      <c r="G47" s="83">
        <v>10602.815580000002</v>
      </c>
      <c r="H47" s="85">
        <v>-8.4629600000000007</v>
      </c>
      <c r="I47" s="83">
        <v>-0.89731206100000005</v>
      </c>
      <c r="J47" s="84">
        <f t="shared" si="0"/>
        <v>8.3738999588303678E-2</v>
      </c>
      <c r="K47" s="84">
        <f>I47/'סכום נכסי הקרן'!$C$42</f>
        <v>-1.5083637541011069E-4</v>
      </c>
    </row>
    <row r="48" spans="2:11">
      <c r="B48" s="76" t="s">
        <v>2075</v>
      </c>
      <c r="C48" s="73" t="s">
        <v>2076</v>
      </c>
      <c r="D48" s="86" t="s">
        <v>517</v>
      </c>
      <c r="E48" s="86" t="s">
        <v>121</v>
      </c>
      <c r="F48" s="94">
        <v>44963</v>
      </c>
      <c r="G48" s="83">
        <v>3590.7648800000006</v>
      </c>
      <c r="H48" s="85">
        <v>-8.3880510000000008</v>
      </c>
      <c r="I48" s="83">
        <v>-0.30119517900000004</v>
      </c>
      <c r="J48" s="84">
        <f t="shared" si="0"/>
        <v>2.8108151073074739E-2</v>
      </c>
      <c r="K48" s="84">
        <f>I48/'סכום נכסי הקרן'!$C$42</f>
        <v>-5.0630311422237188E-5</v>
      </c>
    </row>
    <row r="49" spans="2:11">
      <c r="B49" s="76" t="s">
        <v>2077</v>
      </c>
      <c r="C49" s="73" t="s">
        <v>2078</v>
      </c>
      <c r="D49" s="86" t="s">
        <v>517</v>
      </c>
      <c r="E49" s="86" t="s">
        <v>121</v>
      </c>
      <c r="F49" s="94">
        <v>44963</v>
      </c>
      <c r="G49" s="83">
        <v>5570.6008000000011</v>
      </c>
      <c r="H49" s="85">
        <v>-8.2924140000000008</v>
      </c>
      <c r="I49" s="83">
        <v>-0.46193729200000005</v>
      </c>
      <c r="J49" s="84">
        <f t="shared" si="0"/>
        <v>4.3108934322693922E-2</v>
      </c>
      <c r="K49" s="84">
        <f>I49/'סכום נכסי הקרן'!$C$42</f>
        <v>-7.7650741386882946E-5</v>
      </c>
    </row>
    <row r="50" spans="2:11">
      <c r="B50" s="76" t="s">
        <v>2079</v>
      </c>
      <c r="C50" s="73" t="s">
        <v>2080</v>
      </c>
      <c r="D50" s="86" t="s">
        <v>517</v>
      </c>
      <c r="E50" s="86" t="s">
        <v>121</v>
      </c>
      <c r="F50" s="94">
        <v>44964</v>
      </c>
      <c r="G50" s="83">
        <v>4377.0270300000011</v>
      </c>
      <c r="H50" s="85">
        <v>-7.5183980000000004</v>
      </c>
      <c r="I50" s="83">
        <v>-0.329082292</v>
      </c>
      <c r="J50" s="84">
        <f t="shared" si="0"/>
        <v>3.071063358225164E-2</v>
      </c>
      <c r="K50" s="84">
        <f>I50/'סכום נכסי הקרן'!$C$42</f>
        <v>-5.5318079734282837E-5</v>
      </c>
    </row>
    <row r="51" spans="2:11">
      <c r="B51" s="76" t="s">
        <v>2081</v>
      </c>
      <c r="C51" s="73" t="s">
        <v>2082</v>
      </c>
      <c r="D51" s="86" t="s">
        <v>517</v>
      </c>
      <c r="E51" s="86" t="s">
        <v>121</v>
      </c>
      <c r="F51" s="94">
        <v>44964</v>
      </c>
      <c r="G51" s="83">
        <v>2138.5498680000005</v>
      </c>
      <c r="H51" s="85">
        <v>-7.5152580000000002</v>
      </c>
      <c r="I51" s="83">
        <v>-0.16071753100000002</v>
      </c>
      <c r="J51" s="84">
        <f t="shared" si="0"/>
        <v>1.4998489207025364E-2</v>
      </c>
      <c r="K51" s="84">
        <f>I51/'סכום נכסי הקרן'!$C$42</f>
        <v>-2.7016297779265117E-5</v>
      </c>
    </row>
    <row r="52" spans="2:11">
      <c r="B52" s="76" t="s">
        <v>2083</v>
      </c>
      <c r="C52" s="73" t="s">
        <v>2084</v>
      </c>
      <c r="D52" s="86" t="s">
        <v>517</v>
      </c>
      <c r="E52" s="86" t="s">
        <v>121</v>
      </c>
      <c r="F52" s="94">
        <v>44964</v>
      </c>
      <c r="G52" s="83">
        <v>1810.3395560000001</v>
      </c>
      <c r="H52" s="85">
        <v>-7.4807300000000003</v>
      </c>
      <c r="I52" s="83">
        <v>-0.135426617</v>
      </c>
      <c r="J52" s="84">
        <f t="shared" si="0"/>
        <v>1.2638289306587577E-2</v>
      </c>
      <c r="K52" s="84">
        <f>I52/'סכום נכסי הקרן'!$C$42</f>
        <v>-2.2764945363119642E-5</v>
      </c>
    </row>
    <row r="53" spans="2:11">
      <c r="B53" s="76" t="s">
        <v>2083</v>
      </c>
      <c r="C53" s="73" t="s">
        <v>2085</v>
      </c>
      <c r="D53" s="86" t="s">
        <v>517</v>
      </c>
      <c r="E53" s="86" t="s">
        <v>121</v>
      </c>
      <c r="F53" s="94">
        <v>44964</v>
      </c>
      <c r="G53" s="83">
        <v>2139.2368620000007</v>
      </c>
      <c r="H53" s="85">
        <v>-7.4807300000000003</v>
      </c>
      <c r="I53" s="83">
        <v>-0.16003053700000003</v>
      </c>
      <c r="J53" s="84">
        <f t="shared" si="0"/>
        <v>1.493437751970551E-2</v>
      </c>
      <c r="K53" s="84">
        <f>I53/'סכום נכסי הקרן'!$C$42</f>
        <v>-2.6900815452221603E-5</v>
      </c>
    </row>
    <row r="54" spans="2:11">
      <c r="B54" s="76" t="s">
        <v>2083</v>
      </c>
      <c r="C54" s="73" t="s">
        <v>2086</v>
      </c>
      <c r="D54" s="86" t="s">
        <v>517</v>
      </c>
      <c r="E54" s="86" t="s">
        <v>121</v>
      </c>
      <c r="F54" s="94">
        <v>44964</v>
      </c>
      <c r="G54" s="83">
        <v>1727.1732720000002</v>
      </c>
      <c r="H54" s="85">
        <v>-7.4807300000000003</v>
      </c>
      <c r="I54" s="83">
        <v>-0.12920517200000003</v>
      </c>
      <c r="J54" s="84">
        <f t="shared" si="0"/>
        <v>1.2057691315167453E-2</v>
      </c>
      <c r="K54" s="84">
        <f>I54/'סכום נכסי הקרן'!$C$42</f>
        <v>-2.1719132814286251E-5</v>
      </c>
    </row>
    <row r="55" spans="2:11">
      <c r="B55" s="76" t="s">
        <v>2087</v>
      </c>
      <c r="C55" s="73" t="s">
        <v>2088</v>
      </c>
      <c r="D55" s="86" t="s">
        <v>517</v>
      </c>
      <c r="E55" s="86" t="s">
        <v>121</v>
      </c>
      <c r="F55" s="94">
        <v>44964</v>
      </c>
      <c r="G55" s="83">
        <v>6419.3968439999999</v>
      </c>
      <c r="H55" s="85">
        <v>-7.4524970000000001</v>
      </c>
      <c r="I55" s="83">
        <v>-0.47840535300000003</v>
      </c>
      <c r="J55" s="84">
        <f t="shared" si="0"/>
        <v>4.4645767508422335E-2</v>
      </c>
      <c r="K55" s="84">
        <f>I55/'סכום נכסי הקרן'!$C$42</f>
        <v>-8.0418989735739805E-5</v>
      </c>
    </row>
    <row r="56" spans="2:11">
      <c r="B56" s="76" t="s">
        <v>2089</v>
      </c>
      <c r="C56" s="73" t="s">
        <v>2090</v>
      </c>
      <c r="D56" s="86" t="s">
        <v>517</v>
      </c>
      <c r="E56" s="86" t="s">
        <v>121</v>
      </c>
      <c r="F56" s="94">
        <v>44964</v>
      </c>
      <c r="G56" s="83">
        <v>3171.4238989999999</v>
      </c>
      <c r="H56" s="85">
        <v>-7.3737870000000001</v>
      </c>
      <c r="I56" s="83">
        <v>-0.23385402900000005</v>
      </c>
      <c r="J56" s="84">
        <f t="shared" si="0"/>
        <v>2.1823737013331151E-2</v>
      </c>
      <c r="K56" s="84">
        <f>I56/'סכום נכסי הקרן'!$C$42</f>
        <v>-3.9310397845427956E-5</v>
      </c>
    </row>
    <row r="57" spans="2:11">
      <c r="B57" s="76" t="s">
        <v>2091</v>
      </c>
      <c r="C57" s="73" t="s">
        <v>2092</v>
      </c>
      <c r="D57" s="86" t="s">
        <v>517</v>
      </c>
      <c r="E57" s="86" t="s">
        <v>121</v>
      </c>
      <c r="F57" s="94">
        <v>44956</v>
      </c>
      <c r="G57" s="83">
        <v>4078.8531000000007</v>
      </c>
      <c r="H57" s="85">
        <v>-7.386539</v>
      </c>
      <c r="I57" s="83">
        <v>-0.30128609000000006</v>
      </c>
      <c r="J57" s="84">
        <f t="shared" si="0"/>
        <v>2.8116635073817012E-2</v>
      </c>
      <c r="K57" s="84">
        <f>I57/'סכום נכסי הקרן'!$C$42</f>
        <v>-5.0645593380789749E-5</v>
      </c>
    </row>
    <row r="58" spans="2:11">
      <c r="B58" s="76" t="s">
        <v>2093</v>
      </c>
      <c r="C58" s="73" t="s">
        <v>2094</v>
      </c>
      <c r="D58" s="86" t="s">
        <v>517</v>
      </c>
      <c r="E58" s="86" t="s">
        <v>121</v>
      </c>
      <c r="F58" s="94">
        <v>44956</v>
      </c>
      <c r="G58" s="83">
        <v>1812.8236000000002</v>
      </c>
      <c r="H58" s="85">
        <v>-7.386539</v>
      </c>
      <c r="I58" s="83">
        <v>-0.13390492900000003</v>
      </c>
      <c r="J58" s="84">
        <f t="shared" si="0"/>
        <v>1.24962822653989E-2</v>
      </c>
      <c r="K58" s="84">
        <f>I58/'סכום נכסי הקרן'!$C$42</f>
        <v>-2.2509152632361889E-5</v>
      </c>
    </row>
    <row r="59" spans="2:11">
      <c r="B59" s="76" t="s">
        <v>2095</v>
      </c>
      <c r="C59" s="73" t="s">
        <v>2096</v>
      </c>
      <c r="D59" s="86" t="s">
        <v>517</v>
      </c>
      <c r="E59" s="86" t="s">
        <v>121</v>
      </c>
      <c r="F59" s="94">
        <v>44957</v>
      </c>
      <c r="G59" s="83">
        <v>14057.574960000004</v>
      </c>
      <c r="H59" s="85">
        <v>-7.3180649999999998</v>
      </c>
      <c r="I59" s="83">
        <v>-1.0287424410000003</v>
      </c>
      <c r="J59" s="84">
        <f t="shared" si="0"/>
        <v>9.6004351872151589E-2</v>
      </c>
      <c r="K59" s="84">
        <f>I59/'סכום נכסי הקרן'!$C$42</f>
        <v>-1.7292956126997795E-4</v>
      </c>
    </row>
    <row r="60" spans="2:11">
      <c r="B60" s="76" t="s">
        <v>2097</v>
      </c>
      <c r="C60" s="73" t="s">
        <v>2098</v>
      </c>
      <c r="D60" s="86" t="s">
        <v>517</v>
      </c>
      <c r="E60" s="86" t="s">
        <v>121</v>
      </c>
      <c r="F60" s="94">
        <v>44964</v>
      </c>
      <c r="G60" s="83">
        <v>9164.3691560000025</v>
      </c>
      <c r="H60" s="85">
        <v>-7.2767999999999997</v>
      </c>
      <c r="I60" s="83">
        <v>-0.66687279100000008</v>
      </c>
      <c r="J60" s="84">
        <f t="shared" si="0"/>
        <v>6.2233934879651565E-2</v>
      </c>
      <c r="K60" s="84">
        <f>I60/'סכום נכסי הקרן'!$C$42</f>
        <v>-1.1209999177093899E-4</v>
      </c>
    </row>
    <row r="61" spans="2:11">
      <c r="B61" s="76" t="s">
        <v>2099</v>
      </c>
      <c r="C61" s="73" t="s">
        <v>2100</v>
      </c>
      <c r="D61" s="86" t="s">
        <v>517</v>
      </c>
      <c r="E61" s="86" t="s">
        <v>121</v>
      </c>
      <c r="F61" s="94">
        <v>44956</v>
      </c>
      <c r="G61" s="83">
        <v>4173.7488659999999</v>
      </c>
      <c r="H61" s="85">
        <v>-7.2770729999999997</v>
      </c>
      <c r="I61" s="83">
        <v>-0.30372675000000005</v>
      </c>
      <c r="J61" s="84">
        <f t="shared" si="0"/>
        <v>2.8344402464469735E-2</v>
      </c>
      <c r="K61" s="84">
        <f>I61/'סכום נכסי הקרן'!$C$42</f>
        <v>-5.10558634796873E-5</v>
      </c>
    </row>
    <row r="62" spans="2:11">
      <c r="B62" s="76" t="s">
        <v>2101</v>
      </c>
      <c r="C62" s="73" t="s">
        <v>2102</v>
      </c>
      <c r="D62" s="86" t="s">
        <v>517</v>
      </c>
      <c r="E62" s="86" t="s">
        <v>121</v>
      </c>
      <c r="F62" s="94">
        <v>44956</v>
      </c>
      <c r="G62" s="83">
        <v>3266.5072900000005</v>
      </c>
      <c r="H62" s="85">
        <v>-7.273949</v>
      </c>
      <c r="I62" s="83">
        <v>-0.23760406200000006</v>
      </c>
      <c r="J62" s="84">
        <f t="shared" si="0"/>
        <v>2.2173697774466098E-2</v>
      </c>
      <c r="K62" s="84">
        <f>I62/'סכום נכסי הקרן'!$C$42</f>
        <v>-3.994077094523666E-5</v>
      </c>
    </row>
    <row r="63" spans="2:11">
      <c r="B63" s="76" t="s">
        <v>2103</v>
      </c>
      <c r="C63" s="73" t="s">
        <v>2104</v>
      </c>
      <c r="D63" s="86" t="s">
        <v>517</v>
      </c>
      <c r="E63" s="86" t="s">
        <v>121</v>
      </c>
      <c r="F63" s="94">
        <v>44972</v>
      </c>
      <c r="G63" s="83">
        <v>3812.1921600000005</v>
      </c>
      <c r="H63" s="85">
        <v>-5.5428649999999999</v>
      </c>
      <c r="I63" s="83">
        <v>-0.211304667</v>
      </c>
      <c r="J63" s="84">
        <f t="shared" si="0"/>
        <v>1.9719384361333851E-2</v>
      </c>
      <c r="K63" s="84">
        <f>I63/'סכום נכסי הקרן'!$C$42</f>
        <v>-3.5519894875814478E-5</v>
      </c>
    </row>
    <row r="64" spans="2:11">
      <c r="B64" s="76" t="s">
        <v>2105</v>
      </c>
      <c r="C64" s="73" t="s">
        <v>2106</v>
      </c>
      <c r="D64" s="86" t="s">
        <v>517</v>
      </c>
      <c r="E64" s="86" t="s">
        <v>121</v>
      </c>
      <c r="F64" s="94">
        <v>44972</v>
      </c>
      <c r="G64" s="83">
        <v>2179.6446000000005</v>
      </c>
      <c r="H64" s="85">
        <v>-5.4823820000000003</v>
      </c>
      <c r="I64" s="83">
        <v>-0.11949644400000001</v>
      </c>
      <c r="J64" s="84">
        <f t="shared" si="0"/>
        <v>1.1151652930829996E-2</v>
      </c>
      <c r="K64" s="84">
        <f>I64/'סכום נכסי הקרן'!$C$42</f>
        <v>-2.0087114918827854E-5</v>
      </c>
    </row>
    <row r="65" spans="2:11">
      <c r="B65" s="76" t="s">
        <v>2107</v>
      </c>
      <c r="C65" s="73" t="s">
        <v>2108</v>
      </c>
      <c r="D65" s="86" t="s">
        <v>517</v>
      </c>
      <c r="E65" s="86" t="s">
        <v>121</v>
      </c>
      <c r="F65" s="94">
        <v>44972</v>
      </c>
      <c r="G65" s="83">
        <v>4612.658300000001</v>
      </c>
      <c r="H65" s="85">
        <v>-5.4521670000000002</v>
      </c>
      <c r="I65" s="83">
        <v>-0.25148981100000001</v>
      </c>
      <c r="J65" s="84">
        <f t="shared" si="0"/>
        <v>2.3469544314741547E-2</v>
      </c>
      <c r="K65" s="84">
        <f>I65/'סכום נכסי הקרן'!$C$42</f>
        <v>-4.2274937775314029E-5</v>
      </c>
    </row>
    <row r="66" spans="2:11">
      <c r="B66" s="76" t="s">
        <v>2107</v>
      </c>
      <c r="C66" s="73" t="s">
        <v>2109</v>
      </c>
      <c r="D66" s="86" t="s">
        <v>517</v>
      </c>
      <c r="E66" s="86" t="s">
        <v>121</v>
      </c>
      <c r="F66" s="94">
        <v>44972</v>
      </c>
      <c r="G66" s="83">
        <v>3520.6036800000006</v>
      </c>
      <c r="H66" s="85">
        <v>-5.4521670000000002</v>
      </c>
      <c r="I66" s="83">
        <v>-0.19194917500000003</v>
      </c>
      <c r="J66" s="84">
        <f t="shared" si="0"/>
        <v>1.7913090200066119E-2</v>
      </c>
      <c r="K66" s="84">
        <f>I66/'סכום נכסי הקרן'!$C$42</f>
        <v>-3.2266275110238422E-5</v>
      </c>
    </row>
    <row r="67" spans="2:11">
      <c r="B67" s="76" t="s">
        <v>2110</v>
      </c>
      <c r="C67" s="73" t="s">
        <v>2111</v>
      </c>
      <c r="D67" s="86" t="s">
        <v>517</v>
      </c>
      <c r="E67" s="86" t="s">
        <v>121</v>
      </c>
      <c r="F67" s="94">
        <v>44972</v>
      </c>
      <c r="G67" s="83">
        <v>922.69021600000008</v>
      </c>
      <c r="H67" s="85">
        <v>-5.4340460000000004</v>
      </c>
      <c r="I67" s="83">
        <v>-5.0139406000000011E-2</v>
      </c>
      <c r="J67" s="84">
        <f t="shared" si="0"/>
        <v>4.6791120735774801E-3</v>
      </c>
      <c r="K67" s="84">
        <f>I67/'סכום נכסי הקרן'!$C$42</f>
        <v>-8.428334572732281E-6</v>
      </c>
    </row>
    <row r="68" spans="2:11">
      <c r="B68" s="76" t="s">
        <v>2112</v>
      </c>
      <c r="C68" s="73" t="s">
        <v>2113</v>
      </c>
      <c r="D68" s="86" t="s">
        <v>517</v>
      </c>
      <c r="E68" s="86" t="s">
        <v>121</v>
      </c>
      <c r="F68" s="94">
        <v>44973</v>
      </c>
      <c r="G68" s="83">
        <v>4627.1926000000012</v>
      </c>
      <c r="H68" s="85">
        <v>-5.0895729999999997</v>
      </c>
      <c r="I68" s="83">
        <v>-0.23550432700000001</v>
      </c>
      <c r="J68" s="84">
        <f t="shared" si="0"/>
        <v>2.1977746203164804E-2</v>
      </c>
      <c r="K68" s="84">
        <f>I68/'סכום נכסי הקרן'!$C$42</f>
        <v>-3.9587809661768795E-5</v>
      </c>
    </row>
    <row r="69" spans="2:11">
      <c r="B69" s="76" t="s">
        <v>2114</v>
      </c>
      <c r="C69" s="73" t="s">
        <v>2115</v>
      </c>
      <c r="D69" s="86" t="s">
        <v>517</v>
      </c>
      <c r="E69" s="86" t="s">
        <v>121</v>
      </c>
      <c r="F69" s="94">
        <v>44973</v>
      </c>
      <c r="G69" s="83">
        <v>11476.748378</v>
      </c>
      <c r="H69" s="85">
        <v>-5.0775709999999998</v>
      </c>
      <c r="I69" s="83">
        <v>-0.58274000200000009</v>
      </c>
      <c r="J69" s="84">
        <f t="shared" si="0"/>
        <v>5.4382490672401751E-2</v>
      </c>
      <c r="K69" s="84">
        <f>I69/'סכום נכסי הקרן'!$C$42</f>
        <v>-9.7957437026092382E-5</v>
      </c>
    </row>
    <row r="70" spans="2:11">
      <c r="B70" s="76" t="s">
        <v>2116</v>
      </c>
      <c r="C70" s="73" t="s">
        <v>2117</v>
      </c>
      <c r="D70" s="86" t="s">
        <v>517</v>
      </c>
      <c r="E70" s="86" t="s">
        <v>121</v>
      </c>
      <c r="F70" s="94">
        <v>44977</v>
      </c>
      <c r="G70" s="83">
        <v>8076.8347120000017</v>
      </c>
      <c r="H70" s="85">
        <v>-4.7525950000000003</v>
      </c>
      <c r="I70" s="83">
        <v>-0.38385924700000001</v>
      </c>
      <c r="J70" s="84">
        <f t="shared" si="0"/>
        <v>3.5822531228073579E-2</v>
      </c>
      <c r="K70" s="84">
        <f>I70/'סכום נכסי הקרן'!$C$42</f>
        <v>-6.4525977083834614E-5</v>
      </c>
    </row>
    <row r="71" spans="2:11">
      <c r="B71" s="76" t="s">
        <v>2118</v>
      </c>
      <c r="C71" s="73" t="s">
        <v>2119</v>
      </c>
      <c r="D71" s="86" t="s">
        <v>517</v>
      </c>
      <c r="E71" s="86" t="s">
        <v>121</v>
      </c>
      <c r="F71" s="94">
        <v>44977</v>
      </c>
      <c r="G71" s="83">
        <v>8328.6379700000016</v>
      </c>
      <c r="H71" s="85">
        <v>-4.7168260000000002</v>
      </c>
      <c r="I71" s="83">
        <v>-0.392847363</v>
      </c>
      <c r="J71" s="84">
        <f t="shared" si="0"/>
        <v>3.6661320624467995E-2</v>
      </c>
      <c r="K71" s="84">
        <f>I71/'סכום נכסי הקרן'!$C$42</f>
        <v>-6.603686153321417E-5</v>
      </c>
    </row>
    <row r="72" spans="2:11">
      <c r="B72" s="76" t="s">
        <v>2120</v>
      </c>
      <c r="C72" s="73" t="s">
        <v>2121</v>
      </c>
      <c r="D72" s="86" t="s">
        <v>517</v>
      </c>
      <c r="E72" s="86" t="s">
        <v>121</v>
      </c>
      <c r="F72" s="94">
        <v>45013</v>
      </c>
      <c r="G72" s="83">
        <v>4647.0121000000008</v>
      </c>
      <c r="H72" s="85">
        <v>-4.5674039999999998</v>
      </c>
      <c r="I72" s="83">
        <v>-0.21224779600000002</v>
      </c>
      <c r="J72" s="84">
        <f t="shared" si="0"/>
        <v>1.9807399091521145E-2</v>
      </c>
      <c r="K72" s="84">
        <f>I72/'סכום נכסי הקרן'!$C$42</f>
        <v>-3.5678432987678954E-5</v>
      </c>
    </row>
    <row r="73" spans="2:11">
      <c r="B73" s="76" t="s">
        <v>2120</v>
      </c>
      <c r="C73" s="73" t="s">
        <v>2122</v>
      </c>
      <c r="D73" s="86" t="s">
        <v>517</v>
      </c>
      <c r="E73" s="86" t="s">
        <v>121</v>
      </c>
      <c r="F73" s="94">
        <v>45013</v>
      </c>
      <c r="G73" s="83">
        <v>1330.0590600000003</v>
      </c>
      <c r="H73" s="85">
        <v>-4.5674039999999998</v>
      </c>
      <c r="I73" s="83">
        <v>-6.0749165000000008E-2</v>
      </c>
      <c r="J73" s="84">
        <f t="shared" si="0"/>
        <v>5.6692365165086009E-3</v>
      </c>
      <c r="K73" s="84">
        <f>I73/'סכום נכסי הקרן'!$C$42</f>
        <v>-1.0211813989860945E-5</v>
      </c>
    </row>
    <row r="74" spans="2:11">
      <c r="B74" s="76" t="s">
        <v>2123</v>
      </c>
      <c r="C74" s="73" t="s">
        <v>2124</v>
      </c>
      <c r="D74" s="86" t="s">
        <v>517</v>
      </c>
      <c r="E74" s="86" t="s">
        <v>121</v>
      </c>
      <c r="F74" s="94">
        <v>45013</v>
      </c>
      <c r="G74" s="83">
        <v>1581.3318400000003</v>
      </c>
      <c r="H74" s="85">
        <v>-4.4782840000000004</v>
      </c>
      <c r="I74" s="83">
        <v>-7.0816525000000019E-2</v>
      </c>
      <c r="J74" s="84">
        <f t="shared" si="0"/>
        <v>6.6087431737085487E-3</v>
      </c>
      <c r="K74" s="84">
        <f>I74/'סכום נכסי הקרן'!$C$42</f>
        <v>-1.1904117212283289E-5</v>
      </c>
    </row>
    <row r="75" spans="2:11">
      <c r="B75" s="76" t="s">
        <v>2125</v>
      </c>
      <c r="C75" s="73" t="s">
        <v>2126</v>
      </c>
      <c r="D75" s="86" t="s">
        <v>517</v>
      </c>
      <c r="E75" s="86" t="s">
        <v>121</v>
      </c>
      <c r="F75" s="94">
        <v>45013</v>
      </c>
      <c r="G75" s="83">
        <v>1862.5044800000003</v>
      </c>
      <c r="H75" s="85">
        <v>-4.359693</v>
      </c>
      <c r="I75" s="83">
        <v>-8.1199478000000019E-2</v>
      </c>
      <c r="J75" s="84">
        <f t="shared" si="0"/>
        <v>7.5777016161298148E-3</v>
      </c>
      <c r="K75" s="84">
        <f>I75/'סכום נכסי הקרן'!$C$42</f>
        <v>-1.3649470991244179E-5</v>
      </c>
    </row>
    <row r="76" spans="2:11">
      <c r="B76" s="76" t="s">
        <v>2127</v>
      </c>
      <c r="C76" s="73" t="s">
        <v>2128</v>
      </c>
      <c r="D76" s="86" t="s">
        <v>517</v>
      </c>
      <c r="E76" s="86" t="s">
        <v>121</v>
      </c>
      <c r="F76" s="94">
        <v>45014</v>
      </c>
      <c r="G76" s="83">
        <v>2222.4378000000006</v>
      </c>
      <c r="H76" s="85">
        <v>-4.2759080000000003</v>
      </c>
      <c r="I76" s="83">
        <v>-9.5029386000000021E-2</v>
      </c>
      <c r="J76" s="84">
        <f t="shared" ref="J76:J139" si="1">IFERROR(I76/$I$11,0)</f>
        <v>8.868336959900457E-3</v>
      </c>
      <c r="K76" s="84">
        <f>I76/'סכום נכסי הקרן'!$C$42</f>
        <v>-1.5974251060120677E-5</v>
      </c>
    </row>
    <row r="77" spans="2:11">
      <c r="B77" s="76" t="s">
        <v>2127</v>
      </c>
      <c r="C77" s="73" t="s">
        <v>2129</v>
      </c>
      <c r="D77" s="86" t="s">
        <v>517</v>
      </c>
      <c r="E77" s="86" t="s">
        <v>121</v>
      </c>
      <c r="F77" s="94">
        <v>45014</v>
      </c>
      <c r="G77" s="83">
        <v>1584.0272920000002</v>
      </c>
      <c r="H77" s="85">
        <v>-4.2759080000000003</v>
      </c>
      <c r="I77" s="83">
        <v>-6.773154200000002E-2</v>
      </c>
      <c r="J77" s="84">
        <f t="shared" si="1"/>
        <v>6.3208462408633273E-3</v>
      </c>
      <c r="K77" s="84">
        <f>I77/'סכום נכסי הקרן'!$C$42</f>
        <v>-1.1385537696698454E-5</v>
      </c>
    </row>
    <row r="78" spans="2:11">
      <c r="B78" s="76" t="s">
        <v>2130</v>
      </c>
      <c r="C78" s="73" t="s">
        <v>2131</v>
      </c>
      <c r="D78" s="86" t="s">
        <v>517</v>
      </c>
      <c r="E78" s="86" t="s">
        <v>121</v>
      </c>
      <c r="F78" s="94">
        <v>45012</v>
      </c>
      <c r="G78" s="83">
        <v>6525.2400500000012</v>
      </c>
      <c r="H78" s="85">
        <v>-4.2364819999999996</v>
      </c>
      <c r="I78" s="83">
        <v>-0.27644064700000009</v>
      </c>
      <c r="J78" s="84">
        <f t="shared" si="1"/>
        <v>2.57980074396029E-2</v>
      </c>
      <c r="K78" s="84">
        <f>I78/'סכום נכסי הקרן'!$C$42</f>
        <v>-4.6469123755047692E-5</v>
      </c>
    </row>
    <row r="79" spans="2:11">
      <c r="B79" s="76" t="s">
        <v>2132</v>
      </c>
      <c r="C79" s="73" t="s">
        <v>2133</v>
      </c>
      <c r="D79" s="86" t="s">
        <v>517</v>
      </c>
      <c r="E79" s="86" t="s">
        <v>121</v>
      </c>
      <c r="F79" s="94">
        <v>45014</v>
      </c>
      <c r="G79" s="83">
        <v>7924.6288800000011</v>
      </c>
      <c r="H79" s="85">
        <v>-4.2167940000000002</v>
      </c>
      <c r="I79" s="83">
        <v>-0.334165292</v>
      </c>
      <c r="J79" s="84">
        <f t="shared" si="1"/>
        <v>3.1184989554278796E-2</v>
      </c>
      <c r="K79" s="84">
        <f>I79/'סכום נכסי הקרן'!$C$42</f>
        <v>-5.6172521939545468E-5</v>
      </c>
    </row>
    <row r="80" spans="2:11">
      <c r="B80" s="76" t="s">
        <v>2134</v>
      </c>
      <c r="C80" s="73" t="s">
        <v>2135</v>
      </c>
      <c r="D80" s="86" t="s">
        <v>517</v>
      </c>
      <c r="E80" s="86" t="s">
        <v>121</v>
      </c>
      <c r="F80" s="94">
        <v>45012</v>
      </c>
      <c r="G80" s="83">
        <v>2798.5134000000003</v>
      </c>
      <c r="H80" s="85">
        <v>-4.1626609999999999</v>
      </c>
      <c r="I80" s="83">
        <v>-0.11649261300000002</v>
      </c>
      <c r="J80" s="84">
        <f t="shared" si="1"/>
        <v>1.0871329268856693E-2</v>
      </c>
      <c r="K80" s="84">
        <f>I80/'סכום נכסי הקרן'!$C$42</f>
        <v>-1.9582176893276756E-5</v>
      </c>
    </row>
    <row r="81" spans="2:11">
      <c r="B81" s="76" t="s">
        <v>2136</v>
      </c>
      <c r="C81" s="73" t="s">
        <v>2137</v>
      </c>
      <c r="D81" s="86" t="s">
        <v>517</v>
      </c>
      <c r="E81" s="86" t="s">
        <v>121</v>
      </c>
      <c r="F81" s="94">
        <v>45090</v>
      </c>
      <c r="G81" s="83">
        <v>7944.8447700000006</v>
      </c>
      <c r="H81" s="85">
        <v>-3.9008470000000002</v>
      </c>
      <c r="I81" s="83">
        <v>-0.30991622000000008</v>
      </c>
      <c r="J81" s="84">
        <f t="shared" si="1"/>
        <v>2.8922016483392213E-2</v>
      </c>
      <c r="K81" s="84">
        <f>I81/'סכום נכסי הקרן'!$C$42</f>
        <v>-5.209630109452242E-5</v>
      </c>
    </row>
    <row r="82" spans="2:11">
      <c r="B82" s="76" t="s">
        <v>2138</v>
      </c>
      <c r="C82" s="73" t="s">
        <v>2139</v>
      </c>
      <c r="D82" s="86" t="s">
        <v>517</v>
      </c>
      <c r="E82" s="86" t="s">
        <v>121</v>
      </c>
      <c r="F82" s="94">
        <v>45090</v>
      </c>
      <c r="G82" s="83">
        <v>3276.0312200000003</v>
      </c>
      <c r="H82" s="85">
        <v>-3.7541769999999999</v>
      </c>
      <c r="I82" s="83">
        <v>-0.12298801100000002</v>
      </c>
      <c r="J82" s="84">
        <f t="shared" si="1"/>
        <v>1.1477493115402681E-2</v>
      </c>
      <c r="K82" s="84">
        <f>I82/'סכום נכסי הקרן'!$C$42</f>
        <v>-2.0674040397344916E-5</v>
      </c>
    </row>
    <row r="83" spans="2:11">
      <c r="B83" s="76" t="s">
        <v>2140</v>
      </c>
      <c r="C83" s="73" t="s">
        <v>2141</v>
      </c>
      <c r="D83" s="86" t="s">
        <v>517</v>
      </c>
      <c r="E83" s="86" t="s">
        <v>121</v>
      </c>
      <c r="F83" s="94">
        <v>45090</v>
      </c>
      <c r="G83" s="83">
        <v>1788.5392800000002</v>
      </c>
      <c r="H83" s="85">
        <v>-3.6079210000000002</v>
      </c>
      <c r="I83" s="83">
        <v>-6.4529080000000003E-2</v>
      </c>
      <c r="J83" s="84">
        <f t="shared" si="1"/>
        <v>6.0219859270938918E-3</v>
      </c>
      <c r="K83" s="84">
        <f>I83/'סכום נכסי הקרן'!$C$42</f>
        <v>-1.0847210194524585E-5</v>
      </c>
    </row>
    <row r="84" spans="2:11">
      <c r="B84" s="76" t="s">
        <v>2142</v>
      </c>
      <c r="C84" s="73" t="s">
        <v>2143</v>
      </c>
      <c r="D84" s="86" t="s">
        <v>517</v>
      </c>
      <c r="E84" s="86" t="s">
        <v>121</v>
      </c>
      <c r="F84" s="94">
        <v>44993</v>
      </c>
      <c r="G84" s="83">
        <v>3879.9547500000003</v>
      </c>
      <c r="H84" s="85">
        <v>-3.6002540000000001</v>
      </c>
      <c r="I84" s="83">
        <v>-0.13968820800000004</v>
      </c>
      <c r="J84" s="84">
        <f t="shared" si="1"/>
        <v>1.3035989708158934E-2</v>
      </c>
      <c r="K84" s="84">
        <f>I84/'סכום נכסי הקרן'!$C$42</f>
        <v>-2.3481310346784286E-5</v>
      </c>
    </row>
    <row r="85" spans="2:11">
      <c r="B85" s="76" t="s">
        <v>2144</v>
      </c>
      <c r="C85" s="73" t="s">
        <v>2145</v>
      </c>
      <c r="D85" s="86" t="s">
        <v>517</v>
      </c>
      <c r="E85" s="86" t="s">
        <v>121</v>
      </c>
      <c r="F85" s="94">
        <v>45019</v>
      </c>
      <c r="G85" s="83">
        <v>7985.2765500000005</v>
      </c>
      <c r="H85" s="85">
        <v>-3.4203960000000002</v>
      </c>
      <c r="I85" s="83">
        <v>-0.27312809200000004</v>
      </c>
      <c r="J85" s="84">
        <f t="shared" si="1"/>
        <v>2.5488873021558743E-2</v>
      </c>
      <c r="K85" s="84">
        <f>I85/'סכום נכסי הקרן'!$C$42</f>
        <v>-4.5912289838216338E-5</v>
      </c>
    </row>
    <row r="86" spans="2:11">
      <c r="B86" s="76" t="s">
        <v>2144</v>
      </c>
      <c r="C86" s="73" t="s">
        <v>2146</v>
      </c>
      <c r="D86" s="86" t="s">
        <v>517</v>
      </c>
      <c r="E86" s="86" t="s">
        <v>121</v>
      </c>
      <c r="F86" s="94">
        <v>45019</v>
      </c>
      <c r="G86" s="83">
        <v>3137.0031000000004</v>
      </c>
      <c r="H86" s="85">
        <v>-3.4203960000000002</v>
      </c>
      <c r="I86" s="83">
        <v>-0.10729793300000001</v>
      </c>
      <c r="J86" s="84">
        <f t="shared" si="1"/>
        <v>1.0013262896856166E-2</v>
      </c>
      <c r="K86" s="84">
        <f>I86/'סכום נכסי הקרן'!$C$42</f>
        <v>-1.8036569445729213E-5</v>
      </c>
    </row>
    <row r="87" spans="2:11">
      <c r="B87" s="76" t="s">
        <v>2147</v>
      </c>
      <c r="C87" s="73" t="s">
        <v>2148</v>
      </c>
      <c r="D87" s="86" t="s">
        <v>517</v>
      </c>
      <c r="E87" s="86" t="s">
        <v>121</v>
      </c>
      <c r="F87" s="94">
        <v>45019</v>
      </c>
      <c r="G87" s="83">
        <v>1345.1106240000001</v>
      </c>
      <c r="H87" s="85">
        <v>-3.368058</v>
      </c>
      <c r="I87" s="83">
        <v>-4.5304104000000012E-2</v>
      </c>
      <c r="J87" s="84">
        <f t="shared" si="1"/>
        <v>4.2278717862953901E-3</v>
      </c>
      <c r="K87" s="84">
        <f>I87/'סכום נכסי הקרן'!$C$42</f>
        <v>-7.6155299093463308E-6</v>
      </c>
    </row>
    <row r="88" spans="2:11">
      <c r="B88" s="76" t="s">
        <v>2147</v>
      </c>
      <c r="C88" s="73" t="s">
        <v>2149</v>
      </c>
      <c r="D88" s="86" t="s">
        <v>517</v>
      </c>
      <c r="E88" s="86" t="s">
        <v>121</v>
      </c>
      <c r="F88" s="94">
        <v>45019</v>
      </c>
      <c r="G88" s="83">
        <v>1879.8399360000005</v>
      </c>
      <c r="H88" s="85">
        <v>-3.368058</v>
      </c>
      <c r="I88" s="83">
        <v>-6.3314097E-2</v>
      </c>
      <c r="J88" s="84">
        <f t="shared" si="1"/>
        <v>5.9086012247603339E-3</v>
      </c>
      <c r="K88" s="84">
        <f>I88/'סכום נכסי הקרן'!$C$42</f>
        <v>-1.064297396515677E-5</v>
      </c>
    </row>
    <row r="89" spans="2:11">
      <c r="B89" s="76" t="s">
        <v>2150</v>
      </c>
      <c r="C89" s="73" t="s">
        <v>2151</v>
      </c>
      <c r="D89" s="86" t="s">
        <v>517</v>
      </c>
      <c r="E89" s="86" t="s">
        <v>121</v>
      </c>
      <c r="F89" s="94">
        <v>45091</v>
      </c>
      <c r="G89" s="83">
        <v>4844.0319840000011</v>
      </c>
      <c r="H89" s="85">
        <v>-3.5232800000000002</v>
      </c>
      <c r="I89" s="83">
        <v>-0.17066880700000001</v>
      </c>
      <c r="J89" s="84">
        <f t="shared" si="1"/>
        <v>1.5927162667558618E-2</v>
      </c>
      <c r="K89" s="84">
        <f>I89/'סכום נכסי הקרן'!$C$42</f>
        <v>-2.868908751182798E-5</v>
      </c>
    </row>
    <row r="90" spans="2:11">
      <c r="B90" s="76" t="s">
        <v>2152</v>
      </c>
      <c r="C90" s="73" t="s">
        <v>2153</v>
      </c>
      <c r="D90" s="86" t="s">
        <v>517</v>
      </c>
      <c r="E90" s="86" t="s">
        <v>121</v>
      </c>
      <c r="F90" s="94">
        <v>45019</v>
      </c>
      <c r="G90" s="83">
        <v>940.23708000000011</v>
      </c>
      <c r="H90" s="85">
        <v>-3.3331949999999999</v>
      </c>
      <c r="I90" s="83">
        <v>-3.1339937000000005E-2</v>
      </c>
      <c r="J90" s="84">
        <f t="shared" si="1"/>
        <v>2.9247071176283492E-3</v>
      </c>
      <c r="K90" s="84">
        <f>I90/'סכום נכסי הקרן'!$C$42</f>
        <v>-5.2681811692055465E-6</v>
      </c>
    </row>
    <row r="91" spans="2:11">
      <c r="B91" s="76" t="s">
        <v>2154</v>
      </c>
      <c r="C91" s="73" t="s">
        <v>2155</v>
      </c>
      <c r="D91" s="86" t="s">
        <v>517</v>
      </c>
      <c r="E91" s="86" t="s">
        <v>121</v>
      </c>
      <c r="F91" s="94">
        <v>45091</v>
      </c>
      <c r="G91" s="83">
        <v>5336.0697600000012</v>
      </c>
      <c r="H91" s="85">
        <v>-3.4651209999999999</v>
      </c>
      <c r="I91" s="83">
        <v>-0.18490126200000004</v>
      </c>
      <c r="J91" s="84">
        <f t="shared" si="1"/>
        <v>1.7255364521947324E-2</v>
      </c>
      <c r="K91" s="84">
        <f>I91/'סכום נכסי הקרן'!$C$42</f>
        <v>-3.1081534931954116E-5</v>
      </c>
    </row>
    <row r="92" spans="2:11">
      <c r="B92" s="76" t="s">
        <v>2154</v>
      </c>
      <c r="C92" s="73" t="s">
        <v>2156</v>
      </c>
      <c r="D92" s="86" t="s">
        <v>517</v>
      </c>
      <c r="E92" s="86" t="s">
        <v>121</v>
      </c>
      <c r="F92" s="94">
        <v>45091</v>
      </c>
      <c r="G92" s="83">
        <v>4038.9624000000003</v>
      </c>
      <c r="H92" s="85">
        <v>-3.4651209999999999</v>
      </c>
      <c r="I92" s="83">
        <v>-0.13995492600000001</v>
      </c>
      <c r="J92" s="84">
        <f t="shared" si="1"/>
        <v>1.3060880378264606E-2</v>
      </c>
      <c r="K92" s="84">
        <f>I92/'סכום נכסי הקרן'!$C$42</f>
        <v>-2.3526145112887613E-5</v>
      </c>
    </row>
    <row r="93" spans="2:11">
      <c r="B93" s="76" t="s">
        <v>2157</v>
      </c>
      <c r="C93" s="73" t="s">
        <v>2158</v>
      </c>
      <c r="D93" s="86" t="s">
        <v>517</v>
      </c>
      <c r="E93" s="86" t="s">
        <v>121</v>
      </c>
      <c r="F93" s="94">
        <v>45019</v>
      </c>
      <c r="G93" s="83">
        <v>4558.2770120000005</v>
      </c>
      <c r="H93" s="85">
        <v>-3.2664409999999999</v>
      </c>
      <c r="I93" s="83">
        <v>-0.14889340900000003</v>
      </c>
      <c r="J93" s="84">
        <f t="shared" si="1"/>
        <v>1.3895037921430696E-2</v>
      </c>
      <c r="K93" s="84">
        <f>I93/'סכום נכסי הקרן'!$C$42</f>
        <v>-2.5028686353537334E-5</v>
      </c>
    </row>
    <row r="94" spans="2:11">
      <c r="B94" s="76" t="s">
        <v>2159</v>
      </c>
      <c r="C94" s="73" t="s">
        <v>2160</v>
      </c>
      <c r="D94" s="86" t="s">
        <v>517</v>
      </c>
      <c r="E94" s="86" t="s">
        <v>121</v>
      </c>
      <c r="F94" s="94">
        <v>44993</v>
      </c>
      <c r="G94" s="83">
        <v>2636.0674930000005</v>
      </c>
      <c r="H94" s="85">
        <v>-3.2387139999999999</v>
      </c>
      <c r="I94" s="83">
        <v>-8.5374680999999994E-2</v>
      </c>
      <c r="J94" s="84">
        <f t="shared" si="1"/>
        <v>7.9673401125838171E-3</v>
      </c>
      <c r="K94" s="84">
        <f>I94/'סכום נכסי הקרן'!$C$42</f>
        <v>-1.4351314323673672E-5</v>
      </c>
    </row>
    <row r="95" spans="2:11">
      <c r="B95" s="76" t="s">
        <v>2161</v>
      </c>
      <c r="C95" s="73" t="s">
        <v>2162</v>
      </c>
      <c r="D95" s="86" t="s">
        <v>517</v>
      </c>
      <c r="E95" s="86" t="s">
        <v>121</v>
      </c>
      <c r="F95" s="94">
        <v>44993</v>
      </c>
      <c r="G95" s="83">
        <v>3297.8590960000006</v>
      </c>
      <c r="H95" s="85">
        <v>-3.1518510000000002</v>
      </c>
      <c r="I95" s="83">
        <v>-0.10394362100000001</v>
      </c>
      <c r="J95" s="84">
        <f t="shared" si="1"/>
        <v>9.7002316300368943E-3</v>
      </c>
      <c r="K95" s="84">
        <f>I95/'סכום נכסי הקרן'!$C$42</f>
        <v>-1.7472716260126441E-5</v>
      </c>
    </row>
    <row r="96" spans="2:11">
      <c r="B96" s="76" t="s">
        <v>2163</v>
      </c>
      <c r="C96" s="73" t="s">
        <v>2164</v>
      </c>
      <c r="D96" s="86" t="s">
        <v>517</v>
      </c>
      <c r="E96" s="86" t="s">
        <v>121</v>
      </c>
      <c r="F96" s="94">
        <v>44993</v>
      </c>
      <c r="G96" s="83">
        <v>7773.3826080000008</v>
      </c>
      <c r="H96" s="85">
        <v>-3.1489590000000001</v>
      </c>
      <c r="I96" s="83">
        <v>-0.24478060100000001</v>
      </c>
      <c r="J96" s="84">
        <f t="shared" si="1"/>
        <v>2.284342709438264E-2</v>
      </c>
      <c r="K96" s="84">
        <f>I96/'סכום נכסי הקרן'!$C$42</f>
        <v>-4.1147132898672269E-5</v>
      </c>
    </row>
    <row r="97" spans="2:11">
      <c r="B97" s="76" t="s">
        <v>2165</v>
      </c>
      <c r="C97" s="73" t="s">
        <v>2166</v>
      </c>
      <c r="D97" s="86" t="s">
        <v>517</v>
      </c>
      <c r="E97" s="86" t="s">
        <v>121</v>
      </c>
      <c r="F97" s="94">
        <v>44986</v>
      </c>
      <c r="G97" s="83">
        <v>4806.2604610000008</v>
      </c>
      <c r="H97" s="85">
        <v>-3.1636730000000002</v>
      </c>
      <c r="I97" s="83">
        <v>-0.15205437900000005</v>
      </c>
      <c r="J97" s="84">
        <f t="shared" si="1"/>
        <v>1.4190026116767838E-2</v>
      </c>
      <c r="K97" s="84">
        <f>I97/'סכום נכסי הקרן'!$C$42</f>
        <v>-2.5560039132913492E-5</v>
      </c>
    </row>
    <row r="98" spans="2:11">
      <c r="B98" s="76" t="s">
        <v>2167</v>
      </c>
      <c r="C98" s="73" t="s">
        <v>2168</v>
      </c>
      <c r="D98" s="86" t="s">
        <v>517</v>
      </c>
      <c r="E98" s="86" t="s">
        <v>121</v>
      </c>
      <c r="F98" s="94">
        <v>44986</v>
      </c>
      <c r="G98" s="83">
        <v>4336.2740510000012</v>
      </c>
      <c r="H98" s="85">
        <v>-3.1347529999999999</v>
      </c>
      <c r="I98" s="83">
        <v>-0.13593149099999999</v>
      </c>
      <c r="J98" s="84">
        <f t="shared" si="1"/>
        <v>1.2685405182452467E-2</v>
      </c>
      <c r="K98" s="84">
        <f>I98/'סכום נכסי הקרן'!$C$42</f>
        <v>-2.2849813679849868E-5</v>
      </c>
    </row>
    <row r="99" spans="2:11">
      <c r="B99" s="76" t="s">
        <v>2169</v>
      </c>
      <c r="C99" s="73" t="s">
        <v>2170</v>
      </c>
      <c r="D99" s="86" t="s">
        <v>517</v>
      </c>
      <c r="E99" s="86" t="s">
        <v>121</v>
      </c>
      <c r="F99" s="94">
        <v>44993</v>
      </c>
      <c r="G99" s="83">
        <v>1980.5467790000005</v>
      </c>
      <c r="H99" s="85">
        <v>-3.413084</v>
      </c>
      <c r="I99" s="83">
        <v>-6.7597732000000008E-2</v>
      </c>
      <c r="J99" s="84">
        <f t="shared" si="1"/>
        <v>6.3083588175666602E-3</v>
      </c>
      <c r="K99" s="84">
        <f>I99/'סכום נכסי הקרן'!$C$42</f>
        <v>-1.1363044501442463E-5</v>
      </c>
    </row>
    <row r="100" spans="2:11">
      <c r="B100" s="76" t="s">
        <v>2169</v>
      </c>
      <c r="C100" s="73" t="s">
        <v>2171</v>
      </c>
      <c r="D100" s="86" t="s">
        <v>517</v>
      </c>
      <c r="E100" s="86" t="s">
        <v>121</v>
      </c>
      <c r="F100" s="94">
        <v>44993</v>
      </c>
      <c r="G100" s="83">
        <v>4457.8416120000011</v>
      </c>
      <c r="H100" s="85">
        <v>-3.413084</v>
      </c>
      <c r="I100" s="83">
        <v>-0.15214989400000001</v>
      </c>
      <c r="J100" s="84">
        <f t="shared" si="1"/>
        <v>1.4198939772220948E-2</v>
      </c>
      <c r="K100" s="84">
        <f>I100/'סכום נכסי הקרן'!$C$42</f>
        <v>-2.5576095014722585E-5</v>
      </c>
    </row>
    <row r="101" spans="2:11">
      <c r="B101" s="76" t="s">
        <v>2172</v>
      </c>
      <c r="C101" s="73" t="s">
        <v>2173</v>
      </c>
      <c r="D101" s="86" t="s">
        <v>517</v>
      </c>
      <c r="E101" s="86" t="s">
        <v>121</v>
      </c>
      <c r="F101" s="94">
        <v>44993</v>
      </c>
      <c r="G101" s="83">
        <v>5660.4492</v>
      </c>
      <c r="H101" s="85">
        <v>-3.024718</v>
      </c>
      <c r="I101" s="83">
        <v>-0.17121260100000005</v>
      </c>
      <c r="J101" s="84">
        <f t="shared" si="1"/>
        <v>1.5977910637547315E-2</v>
      </c>
      <c r="K101" s="84">
        <f>I101/'סכום נכסי הקרן'!$C$42</f>
        <v>-2.878049820326387E-5</v>
      </c>
    </row>
    <row r="102" spans="2:11">
      <c r="B102" s="76" t="s">
        <v>2172</v>
      </c>
      <c r="C102" s="73" t="s">
        <v>2174</v>
      </c>
      <c r="D102" s="86" t="s">
        <v>517</v>
      </c>
      <c r="E102" s="86" t="s">
        <v>121</v>
      </c>
      <c r="F102" s="94">
        <v>44993</v>
      </c>
      <c r="G102" s="83">
        <v>900.06840000000011</v>
      </c>
      <c r="H102" s="85">
        <v>-3.024718</v>
      </c>
      <c r="I102" s="83">
        <v>-2.7224527000000002E-2</v>
      </c>
      <c r="J102" s="84">
        <f t="shared" si="1"/>
        <v>2.5406486264144428E-3</v>
      </c>
      <c r="K102" s="84">
        <f>I102/'סכום נכסי הקרן'!$C$42</f>
        <v>-4.5763889213283344E-6</v>
      </c>
    </row>
    <row r="103" spans="2:11">
      <c r="B103" s="76" t="s">
        <v>2175</v>
      </c>
      <c r="C103" s="73" t="s">
        <v>2176</v>
      </c>
      <c r="D103" s="86" t="s">
        <v>517</v>
      </c>
      <c r="E103" s="86" t="s">
        <v>121</v>
      </c>
      <c r="F103" s="94">
        <v>44980</v>
      </c>
      <c r="G103" s="83">
        <v>4052.2365180000006</v>
      </c>
      <c r="H103" s="85">
        <v>-3.0145240000000002</v>
      </c>
      <c r="I103" s="83">
        <v>-0.12215563800000001</v>
      </c>
      <c r="J103" s="84">
        <f t="shared" si="1"/>
        <v>1.1399814362008195E-2</v>
      </c>
      <c r="K103" s="84">
        <f>I103/'סכום נכסי הקרן'!$C$42</f>
        <v>-2.0534120149121216E-5</v>
      </c>
    </row>
    <row r="104" spans="2:11">
      <c r="B104" s="76" t="s">
        <v>2175</v>
      </c>
      <c r="C104" s="73" t="s">
        <v>2177</v>
      </c>
      <c r="D104" s="86" t="s">
        <v>517</v>
      </c>
      <c r="E104" s="86" t="s">
        <v>121</v>
      </c>
      <c r="F104" s="94">
        <v>44980</v>
      </c>
      <c r="G104" s="83">
        <v>3775.4297680000004</v>
      </c>
      <c r="H104" s="85">
        <v>-3.0145240000000002</v>
      </c>
      <c r="I104" s="83">
        <v>-0.11381123300000001</v>
      </c>
      <c r="J104" s="84">
        <f t="shared" si="1"/>
        <v>1.0621097394712646E-2</v>
      </c>
      <c r="K104" s="84">
        <f>I104/'סכום נכסי הקרן'!$C$42</f>
        <v>-1.9131442240444352E-5</v>
      </c>
    </row>
    <row r="105" spans="2:11">
      <c r="B105" s="76" t="s">
        <v>2175</v>
      </c>
      <c r="C105" s="73" t="s">
        <v>2178</v>
      </c>
      <c r="D105" s="86" t="s">
        <v>517</v>
      </c>
      <c r="E105" s="86" t="s">
        <v>121</v>
      </c>
      <c r="F105" s="94">
        <v>44980</v>
      </c>
      <c r="G105" s="83">
        <v>3346.0042770000005</v>
      </c>
      <c r="H105" s="85">
        <v>-3.0145240000000002</v>
      </c>
      <c r="I105" s="83">
        <v>-0.100866098</v>
      </c>
      <c r="J105" s="84">
        <f t="shared" si="1"/>
        <v>9.4130308796727506E-3</v>
      </c>
      <c r="K105" s="84">
        <f>I105/'סכום נכסי הקרן'!$C$42</f>
        <v>-1.695539075572619E-5</v>
      </c>
    </row>
    <row r="106" spans="2:11">
      <c r="B106" s="76" t="s">
        <v>2179</v>
      </c>
      <c r="C106" s="73" t="s">
        <v>2180</v>
      </c>
      <c r="D106" s="86" t="s">
        <v>517</v>
      </c>
      <c r="E106" s="86" t="s">
        <v>121</v>
      </c>
      <c r="F106" s="94">
        <v>44998</v>
      </c>
      <c r="G106" s="83">
        <v>2831.8101600000005</v>
      </c>
      <c r="H106" s="85">
        <v>-2.7841369999999999</v>
      </c>
      <c r="I106" s="83">
        <v>-7.8841482000000018E-2</v>
      </c>
      <c r="J106" s="84">
        <f t="shared" si="1"/>
        <v>7.3576485992861889E-3</v>
      </c>
      <c r="K106" s="84">
        <f>I106/'סכום נכסי הקרן'!$C$42</f>
        <v>-1.3253096546577555E-5</v>
      </c>
    </row>
    <row r="107" spans="2:11">
      <c r="B107" s="76" t="s">
        <v>2181</v>
      </c>
      <c r="C107" s="73" t="s">
        <v>2182</v>
      </c>
      <c r="D107" s="86" t="s">
        <v>517</v>
      </c>
      <c r="E107" s="86" t="s">
        <v>121</v>
      </c>
      <c r="F107" s="94">
        <v>44991</v>
      </c>
      <c r="G107" s="83">
        <v>4466.585172000001</v>
      </c>
      <c r="H107" s="85">
        <v>-2.8547340000000001</v>
      </c>
      <c r="I107" s="83">
        <v>-0.12750910500000001</v>
      </c>
      <c r="J107" s="84">
        <f t="shared" si="1"/>
        <v>1.1899410868500486E-2</v>
      </c>
      <c r="K107" s="84">
        <f>I107/'סכום נכסי הקרן'!$C$42</f>
        <v>-2.1434027319941734E-5</v>
      </c>
    </row>
    <row r="108" spans="2:11">
      <c r="B108" s="76" t="s">
        <v>2183</v>
      </c>
      <c r="C108" s="73" t="s">
        <v>2184</v>
      </c>
      <c r="D108" s="86" t="s">
        <v>517</v>
      </c>
      <c r="E108" s="86" t="s">
        <v>121</v>
      </c>
      <c r="F108" s="94">
        <v>44991</v>
      </c>
      <c r="G108" s="83">
        <v>3912.7431000000006</v>
      </c>
      <c r="H108" s="85">
        <v>-2.921011</v>
      </c>
      <c r="I108" s="83">
        <v>-0.11429166300000002</v>
      </c>
      <c r="J108" s="84">
        <f t="shared" si="1"/>
        <v>1.06659321064264E-2</v>
      </c>
      <c r="K108" s="84">
        <f>I108/'סכום נכסי הקרן'!$C$42</f>
        <v>-1.9212201569319885E-5</v>
      </c>
    </row>
    <row r="109" spans="2:11">
      <c r="B109" s="76" t="s">
        <v>2185</v>
      </c>
      <c r="C109" s="73" t="s">
        <v>2186</v>
      </c>
      <c r="D109" s="86" t="s">
        <v>517</v>
      </c>
      <c r="E109" s="86" t="s">
        <v>121</v>
      </c>
      <c r="F109" s="94">
        <v>45092</v>
      </c>
      <c r="G109" s="83">
        <v>5418.5630400000009</v>
      </c>
      <c r="H109" s="85">
        <v>-2.8240080000000001</v>
      </c>
      <c r="I109" s="83">
        <v>-0.15302067900000002</v>
      </c>
      <c r="J109" s="84">
        <f t="shared" si="1"/>
        <v>1.4280203212138649E-2</v>
      </c>
      <c r="K109" s="84">
        <f>I109/'סכום נכסי הקרן'!$C$42</f>
        <v>-2.5722472243860816E-5</v>
      </c>
    </row>
    <row r="110" spans="2:11">
      <c r="B110" s="76" t="s">
        <v>2187</v>
      </c>
      <c r="C110" s="73" t="s">
        <v>2188</v>
      </c>
      <c r="D110" s="86" t="s">
        <v>517</v>
      </c>
      <c r="E110" s="86" t="s">
        <v>121</v>
      </c>
      <c r="F110" s="94">
        <v>44980</v>
      </c>
      <c r="G110" s="83">
        <v>2839.8965160000002</v>
      </c>
      <c r="H110" s="85">
        <v>-3.033839</v>
      </c>
      <c r="I110" s="83">
        <v>-8.6157890000000015E-2</v>
      </c>
      <c r="J110" s="84">
        <f t="shared" si="1"/>
        <v>8.0404307807906694E-3</v>
      </c>
      <c r="K110" s="84">
        <f>I110/'סכום נכסי הקרן'!$C$42</f>
        <v>-1.4482970201136106E-5</v>
      </c>
    </row>
    <row r="111" spans="2:11">
      <c r="B111" s="76" t="s">
        <v>2189</v>
      </c>
      <c r="C111" s="73" t="s">
        <v>2190</v>
      </c>
      <c r="D111" s="86" t="s">
        <v>517</v>
      </c>
      <c r="E111" s="86" t="s">
        <v>121</v>
      </c>
      <c r="F111" s="94">
        <v>45048</v>
      </c>
      <c r="G111" s="83">
        <v>82.40000000000002</v>
      </c>
      <c r="H111" s="85">
        <v>-2.5485440000000001</v>
      </c>
      <c r="I111" s="83">
        <v>-2.1000000000000003E-3</v>
      </c>
      <c r="J111" s="84">
        <f t="shared" si="1"/>
        <v>1.9597630164411414E-4</v>
      </c>
      <c r="K111" s="84">
        <f>I111/'סכום נכסי הקרן'!$C$42</f>
        <v>-3.5300582944157317E-7</v>
      </c>
    </row>
    <row r="112" spans="2:11">
      <c r="B112" s="76" t="s">
        <v>2191</v>
      </c>
      <c r="C112" s="73" t="s">
        <v>2192</v>
      </c>
      <c r="D112" s="86" t="s">
        <v>517</v>
      </c>
      <c r="E112" s="86" t="s">
        <v>121</v>
      </c>
      <c r="F112" s="94">
        <v>44980</v>
      </c>
      <c r="G112" s="83">
        <v>8053.1120920000012</v>
      </c>
      <c r="H112" s="85">
        <v>-2.9476230000000001</v>
      </c>
      <c r="I112" s="83">
        <v>-0.23737539200000005</v>
      </c>
      <c r="J112" s="84">
        <f t="shared" si="1"/>
        <v>2.215235782165802E-2</v>
      </c>
      <c r="K112" s="84">
        <f>I112/'סכום נכסי הקרן'!$C$42</f>
        <v>-3.9902331972370747E-5</v>
      </c>
    </row>
    <row r="113" spans="2:11">
      <c r="B113" s="76" t="s">
        <v>2193</v>
      </c>
      <c r="C113" s="73" t="s">
        <v>2194</v>
      </c>
      <c r="D113" s="86" t="s">
        <v>517</v>
      </c>
      <c r="E113" s="86" t="s">
        <v>121</v>
      </c>
      <c r="F113" s="94">
        <v>44998</v>
      </c>
      <c r="G113" s="83">
        <v>4741.0886600000013</v>
      </c>
      <c r="H113" s="85">
        <v>-2.3200880000000002</v>
      </c>
      <c r="I113" s="83">
        <v>-0.10999741000000002</v>
      </c>
      <c r="J113" s="84">
        <f t="shared" si="1"/>
        <v>1.0265183620110143E-2</v>
      </c>
      <c r="K113" s="84">
        <f>I113/'סכום נכסי הקרן'!$C$42</f>
        <v>-1.8490346168321331E-5</v>
      </c>
    </row>
    <row r="114" spans="2:11">
      <c r="B114" s="76" t="s">
        <v>2193</v>
      </c>
      <c r="C114" s="73" t="s">
        <v>2195</v>
      </c>
      <c r="D114" s="86" t="s">
        <v>517</v>
      </c>
      <c r="E114" s="86" t="s">
        <v>121</v>
      </c>
      <c r="F114" s="94">
        <v>44998</v>
      </c>
      <c r="G114" s="83">
        <v>4523.284920000001</v>
      </c>
      <c r="H114" s="85">
        <v>-2.3200880000000002</v>
      </c>
      <c r="I114" s="83">
        <v>-0.10494417200000003</v>
      </c>
      <c r="J114" s="84">
        <f t="shared" si="1"/>
        <v>9.7936050988875235E-3</v>
      </c>
      <c r="K114" s="84">
        <f>I114/'סכום נכסי הקרן'!$C$42</f>
        <v>-1.7640906896151963E-5</v>
      </c>
    </row>
    <row r="115" spans="2:11">
      <c r="B115" s="76" t="s">
        <v>2196</v>
      </c>
      <c r="C115" s="73" t="s">
        <v>2197</v>
      </c>
      <c r="D115" s="86" t="s">
        <v>517</v>
      </c>
      <c r="E115" s="86" t="s">
        <v>121</v>
      </c>
      <c r="F115" s="94">
        <v>45089</v>
      </c>
      <c r="G115" s="83">
        <v>3794.7736000000004</v>
      </c>
      <c r="H115" s="85">
        <v>-3.0193690000000002</v>
      </c>
      <c r="I115" s="83">
        <v>-0.11457822800000002</v>
      </c>
      <c r="J115" s="84">
        <f t="shared" si="1"/>
        <v>1.0692674939226708E-2</v>
      </c>
      <c r="K115" s="84">
        <f>I115/'סכום נכסי הקרן'!$C$42</f>
        <v>-1.9260372576707467E-5</v>
      </c>
    </row>
    <row r="116" spans="2:11">
      <c r="B116" s="76" t="s">
        <v>2198</v>
      </c>
      <c r="C116" s="73" t="s">
        <v>2199</v>
      </c>
      <c r="D116" s="86" t="s">
        <v>517</v>
      </c>
      <c r="E116" s="86" t="s">
        <v>121</v>
      </c>
      <c r="F116" s="94">
        <v>45089</v>
      </c>
      <c r="G116" s="83">
        <v>6642.8886020000009</v>
      </c>
      <c r="H116" s="85">
        <v>-2.9878130000000001</v>
      </c>
      <c r="I116" s="83">
        <v>-0.19847709700000005</v>
      </c>
      <c r="J116" s="84">
        <f t="shared" si="1"/>
        <v>1.8522289252914336E-2</v>
      </c>
      <c r="K116" s="84">
        <f>I116/'סכום נכסי הקרן'!$C$42</f>
        <v>-3.3363605834114564E-5</v>
      </c>
    </row>
    <row r="117" spans="2:11">
      <c r="B117" s="76" t="s">
        <v>2198</v>
      </c>
      <c r="C117" s="73" t="s">
        <v>2200</v>
      </c>
      <c r="D117" s="86" t="s">
        <v>517</v>
      </c>
      <c r="E117" s="86" t="s">
        <v>121</v>
      </c>
      <c r="F117" s="94">
        <v>45089</v>
      </c>
      <c r="G117" s="83">
        <v>1121.3927970000002</v>
      </c>
      <c r="H117" s="85">
        <v>-2.9878130000000001</v>
      </c>
      <c r="I117" s="83">
        <v>-3.3505121000000013E-2</v>
      </c>
      <c r="J117" s="84">
        <f t="shared" si="1"/>
        <v>3.1267665236754975E-3</v>
      </c>
      <c r="K117" s="84">
        <f>I117/'סכום נכסי הקרן'!$C$42</f>
        <v>-5.632144299592988E-6</v>
      </c>
    </row>
    <row r="118" spans="2:11">
      <c r="B118" s="76" t="s">
        <v>2201</v>
      </c>
      <c r="C118" s="73" t="s">
        <v>2202</v>
      </c>
      <c r="D118" s="86" t="s">
        <v>517</v>
      </c>
      <c r="E118" s="86" t="s">
        <v>121</v>
      </c>
      <c r="F118" s="94">
        <v>45098</v>
      </c>
      <c r="G118" s="83">
        <v>6610.8057440000011</v>
      </c>
      <c r="H118" s="85">
        <v>-2.960321</v>
      </c>
      <c r="I118" s="83">
        <v>-0.19570110000000004</v>
      </c>
      <c r="J118" s="84">
        <f t="shared" si="1"/>
        <v>1.8263227526516643E-2</v>
      </c>
      <c r="K118" s="84">
        <f>I118/'סכום נכסי הקרן'!$C$42</f>
        <v>-3.2896966251489646E-5</v>
      </c>
    </row>
    <row r="119" spans="2:11">
      <c r="B119" s="76" t="s">
        <v>2203</v>
      </c>
      <c r="C119" s="73" t="s">
        <v>2204</v>
      </c>
      <c r="D119" s="86" t="s">
        <v>517</v>
      </c>
      <c r="E119" s="86" t="s">
        <v>121</v>
      </c>
      <c r="F119" s="94">
        <v>45054</v>
      </c>
      <c r="G119" s="83">
        <v>35930.000000000007</v>
      </c>
      <c r="H119" s="85">
        <v>-2.2534369999999999</v>
      </c>
      <c r="I119" s="83">
        <v>-0.80966000000000016</v>
      </c>
      <c r="J119" s="84">
        <f t="shared" si="1"/>
        <v>7.5559129709130216E-2</v>
      </c>
      <c r="K119" s="84">
        <f>I119/'סכום נכסי הקרן'!$C$42</f>
        <v>-1.3610223803126864E-4</v>
      </c>
    </row>
    <row r="120" spans="2:11">
      <c r="B120" s="76" t="s">
        <v>2205</v>
      </c>
      <c r="C120" s="73" t="s">
        <v>2206</v>
      </c>
      <c r="D120" s="86" t="s">
        <v>517</v>
      </c>
      <c r="E120" s="86" t="s">
        <v>121</v>
      </c>
      <c r="F120" s="94">
        <v>44987</v>
      </c>
      <c r="G120" s="83">
        <v>561.30532500000004</v>
      </c>
      <c r="H120" s="85">
        <v>-2.4015339999999998</v>
      </c>
      <c r="I120" s="83">
        <v>-1.3479936000000001E-2</v>
      </c>
      <c r="J120" s="84">
        <f t="shared" si="1"/>
        <v>1.2579752398473112E-3</v>
      </c>
      <c r="K120" s="84">
        <f>I120/'סכום נכסי הקרן'!$C$42</f>
        <v>-2.2659504707139629E-6</v>
      </c>
    </row>
    <row r="121" spans="2:11">
      <c r="B121" s="76" t="s">
        <v>2205</v>
      </c>
      <c r="C121" s="73" t="s">
        <v>2207</v>
      </c>
      <c r="D121" s="86" t="s">
        <v>517</v>
      </c>
      <c r="E121" s="86" t="s">
        <v>121</v>
      </c>
      <c r="F121" s="94">
        <v>44987</v>
      </c>
      <c r="G121" s="83">
        <v>3172.2999000000004</v>
      </c>
      <c r="H121" s="85">
        <v>-2.4015339999999998</v>
      </c>
      <c r="I121" s="83">
        <v>-7.6183848000000012E-2</v>
      </c>
      <c r="J121" s="84">
        <f t="shared" si="1"/>
        <v>7.1096327505034964E-3</v>
      </c>
      <c r="K121" s="84">
        <f>I121/'סכום נכסי הקרן'!$C$42</f>
        <v>-1.2806353549186064E-5</v>
      </c>
    </row>
    <row r="122" spans="2:11">
      <c r="B122" s="76" t="s">
        <v>2208</v>
      </c>
      <c r="C122" s="73" t="s">
        <v>2209</v>
      </c>
      <c r="D122" s="86" t="s">
        <v>517</v>
      </c>
      <c r="E122" s="86" t="s">
        <v>121</v>
      </c>
      <c r="F122" s="94">
        <v>45097</v>
      </c>
      <c r="G122" s="83">
        <v>2850.8368800000003</v>
      </c>
      <c r="H122" s="85">
        <v>-2.384309</v>
      </c>
      <c r="I122" s="83">
        <v>-6.7972772000000015E-2</v>
      </c>
      <c r="J122" s="84">
        <f t="shared" si="1"/>
        <v>6.3433583185993321E-3</v>
      </c>
      <c r="K122" s="84">
        <f>I122/'סכום נכסי הקרן'!$C$42</f>
        <v>-1.1426087980620448E-5</v>
      </c>
    </row>
    <row r="123" spans="2:11">
      <c r="B123" s="76" t="s">
        <v>2210</v>
      </c>
      <c r="C123" s="73" t="s">
        <v>2211</v>
      </c>
      <c r="D123" s="86" t="s">
        <v>517</v>
      </c>
      <c r="E123" s="86" t="s">
        <v>121</v>
      </c>
      <c r="F123" s="94">
        <v>44987</v>
      </c>
      <c r="G123" s="83">
        <v>3368.7687600000004</v>
      </c>
      <c r="H123" s="85">
        <v>-2.3730570000000002</v>
      </c>
      <c r="I123" s="83">
        <v>-7.9942806000000019E-2</v>
      </c>
      <c r="J123" s="84">
        <f t="shared" si="1"/>
        <v>7.4604264109204288E-3</v>
      </c>
      <c r="K123" s="84">
        <f>I123/'סכום נכסי הקרן'!$C$42</f>
        <v>-1.3438226923769893E-5</v>
      </c>
    </row>
    <row r="124" spans="2:11">
      <c r="B124" s="76" t="s">
        <v>2212</v>
      </c>
      <c r="C124" s="73" t="s">
        <v>2213</v>
      </c>
      <c r="D124" s="86" t="s">
        <v>517</v>
      </c>
      <c r="E124" s="86" t="s">
        <v>121</v>
      </c>
      <c r="F124" s="94">
        <v>45001</v>
      </c>
      <c r="G124" s="83">
        <v>3630.5280000000002</v>
      </c>
      <c r="H124" s="85">
        <v>-2.5197099999999999</v>
      </c>
      <c r="I124" s="83">
        <v>-9.1478784000000021E-2</v>
      </c>
      <c r="J124" s="84">
        <f t="shared" si="1"/>
        <v>8.5369875082003648E-3</v>
      </c>
      <c r="K124" s="84">
        <f>I124/'סכום נכסי הקרן'!$C$42</f>
        <v>-1.537740191534596E-5</v>
      </c>
    </row>
    <row r="125" spans="2:11">
      <c r="B125" s="76" t="s">
        <v>2214</v>
      </c>
      <c r="C125" s="73" t="s">
        <v>2215</v>
      </c>
      <c r="D125" s="86" t="s">
        <v>517</v>
      </c>
      <c r="E125" s="86" t="s">
        <v>121</v>
      </c>
      <c r="F125" s="94">
        <v>45001</v>
      </c>
      <c r="G125" s="83">
        <v>90.813624000000019</v>
      </c>
      <c r="H125" s="85">
        <v>-2.4627870000000001</v>
      </c>
      <c r="I125" s="83">
        <v>-2.2365460000000007E-3</v>
      </c>
      <c r="J125" s="84">
        <f t="shared" si="1"/>
        <v>2.087190540652081E-4</v>
      </c>
      <c r="K125" s="84">
        <f>I125/'סכום נכסי הקרן'!$C$42</f>
        <v>-3.7595894086392041E-7</v>
      </c>
    </row>
    <row r="126" spans="2:11">
      <c r="B126" s="76" t="s">
        <v>2216</v>
      </c>
      <c r="C126" s="73" t="s">
        <v>2217</v>
      </c>
      <c r="D126" s="86" t="s">
        <v>517</v>
      </c>
      <c r="E126" s="86" t="s">
        <v>121</v>
      </c>
      <c r="F126" s="94">
        <v>45001</v>
      </c>
      <c r="G126" s="83">
        <v>4499.1861600000011</v>
      </c>
      <c r="H126" s="85">
        <v>-2.4627859999999999</v>
      </c>
      <c r="I126" s="83">
        <v>-0.11080534600000001</v>
      </c>
      <c r="J126" s="84">
        <f t="shared" si="1"/>
        <v>1.0340581862607827E-2</v>
      </c>
      <c r="K126" s="84">
        <f>I126/'סכום נכסי הקרן'!$C$42</f>
        <v>-1.8626158605376429E-5</v>
      </c>
    </row>
    <row r="127" spans="2:11">
      <c r="B127" s="76" t="s">
        <v>2218</v>
      </c>
      <c r="C127" s="73" t="s">
        <v>2219</v>
      </c>
      <c r="D127" s="86" t="s">
        <v>517</v>
      </c>
      <c r="E127" s="86" t="s">
        <v>121</v>
      </c>
      <c r="F127" s="94">
        <v>44987</v>
      </c>
      <c r="G127" s="83">
        <v>4188.2038880000009</v>
      </c>
      <c r="H127" s="85">
        <v>-2.1335229999999998</v>
      </c>
      <c r="I127" s="83">
        <v>-8.9356295000000002E-2</v>
      </c>
      <c r="J127" s="84">
        <f t="shared" si="1"/>
        <v>8.3389124870097368E-3</v>
      </c>
      <c r="K127" s="84">
        <f>I127/'סכום נכסי הקרן'!$C$42</f>
        <v>-1.5020615729667092E-5</v>
      </c>
    </row>
    <row r="128" spans="2:11">
      <c r="B128" s="76" t="s">
        <v>2220</v>
      </c>
      <c r="C128" s="73" t="s">
        <v>2221</v>
      </c>
      <c r="D128" s="86" t="s">
        <v>517</v>
      </c>
      <c r="E128" s="86" t="s">
        <v>121</v>
      </c>
      <c r="F128" s="94">
        <v>44987</v>
      </c>
      <c r="G128" s="83">
        <v>5711.1871200000005</v>
      </c>
      <c r="H128" s="85">
        <v>-2.1335229999999998</v>
      </c>
      <c r="I128" s="83">
        <v>-0.12184949300000002</v>
      </c>
      <c r="J128" s="84">
        <f t="shared" si="1"/>
        <v>1.1371244283500179E-2</v>
      </c>
      <c r="K128" s="84">
        <f>I128/'סכום נכסי הקרן'!$C$42</f>
        <v>-2.0482657782619126E-5</v>
      </c>
    </row>
    <row r="129" spans="2:11">
      <c r="B129" s="76" t="s">
        <v>2222</v>
      </c>
      <c r="C129" s="73" t="s">
        <v>2223</v>
      </c>
      <c r="D129" s="86" t="s">
        <v>517</v>
      </c>
      <c r="E129" s="86" t="s">
        <v>121</v>
      </c>
      <c r="F129" s="94">
        <v>44987</v>
      </c>
      <c r="G129" s="83">
        <v>4760.6439000000009</v>
      </c>
      <c r="H129" s="85">
        <v>-2.1051760000000002</v>
      </c>
      <c r="I129" s="83">
        <v>-0.10021994400000002</v>
      </c>
      <c r="J129" s="84">
        <f t="shared" si="1"/>
        <v>9.3527304648096318E-3</v>
      </c>
      <c r="K129" s="84">
        <f>I129/'סכום נכסי הקרן'!$C$42</f>
        <v>-1.6846773551575247E-5</v>
      </c>
    </row>
    <row r="130" spans="2:11">
      <c r="B130" s="76" t="s">
        <v>2224</v>
      </c>
      <c r="C130" s="73" t="s">
        <v>2225</v>
      </c>
      <c r="D130" s="86" t="s">
        <v>517</v>
      </c>
      <c r="E130" s="86" t="s">
        <v>121</v>
      </c>
      <c r="F130" s="94">
        <v>44987</v>
      </c>
      <c r="G130" s="83">
        <v>6476.272672000001</v>
      </c>
      <c r="H130" s="85">
        <v>-2.0768450000000001</v>
      </c>
      <c r="I130" s="83">
        <v>-0.13450215600000004</v>
      </c>
      <c r="J130" s="84">
        <f t="shared" si="1"/>
        <v>1.2552016712399857E-2</v>
      </c>
      <c r="K130" s="84">
        <f>I130/'סכום נכסי הקרן'!$C$42</f>
        <v>-2.2609545304980891E-5</v>
      </c>
    </row>
    <row r="131" spans="2:11">
      <c r="B131" s="76" t="s">
        <v>2226</v>
      </c>
      <c r="C131" s="73" t="s">
        <v>2227</v>
      </c>
      <c r="D131" s="86" t="s">
        <v>517</v>
      </c>
      <c r="E131" s="86" t="s">
        <v>121</v>
      </c>
      <c r="F131" s="94">
        <v>45033</v>
      </c>
      <c r="G131" s="83">
        <v>4762.0973300000005</v>
      </c>
      <c r="H131" s="85">
        <v>-2.0740129999999999</v>
      </c>
      <c r="I131" s="83">
        <v>-9.8766514E-2</v>
      </c>
      <c r="J131" s="84">
        <f t="shared" si="1"/>
        <v>9.2170934000007712E-3</v>
      </c>
      <c r="K131" s="84">
        <f>I131/'סכום נכסי הקרן'!$C$42</f>
        <v>-1.6602454855058449E-5</v>
      </c>
    </row>
    <row r="132" spans="2:11">
      <c r="B132" s="76" t="s">
        <v>2228</v>
      </c>
      <c r="C132" s="73" t="s">
        <v>2229</v>
      </c>
      <c r="D132" s="86" t="s">
        <v>517</v>
      </c>
      <c r="E132" s="86" t="s">
        <v>121</v>
      </c>
      <c r="F132" s="94">
        <v>45034</v>
      </c>
      <c r="G132" s="83">
        <v>3811.1577200000006</v>
      </c>
      <c r="H132" s="85">
        <v>-1.947802</v>
      </c>
      <c r="I132" s="83">
        <v>-7.4233805000000014E-2</v>
      </c>
      <c r="J132" s="84">
        <f t="shared" si="1"/>
        <v>6.9276507432715949E-3</v>
      </c>
      <c r="K132" s="84">
        <f>I132/'סכום נכסי הקרן'!$C$42</f>
        <v>-1.2478555193632858E-5</v>
      </c>
    </row>
    <row r="133" spans="2:11">
      <c r="B133" s="76" t="s">
        <v>2230</v>
      </c>
      <c r="C133" s="73" t="s">
        <v>2231</v>
      </c>
      <c r="D133" s="86" t="s">
        <v>517</v>
      </c>
      <c r="E133" s="86" t="s">
        <v>121</v>
      </c>
      <c r="F133" s="94">
        <v>45033</v>
      </c>
      <c r="G133" s="83">
        <v>3813.377504000001</v>
      </c>
      <c r="H133" s="85">
        <v>-1.9749829999999999</v>
      </c>
      <c r="I133" s="83">
        <v>-7.531357100000001E-2</v>
      </c>
      <c r="J133" s="84">
        <f t="shared" si="1"/>
        <v>7.0284167181863845E-3</v>
      </c>
      <c r="K133" s="84">
        <f>I133/'סכום נכסי הקרן'!$C$42</f>
        <v>-1.2660061713838957E-5</v>
      </c>
    </row>
    <row r="134" spans="2:11">
      <c r="B134" s="76" t="s">
        <v>2232</v>
      </c>
      <c r="C134" s="73" t="s">
        <v>2233</v>
      </c>
      <c r="D134" s="86" t="s">
        <v>517</v>
      </c>
      <c r="E134" s="86" t="s">
        <v>121</v>
      </c>
      <c r="F134" s="94">
        <v>45034</v>
      </c>
      <c r="G134" s="83">
        <v>3703.7721810000007</v>
      </c>
      <c r="H134" s="85">
        <v>-1.877162</v>
      </c>
      <c r="I134" s="83">
        <v>-6.9525799000000027E-2</v>
      </c>
      <c r="J134" s="84">
        <f t="shared" si="1"/>
        <v>6.4882899794628827E-3</v>
      </c>
      <c r="K134" s="84">
        <f>I134/'סכום נכסי הקרן'!$C$42</f>
        <v>-1.1687148735039574E-5</v>
      </c>
    </row>
    <row r="135" spans="2:11">
      <c r="B135" s="76" t="s">
        <v>2234</v>
      </c>
      <c r="C135" s="73" t="s">
        <v>2235</v>
      </c>
      <c r="D135" s="86" t="s">
        <v>517</v>
      </c>
      <c r="E135" s="86" t="s">
        <v>121</v>
      </c>
      <c r="F135" s="94">
        <v>45034</v>
      </c>
      <c r="G135" s="83">
        <v>4767.9110500000006</v>
      </c>
      <c r="H135" s="85">
        <v>-1.863046</v>
      </c>
      <c r="I135" s="83">
        <v>-8.8828355999999997E-2</v>
      </c>
      <c r="J135" s="84">
        <f t="shared" si="1"/>
        <v>8.2896441380984533E-3</v>
      </c>
      <c r="K135" s="84">
        <f>I135/'סכום נכסי הקרן'!$C$42</f>
        <v>-1.4931870232243495E-5</v>
      </c>
    </row>
    <row r="136" spans="2:11">
      <c r="B136" s="76" t="s">
        <v>2234</v>
      </c>
      <c r="C136" s="73" t="s">
        <v>2236</v>
      </c>
      <c r="D136" s="86" t="s">
        <v>517</v>
      </c>
      <c r="E136" s="86" t="s">
        <v>121</v>
      </c>
      <c r="F136" s="94">
        <v>45034</v>
      </c>
      <c r="G136" s="83">
        <v>5458.6501200000012</v>
      </c>
      <c r="H136" s="85">
        <v>-1.863046</v>
      </c>
      <c r="I136" s="83">
        <v>-0.10169714000000002</v>
      </c>
      <c r="J136" s="84">
        <f t="shared" si="1"/>
        <v>9.4905854214208125E-3</v>
      </c>
      <c r="K136" s="84">
        <f>I136/'סכום נכסי הקרן'!$C$42</f>
        <v>-1.7095087265493234E-5</v>
      </c>
    </row>
    <row r="137" spans="2:11">
      <c r="B137" s="76" t="s">
        <v>2237</v>
      </c>
      <c r="C137" s="73" t="s">
        <v>2238</v>
      </c>
      <c r="D137" s="86" t="s">
        <v>517</v>
      </c>
      <c r="E137" s="86" t="s">
        <v>121</v>
      </c>
      <c r="F137" s="94">
        <v>45034</v>
      </c>
      <c r="G137" s="83">
        <v>4291.1199450000013</v>
      </c>
      <c r="H137" s="85">
        <v>-1.863046</v>
      </c>
      <c r="I137" s="83">
        <v>-7.9945521000000019E-2</v>
      </c>
      <c r="J137" s="84">
        <f t="shared" si="1"/>
        <v>7.4606797802818396E-3</v>
      </c>
      <c r="K137" s="84">
        <f>I137/'סכום נכסי הקרן'!$C$42</f>
        <v>-1.3438683309877957E-5</v>
      </c>
    </row>
    <row r="138" spans="2:11">
      <c r="B138" s="76" t="s">
        <v>2239</v>
      </c>
      <c r="C138" s="73" t="s">
        <v>2240</v>
      </c>
      <c r="D138" s="86" t="s">
        <v>517</v>
      </c>
      <c r="E138" s="86" t="s">
        <v>121</v>
      </c>
      <c r="F138" s="94">
        <v>45034</v>
      </c>
      <c r="G138" s="83">
        <v>3815.068768000001</v>
      </c>
      <c r="H138" s="85">
        <v>-1.9009480000000001</v>
      </c>
      <c r="I138" s="83">
        <v>-7.2522457000000012E-2</v>
      </c>
      <c r="J138" s="84">
        <f t="shared" si="1"/>
        <v>6.7679442423829988E-3</v>
      </c>
      <c r="K138" s="84">
        <f>I138/'סכום נכסי הקרן'!$C$42</f>
        <v>-1.2190880993536107E-5</v>
      </c>
    </row>
    <row r="139" spans="2:11">
      <c r="B139" s="76" t="s">
        <v>2241</v>
      </c>
      <c r="C139" s="73" t="s">
        <v>2242</v>
      </c>
      <c r="D139" s="86" t="s">
        <v>517</v>
      </c>
      <c r="E139" s="86" t="s">
        <v>121</v>
      </c>
      <c r="F139" s="94">
        <v>45097</v>
      </c>
      <c r="G139" s="83">
        <v>6925.8846360000016</v>
      </c>
      <c r="H139" s="85">
        <v>-2.4463590000000002</v>
      </c>
      <c r="I139" s="83">
        <v>-0.16943202300000001</v>
      </c>
      <c r="J139" s="84">
        <f t="shared" si="1"/>
        <v>1.5811743451247848E-2</v>
      </c>
      <c r="K139" s="84">
        <f>I139/'סכום נכסי הקרן'!$C$42</f>
        <v>-2.8481186577656523E-5</v>
      </c>
    </row>
    <row r="140" spans="2:11">
      <c r="B140" s="76" t="s">
        <v>2243</v>
      </c>
      <c r="C140" s="73" t="s">
        <v>2244</v>
      </c>
      <c r="D140" s="86" t="s">
        <v>517</v>
      </c>
      <c r="E140" s="86" t="s">
        <v>121</v>
      </c>
      <c r="F140" s="94">
        <v>45007</v>
      </c>
      <c r="G140" s="83">
        <v>5534.6085880000001</v>
      </c>
      <c r="H140" s="85">
        <v>-1.6810039999999999</v>
      </c>
      <c r="I140" s="83">
        <v>-9.3037011000000017E-2</v>
      </c>
      <c r="J140" s="84">
        <f t="shared" ref="J140:J203" si="2">IFERROR(I140/$I$11,0)</f>
        <v>8.6824044437156037E-3</v>
      </c>
      <c r="K140" s="84">
        <f>I140/'סכום נכסי הקרן'!$C$42</f>
        <v>-1.5639336779437983E-5</v>
      </c>
    </row>
    <row r="141" spans="2:11">
      <c r="B141" s="76" t="s">
        <v>2245</v>
      </c>
      <c r="C141" s="73" t="s">
        <v>2246</v>
      </c>
      <c r="D141" s="86" t="s">
        <v>517</v>
      </c>
      <c r="E141" s="86" t="s">
        <v>121</v>
      </c>
      <c r="F141" s="94">
        <v>45097</v>
      </c>
      <c r="G141" s="83">
        <v>954.24286000000006</v>
      </c>
      <c r="H141" s="85">
        <v>-2.4179889999999999</v>
      </c>
      <c r="I141" s="83">
        <v>-2.3073484000000005E-2</v>
      </c>
      <c r="J141" s="84">
        <f t="shared" si="2"/>
        <v>2.1532647906498292E-3</v>
      </c>
      <c r="K141" s="84">
        <f>I141/'סכום נכסי הקרן'!$C$42</f>
        <v>-3.8786068369175563E-6</v>
      </c>
    </row>
    <row r="142" spans="2:11">
      <c r="B142" s="76" t="s">
        <v>2247</v>
      </c>
      <c r="C142" s="73" t="s">
        <v>2248</v>
      </c>
      <c r="D142" s="86" t="s">
        <v>517</v>
      </c>
      <c r="E142" s="86" t="s">
        <v>121</v>
      </c>
      <c r="F142" s="94">
        <v>45007</v>
      </c>
      <c r="G142" s="83">
        <v>7158.8034000000007</v>
      </c>
      <c r="H142" s="85">
        <v>-1.6528529999999999</v>
      </c>
      <c r="I142" s="83">
        <v>-0.11832453000000001</v>
      </c>
      <c r="J142" s="84">
        <f t="shared" si="2"/>
        <v>1.1042287515799063E-2</v>
      </c>
      <c r="K142" s="84">
        <f>I142/'סכום נכסי הקרן'!$C$42</f>
        <v>-1.989011850282586E-5</v>
      </c>
    </row>
    <row r="143" spans="2:11">
      <c r="B143" s="76" t="s">
        <v>2249</v>
      </c>
      <c r="C143" s="73" t="s">
        <v>2250</v>
      </c>
      <c r="D143" s="86" t="s">
        <v>517</v>
      </c>
      <c r="E143" s="86" t="s">
        <v>121</v>
      </c>
      <c r="F143" s="94">
        <v>45097</v>
      </c>
      <c r="G143" s="83">
        <v>1821.3148800000001</v>
      </c>
      <c r="H143" s="85">
        <v>-2.389634</v>
      </c>
      <c r="I143" s="83">
        <v>-4.3522755000000003E-2</v>
      </c>
      <c r="J143" s="84">
        <f t="shared" si="2"/>
        <v>4.0616326486966076E-3</v>
      </c>
      <c r="K143" s="84">
        <f>I143/'סכום נכסי הקרן'!$C$42</f>
        <v>-7.3160886801701788E-6</v>
      </c>
    </row>
    <row r="144" spans="2:11">
      <c r="B144" s="76" t="s">
        <v>2249</v>
      </c>
      <c r="C144" s="73" t="s">
        <v>2251</v>
      </c>
      <c r="D144" s="86" t="s">
        <v>517</v>
      </c>
      <c r="E144" s="86" t="s">
        <v>121</v>
      </c>
      <c r="F144" s="94">
        <v>45097</v>
      </c>
      <c r="G144" s="83">
        <v>5249.7891600000012</v>
      </c>
      <c r="H144" s="85">
        <v>-2.389634</v>
      </c>
      <c r="I144" s="83">
        <v>-0.12545073400000001</v>
      </c>
      <c r="J144" s="84">
        <f t="shared" si="2"/>
        <v>1.1707319470409297E-2</v>
      </c>
      <c r="K144" s="84">
        <f>I144/'סכום נכסי הקרן'!$C$42</f>
        <v>-2.1088019242725789E-5</v>
      </c>
    </row>
    <row r="145" spans="2:11">
      <c r="B145" s="76" t="s">
        <v>2252</v>
      </c>
      <c r="C145" s="73" t="s">
        <v>2253</v>
      </c>
      <c r="D145" s="86" t="s">
        <v>517</v>
      </c>
      <c r="E145" s="86" t="s">
        <v>121</v>
      </c>
      <c r="F145" s="94">
        <v>45034</v>
      </c>
      <c r="G145" s="83">
        <v>4772.799860000001</v>
      </c>
      <c r="H145" s="85">
        <v>-1.816317</v>
      </c>
      <c r="I145" s="83">
        <v>-8.6689172000000009E-2</v>
      </c>
      <c r="J145" s="84">
        <f t="shared" si="2"/>
        <v>8.0900111053097586E-3</v>
      </c>
      <c r="K145" s="84">
        <f>I145/'סכום נכסי הקרן'!$C$42</f>
        <v>-1.4572277650220571E-5</v>
      </c>
    </row>
    <row r="146" spans="2:11">
      <c r="B146" s="76" t="s">
        <v>2254</v>
      </c>
      <c r="C146" s="73" t="s">
        <v>2255</v>
      </c>
      <c r="D146" s="86" t="s">
        <v>517</v>
      </c>
      <c r="E146" s="86" t="s">
        <v>121</v>
      </c>
      <c r="F146" s="94">
        <v>44985</v>
      </c>
      <c r="G146" s="83">
        <v>2863.9177500000001</v>
      </c>
      <c r="H146" s="85">
        <v>-1.846265</v>
      </c>
      <c r="I146" s="83">
        <v>-5.2875519000000003E-2</v>
      </c>
      <c r="J146" s="84">
        <f t="shared" si="2"/>
        <v>4.9344517433967082E-3</v>
      </c>
      <c r="K146" s="84">
        <f>I146/'סכום נכסי הקרן'!$C$42</f>
        <v>-8.8882697341660284E-6</v>
      </c>
    </row>
    <row r="147" spans="2:11">
      <c r="B147" s="76" t="s">
        <v>2254</v>
      </c>
      <c r="C147" s="73" t="s">
        <v>2256</v>
      </c>
      <c r="D147" s="86" t="s">
        <v>517</v>
      </c>
      <c r="E147" s="86" t="s">
        <v>121</v>
      </c>
      <c r="F147" s="94">
        <v>44985</v>
      </c>
      <c r="G147" s="83">
        <v>5640.3768750000008</v>
      </c>
      <c r="H147" s="85">
        <v>-1.846265</v>
      </c>
      <c r="I147" s="83">
        <v>-0.10413632000000002</v>
      </c>
      <c r="J147" s="84">
        <f t="shared" si="2"/>
        <v>9.718214695441903E-3</v>
      </c>
      <c r="K147" s="84">
        <f>I147/'סכום נכסי הקרן'!$C$42</f>
        <v>-1.7505108579330042E-5</v>
      </c>
    </row>
    <row r="148" spans="2:11">
      <c r="B148" s="76" t="s">
        <v>2257</v>
      </c>
      <c r="C148" s="73" t="s">
        <v>2258</v>
      </c>
      <c r="D148" s="86" t="s">
        <v>517</v>
      </c>
      <c r="E148" s="86" t="s">
        <v>121</v>
      </c>
      <c r="F148" s="94">
        <v>44991</v>
      </c>
      <c r="G148" s="83">
        <v>3384.2261250000006</v>
      </c>
      <c r="H148" s="85">
        <v>-1.8174630000000001</v>
      </c>
      <c r="I148" s="83">
        <v>-6.1507041000000005E-2</v>
      </c>
      <c r="J148" s="84">
        <f t="shared" si="2"/>
        <v>5.7399630572632834E-3</v>
      </c>
      <c r="K148" s="84">
        <f>I148/'סכום נכסי הקרן'!$C$42</f>
        <v>-1.0339211440334212E-5</v>
      </c>
    </row>
    <row r="149" spans="2:11">
      <c r="B149" s="76" t="s">
        <v>2259</v>
      </c>
      <c r="C149" s="73" t="s">
        <v>2260</v>
      </c>
      <c r="D149" s="86" t="s">
        <v>517</v>
      </c>
      <c r="E149" s="86" t="s">
        <v>121</v>
      </c>
      <c r="F149" s="94">
        <v>44985</v>
      </c>
      <c r="G149" s="83">
        <v>1366.3273540000002</v>
      </c>
      <c r="H149" s="85">
        <v>-1.834927</v>
      </c>
      <c r="I149" s="83">
        <v>-2.5071115000000005E-2</v>
      </c>
      <c r="J149" s="84">
        <f t="shared" si="2"/>
        <v>2.3396878075210834E-3</v>
      </c>
      <c r="K149" s="84">
        <f>I149/'סכום נכסי הקרן'!$C$42</f>
        <v>-4.2144046407619364E-6</v>
      </c>
    </row>
    <row r="150" spans="2:11">
      <c r="B150" s="76" t="s">
        <v>2261</v>
      </c>
      <c r="C150" s="73" t="s">
        <v>2262</v>
      </c>
      <c r="D150" s="86" t="s">
        <v>517</v>
      </c>
      <c r="E150" s="86" t="s">
        <v>121</v>
      </c>
      <c r="F150" s="94">
        <v>44985</v>
      </c>
      <c r="G150" s="83">
        <v>2864.3141400000004</v>
      </c>
      <c r="H150" s="85">
        <v>-1.832171</v>
      </c>
      <c r="I150" s="83">
        <v>-5.2479129000000013E-2</v>
      </c>
      <c r="J150" s="84">
        <f t="shared" si="2"/>
        <v>4.897459816630657E-3</v>
      </c>
      <c r="K150" s="84">
        <f>I150/'סכום נכסי הקרן'!$C$42</f>
        <v>-8.8216373623887231E-6</v>
      </c>
    </row>
    <row r="151" spans="2:11">
      <c r="B151" s="76" t="s">
        <v>2263</v>
      </c>
      <c r="C151" s="73" t="s">
        <v>2264</v>
      </c>
      <c r="D151" s="86" t="s">
        <v>517</v>
      </c>
      <c r="E151" s="86" t="s">
        <v>121</v>
      </c>
      <c r="F151" s="94">
        <v>45097</v>
      </c>
      <c r="G151" s="83">
        <v>10027.874220000002</v>
      </c>
      <c r="H151" s="85">
        <v>-2.3329710000000001</v>
      </c>
      <c r="I151" s="83">
        <v>-0.23394739500000003</v>
      </c>
      <c r="J151" s="84">
        <f t="shared" si="2"/>
        <v>2.1832450119702248E-2</v>
      </c>
      <c r="K151" s="84">
        <f>I151/'סכום נכסי הקרן'!$C$42</f>
        <v>-3.9326092484604924E-5</v>
      </c>
    </row>
    <row r="152" spans="2:11">
      <c r="B152" s="76" t="s">
        <v>2265</v>
      </c>
      <c r="C152" s="73" t="s">
        <v>2266</v>
      </c>
      <c r="D152" s="86" t="s">
        <v>517</v>
      </c>
      <c r="E152" s="86" t="s">
        <v>121</v>
      </c>
      <c r="F152" s="94">
        <v>44985</v>
      </c>
      <c r="G152" s="83">
        <v>10889.213834000002</v>
      </c>
      <c r="H152" s="85">
        <v>-1.7870950000000001</v>
      </c>
      <c r="I152" s="83">
        <v>-0.19460058700000002</v>
      </c>
      <c r="J152" s="84">
        <f t="shared" si="2"/>
        <v>1.8160525399063654E-2</v>
      </c>
      <c r="K152" s="84">
        <f>I152/'סכום נכסי הקרן'!$C$42</f>
        <v>-3.2711972201786671E-5</v>
      </c>
    </row>
    <row r="153" spans="2:11">
      <c r="B153" s="76" t="s">
        <v>2265</v>
      </c>
      <c r="C153" s="73" t="s">
        <v>2267</v>
      </c>
      <c r="D153" s="86" t="s">
        <v>517</v>
      </c>
      <c r="E153" s="86" t="s">
        <v>121</v>
      </c>
      <c r="F153" s="94">
        <v>44985</v>
      </c>
      <c r="G153" s="83">
        <v>91.131295000000009</v>
      </c>
      <c r="H153" s="85">
        <v>-1.7870950000000001</v>
      </c>
      <c r="I153" s="83">
        <v>-1.6286030000000002E-3</v>
      </c>
      <c r="J153" s="84">
        <f t="shared" si="2"/>
        <v>1.5198456799357581E-4</v>
      </c>
      <c r="K153" s="84">
        <f>I153/'סכום נכסי הקרן'!$C$42</f>
        <v>-2.7376492992668303E-7</v>
      </c>
    </row>
    <row r="154" spans="2:11">
      <c r="B154" s="76" t="s">
        <v>2268</v>
      </c>
      <c r="C154" s="73" t="s">
        <v>2269</v>
      </c>
      <c r="D154" s="86" t="s">
        <v>517</v>
      </c>
      <c r="E154" s="86" t="s">
        <v>121</v>
      </c>
      <c r="F154" s="94">
        <v>44991</v>
      </c>
      <c r="G154" s="83">
        <v>3645.5543520000006</v>
      </c>
      <c r="H154" s="85">
        <v>-1.7498640000000001</v>
      </c>
      <c r="I154" s="83">
        <v>-6.3792242000000013E-2</v>
      </c>
      <c r="J154" s="84">
        <f t="shared" si="2"/>
        <v>5.9532226955934893E-3</v>
      </c>
      <c r="K154" s="84">
        <f>I154/'סכום נכסי הקרן'!$C$42</f>
        <v>-1.0723349190070267E-5</v>
      </c>
    </row>
    <row r="155" spans="2:11">
      <c r="B155" s="76" t="s">
        <v>2270</v>
      </c>
      <c r="C155" s="73" t="s">
        <v>2271</v>
      </c>
      <c r="D155" s="86" t="s">
        <v>517</v>
      </c>
      <c r="E155" s="86" t="s">
        <v>121</v>
      </c>
      <c r="F155" s="94">
        <v>45035</v>
      </c>
      <c r="G155" s="83">
        <v>12705.488670000002</v>
      </c>
      <c r="H155" s="85">
        <v>-1.6729270000000001</v>
      </c>
      <c r="I155" s="83">
        <v>-0.21255357100000002</v>
      </c>
      <c r="J155" s="84">
        <f t="shared" si="2"/>
        <v>1.9835934640871251E-2</v>
      </c>
      <c r="K155" s="84">
        <f>I155/'סכום נכסי הקרן'!$C$42</f>
        <v>-3.5729833157915864E-5</v>
      </c>
    </row>
    <row r="156" spans="2:11">
      <c r="B156" s="76" t="s">
        <v>2272</v>
      </c>
      <c r="C156" s="73" t="s">
        <v>2273</v>
      </c>
      <c r="D156" s="86" t="s">
        <v>517</v>
      </c>
      <c r="E156" s="86" t="s">
        <v>121</v>
      </c>
      <c r="F156" s="94">
        <v>45035</v>
      </c>
      <c r="G156" s="83">
        <v>770.38880000000006</v>
      </c>
      <c r="H156" s="85">
        <v>-1.6448100000000001</v>
      </c>
      <c r="I156" s="83">
        <v>-1.2671430000000003E-2</v>
      </c>
      <c r="J156" s="84">
        <f t="shared" si="2"/>
        <v>1.1825238037820368E-3</v>
      </c>
      <c r="K156" s="84">
        <f>I156/'סכום נכסי הקרן'!$C$42</f>
        <v>-2.1300422177908731E-6</v>
      </c>
    </row>
    <row r="157" spans="2:11">
      <c r="B157" s="76" t="s">
        <v>2274</v>
      </c>
      <c r="C157" s="73" t="s">
        <v>2275</v>
      </c>
      <c r="D157" s="86" t="s">
        <v>517</v>
      </c>
      <c r="E157" s="86" t="s">
        <v>121</v>
      </c>
      <c r="F157" s="94">
        <v>45035</v>
      </c>
      <c r="G157" s="83">
        <v>4855.4237759999996</v>
      </c>
      <c r="H157" s="85">
        <v>-1.6448100000000001</v>
      </c>
      <c r="I157" s="83">
        <v>-7.9862479000000014E-2</v>
      </c>
      <c r="J157" s="84">
        <f t="shared" si="2"/>
        <v>7.4529301307384435E-3</v>
      </c>
      <c r="K157" s="84">
        <f>I157/'סכום נכסי הקרן'!$C$42</f>
        <v>-1.3424724114597723E-5</v>
      </c>
    </row>
    <row r="158" spans="2:11">
      <c r="B158" s="76" t="s">
        <v>2276</v>
      </c>
      <c r="C158" s="73" t="s">
        <v>2277</v>
      </c>
      <c r="D158" s="86" t="s">
        <v>517</v>
      </c>
      <c r="E158" s="86" t="s">
        <v>121</v>
      </c>
      <c r="F158" s="94">
        <v>44991</v>
      </c>
      <c r="G158" s="83">
        <v>4856.7665370000004</v>
      </c>
      <c r="H158" s="85">
        <v>-1.6907890000000001</v>
      </c>
      <c r="I158" s="83">
        <v>-8.2117668000000005E-2</v>
      </c>
      <c r="J158" s="84">
        <f t="shared" si="2"/>
        <v>7.6633889877520088E-3</v>
      </c>
      <c r="K158" s="84">
        <f>I158/'סכום נכסי הקרן'!$C$42</f>
        <v>-1.3803816906737014E-5</v>
      </c>
    </row>
    <row r="159" spans="2:11">
      <c r="B159" s="76" t="s">
        <v>2278</v>
      </c>
      <c r="C159" s="73" t="s">
        <v>2279</v>
      </c>
      <c r="D159" s="86" t="s">
        <v>517</v>
      </c>
      <c r="E159" s="86" t="s">
        <v>121</v>
      </c>
      <c r="F159" s="94">
        <v>45007</v>
      </c>
      <c r="G159" s="83">
        <v>1694.2208850000002</v>
      </c>
      <c r="H159" s="85">
        <v>-1.6764049999999999</v>
      </c>
      <c r="I159" s="83">
        <v>-2.8402010000000005E-2</v>
      </c>
      <c r="J159" s="84">
        <f t="shared" si="2"/>
        <v>2.650533751932927E-3</v>
      </c>
      <c r="K159" s="84">
        <f>I159/'סכום נכסי הקרן'!$C$42</f>
        <v>-4.7743214751704072E-6</v>
      </c>
    </row>
    <row r="160" spans="2:11">
      <c r="B160" s="76" t="s">
        <v>2278</v>
      </c>
      <c r="C160" s="73" t="s">
        <v>2280</v>
      </c>
      <c r="D160" s="86" t="s">
        <v>517</v>
      </c>
      <c r="E160" s="86" t="s">
        <v>121</v>
      </c>
      <c r="F160" s="94">
        <v>45007</v>
      </c>
      <c r="G160" s="83">
        <v>3823.3136800000007</v>
      </c>
      <c r="H160" s="85">
        <v>-1.6764049999999999</v>
      </c>
      <c r="I160" s="83">
        <v>-6.4094237000000012E-2</v>
      </c>
      <c r="J160" s="84">
        <f t="shared" si="2"/>
        <v>5.9814054876006391E-3</v>
      </c>
      <c r="K160" s="84">
        <f>I160/'סכום נכסי הקרן'!$C$42</f>
        <v>-1.0774113949814176E-5</v>
      </c>
    </row>
    <row r="161" spans="2:11">
      <c r="B161" s="76" t="s">
        <v>2281</v>
      </c>
      <c r="C161" s="73" t="s">
        <v>2282</v>
      </c>
      <c r="D161" s="86" t="s">
        <v>517</v>
      </c>
      <c r="E161" s="86" t="s">
        <v>121</v>
      </c>
      <c r="F161" s="94">
        <v>45036</v>
      </c>
      <c r="G161" s="83">
        <v>7646.6273600000013</v>
      </c>
      <c r="H161" s="85">
        <v>-1.6097490000000001</v>
      </c>
      <c r="I161" s="83">
        <v>-0.12309153200000003</v>
      </c>
      <c r="J161" s="84">
        <f t="shared" si="2"/>
        <v>1.14871539071753E-2</v>
      </c>
      <c r="K161" s="84">
        <f>I161/'סכום נכסי הקרן'!$C$42</f>
        <v>-2.0691442071854264E-5</v>
      </c>
    </row>
    <row r="162" spans="2:11">
      <c r="B162" s="76" t="s">
        <v>2283</v>
      </c>
      <c r="C162" s="73" t="s">
        <v>2284</v>
      </c>
      <c r="D162" s="86" t="s">
        <v>517</v>
      </c>
      <c r="E162" s="86" t="s">
        <v>121</v>
      </c>
      <c r="F162" s="94">
        <v>45055</v>
      </c>
      <c r="G162" s="83">
        <v>4747.7530800000013</v>
      </c>
      <c r="H162" s="85">
        <v>-1.483827</v>
      </c>
      <c r="I162" s="83">
        <v>-7.0448436000000017E-2</v>
      </c>
      <c r="J162" s="84">
        <f t="shared" si="2"/>
        <v>6.5743923542343199E-3</v>
      </c>
      <c r="K162" s="84">
        <f>I162/'סכום נכסי הקרן'!$C$42</f>
        <v>-1.1842242182400756E-5</v>
      </c>
    </row>
    <row r="163" spans="2:11">
      <c r="B163" s="76" t="s">
        <v>2285</v>
      </c>
      <c r="C163" s="73" t="s">
        <v>2286</v>
      </c>
      <c r="D163" s="86" t="s">
        <v>517</v>
      </c>
      <c r="E163" s="86" t="s">
        <v>121</v>
      </c>
      <c r="F163" s="94">
        <v>45055</v>
      </c>
      <c r="G163" s="83">
        <v>3956.4609000000009</v>
      </c>
      <c r="H163" s="85">
        <v>-1.483827</v>
      </c>
      <c r="I163" s="83">
        <v>-5.8707030000000007E-2</v>
      </c>
      <c r="J163" s="84">
        <f t="shared" si="2"/>
        <v>5.4786602951952656E-3</v>
      </c>
      <c r="K163" s="84">
        <f>I163/'סכום נכסי הקרן'!$C$42</f>
        <v>-9.8685351520006277E-6</v>
      </c>
    </row>
    <row r="164" spans="2:11">
      <c r="B164" s="76" t="s">
        <v>2287</v>
      </c>
      <c r="C164" s="73" t="s">
        <v>2288</v>
      </c>
      <c r="D164" s="86" t="s">
        <v>517</v>
      </c>
      <c r="E164" s="86" t="s">
        <v>121</v>
      </c>
      <c r="F164" s="94">
        <v>45036</v>
      </c>
      <c r="G164" s="83">
        <v>3826.4848000000011</v>
      </c>
      <c r="H164" s="85">
        <v>-1.525542</v>
      </c>
      <c r="I164" s="83">
        <v>-5.8374646000000002E-2</v>
      </c>
      <c r="J164" s="84">
        <f t="shared" si="2"/>
        <v>5.4476415394592286E-3</v>
      </c>
      <c r="K164" s="84">
        <f>I164/'סכום נכסי הקרן'!$C$42</f>
        <v>-9.8126620617086705E-6</v>
      </c>
    </row>
    <row r="165" spans="2:11">
      <c r="B165" s="76" t="s">
        <v>2287</v>
      </c>
      <c r="C165" s="73" t="s">
        <v>2289</v>
      </c>
      <c r="D165" s="86" t="s">
        <v>517</v>
      </c>
      <c r="E165" s="86" t="s">
        <v>121</v>
      </c>
      <c r="F165" s="94">
        <v>45036</v>
      </c>
      <c r="G165" s="83">
        <v>2260.8348000000005</v>
      </c>
      <c r="H165" s="85">
        <v>-1.525542</v>
      </c>
      <c r="I165" s="83">
        <v>-3.4489992000000011E-2</v>
      </c>
      <c r="J165" s="84">
        <f t="shared" si="2"/>
        <v>3.2186767028071833E-3</v>
      </c>
      <c r="K165" s="84">
        <f>I165/'סכום נכסי הקרן'!$C$42</f>
        <v>-5.7976991587586782E-6</v>
      </c>
    </row>
    <row r="166" spans="2:11">
      <c r="B166" s="76" t="s">
        <v>2290</v>
      </c>
      <c r="C166" s="73" t="s">
        <v>2291</v>
      </c>
      <c r="D166" s="86" t="s">
        <v>517</v>
      </c>
      <c r="E166" s="86" t="s">
        <v>121</v>
      </c>
      <c r="F166" s="94">
        <v>45036</v>
      </c>
      <c r="G166" s="83">
        <v>2826.0435000000002</v>
      </c>
      <c r="H166" s="85">
        <v>-1.525542</v>
      </c>
      <c r="I166" s="83">
        <v>-4.3112491000000003E-2</v>
      </c>
      <c r="J166" s="84">
        <f t="shared" si="2"/>
        <v>4.0233459718310265E-3</v>
      </c>
      <c r="K166" s="84">
        <f>I166/'סכום נכסי הקרן'!$C$42</f>
        <v>-7.2471241165463602E-6</v>
      </c>
    </row>
    <row r="167" spans="2:11">
      <c r="B167" s="76" t="s">
        <v>2290</v>
      </c>
      <c r="C167" s="73" t="s">
        <v>2292</v>
      </c>
      <c r="D167" s="86" t="s">
        <v>517</v>
      </c>
      <c r="E167" s="86" t="s">
        <v>121</v>
      </c>
      <c r="F167" s="94">
        <v>45036</v>
      </c>
      <c r="G167" s="83">
        <v>4783.1060000000007</v>
      </c>
      <c r="H167" s="85">
        <v>-1.525542</v>
      </c>
      <c r="I167" s="83">
        <v>-7.2968308000000009E-2</v>
      </c>
      <c r="J167" s="84">
        <f t="shared" si="2"/>
        <v>6.8095519709850602E-3</v>
      </c>
      <c r="K167" s="84">
        <f>I167/'סכום נכסי הקרן'!$C$42</f>
        <v>-1.2265827661184846E-5</v>
      </c>
    </row>
    <row r="168" spans="2:11">
      <c r="B168" s="76" t="s">
        <v>2293</v>
      </c>
      <c r="C168" s="73" t="s">
        <v>2294</v>
      </c>
      <c r="D168" s="86" t="s">
        <v>517</v>
      </c>
      <c r="E168" s="86" t="s">
        <v>121</v>
      </c>
      <c r="F168" s="94">
        <v>45036</v>
      </c>
      <c r="G168" s="83">
        <v>3826.4848000000011</v>
      </c>
      <c r="H168" s="85">
        <v>-1.525542</v>
      </c>
      <c r="I168" s="83">
        <v>-5.8374646000000002E-2</v>
      </c>
      <c r="J168" s="84">
        <f t="shared" si="2"/>
        <v>5.4476415394592286E-3</v>
      </c>
      <c r="K168" s="84">
        <f>I168/'סכום נכסי הקרן'!$C$42</f>
        <v>-9.8126620617086705E-6</v>
      </c>
    </row>
    <row r="169" spans="2:11">
      <c r="B169" s="76" t="s">
        <v>2295</v>
      </c>
      <c r="C169" s="73" t="s">
        <v>2296</v>
      </c>
      <c r="D169" s="86" t="s">
        <v>517</v>
      </c>
      <c r="E169" s="86" t="s">
        <v>121</v>
      </c>
      <c r="F169" s="94">
        <v>45061</v>
      </c>
      <c r="G169" s="83">
        <v>5086.8783000000003</v>
      </c>
      <c r="H169" s="85">
        <v>-1.5185900000000001</v>
      </c>
      <c r="I169" s="83">
        <v>-7.7248814000000013E-2</v>
      </c>
      <c r="J169" s="84">
        <f t="shared" si="2"/>
        <v>7.2090175591019373E-3</v>
      </c>
      <c r="K169" s="84">
        <f>I169/'סכום נכסי הקרן'!$C$42</f>
        <v>-1.2985372218784671E-5</v>
      </c>
    </row>
    <row r="170" spans="2:11">
      <c r="B170" s="76" t="s">
        <v>2297</v>
      </c>
      <c r="C170" s="73" t="s">
        <v>2298</v>
      </c>
      <c r="D170" s="86" t="s">
        <v>517</v>
      </c>
      <c r="E170" s="86" t="s">
        <v>121</v>
      </c>
      <c r="F170" s="94">
        <v>45055</v>
      </c>
      <c r="G170" s="83">
        <v>5992.8672510000006</v>
      </c>
      <c r="H170" s="85">
        <v>-1.4558</v>
      </c>
      <c r="I170" s="83">
        <v>-8.7244186000000015E-2</v>
      </c>
      <c r="J170" s="84">
        <f t="shared" si="2"/>
        <v>8.1418061486815234E-3</v>
      </c>
      <c r="K170" s="84">
        <f>I170/'סכום נכסי הקרן'!$C$42</f>
        <v>-1.4665574401373755E-5</v>
      </c>
    </row>
    <row r="171" spans="2:11">
      <c r="B171" s="76" t="s">
        <v>2299</v>
      </c>
      <c r="C171" s="73" t="s">
        <v>2300</v>
      </c>
      <c r="D171" s="86" t="s">
        <v>517</v>
      </c>
      <c r="E171" s="86" t="s">
        <v>121</v>
      </c>
      <c r="F171" s="94">
        <v>45055</v>
      </c>
      <c r="G171" s="83">
        <v>25350.500000000004</v>
      </c>
      <c r="H171" s="85">
        <v>-1.4487289999999999</v>
      </c>
      <c r="I171" s="83">
        <v>-0.36726000000000003</v>
      </c>
      <c r="J171" s="84">
        <f t="shared" si="2"/>
        <v>3.42734554961035E-2</v>
      </c>
      <c r="K171" s="84">
        <f>I171/'סכום נכסי הקרן'!$C$42</f>
        <v>-6.1735676628910552E-5</v>
      </c>
    </row>
    <row r="172" spans="2:11">
      <c r="B172" s="76" t="s">
        <v>2301</v>
      </c>
      <c r="C172" s="73" t="s">
        <v>2302</v>
      </c>
      <c r="D172" s="86" t="s">
        <v>517</v>
      </c>
      <c r="E172" s="86" t="s">
        <v>121</v>
      </c>
      <c r="F172" s="94">
        <v>44984</v>
      </c>
      <c r="G172" s="83">
        <v>2873.8274999999999</v>
      </c>
      <c r="H172" s="85">
        <v>-1.495071</v>
      </c>
      <c r="I172" s="83">
        <v>-4.2965769000000008E-2</v>
      </c>
      <c r="J172" s="84">
        <f t="shared" si="2"/>
        <v>4.0096535742453945E-3</v>
      </c>
      <c r="K172" s="84">
        <f>I172/'סכום נכסי הקרן'!$C$42</f>
        <v>-7.2224604397333485E-6</v>
      </c>
    </row>
    <row r="173" spans="2:11">
      <c r="B173" s="76" t="s">
        <v>2303</v>
      </c>
      <c r="C173" s="73" t="s">
        <v>2304</v>
      </c>
      <c r="D173" s="86" t="s">
        <v>517</v>
      </c>
      <c r="E173" s="86" t="s">
        <v>121</v>
      </c>
      <c r="F173" s="94">
        <v>45103</v>
      </c>
      <c r="G173" s="83">
        <v>3454.2960970000004</v>
      </c>
      <c r="H173" s="85">
        <v>-1.9824349999999999</v>
      </c>
      <c r="I173" s="83">
        <v>-6.8479190000000023E-2</v>
      </c>
      <c r="J173" s="84">
        <f t="shared" si="2"/>
        <v>6.3906182837069562E-3</v>
      </c>
      <c r="K173" s="84">
        <f>I173/'סכום נכסי הקרן'!$C$42</f>
        <v>-1.1511215840684327E-5</v>
      </c>
    </row>
    <row r="174" spans="2:11">
      <c r="B174" s="76" t="s">
        <v>2305</v>
      </c>
      <c r="C174" s="73" t="s">
        <v>2306</v>
      </c>
      <c r="D174" s="86" t="s">
        <v>517</v>
      </c>
      <c r="E174" s="86" t="s">
        <v>121</v>
      </c>
      <c r="F174" s="94">
        <v>45061</v>
      </c>
      <c r="G174" s="83">
        <v>3837.0552000000002</v>
      </c>
      <c r="H174" s="85">
        <v>-1.2389239999999999</v>
      </c>
      <c r="I174" s="83">
        <v>-4.7538206999999999E-2</v>
      </c>
      <c r="J174" s="84">
        <f t="shared" si="2"/>
        <v>4.4363628545963513E-3</v>
      </c>
      <c r="K174" s="84">
        <f>I174/'סכום נכסי הקרן'!$C$42</f>
        <v>-7.9910781867619983E-6</v>
      </c>
    </row>
    <row r="175" spans="2:11">
      <c r="B175" s="76" t="s">
        <v>2307</v>
      </c>
      <c r="C175" s="73" t="s">
        <v>2308</v>
      </c>
      <c r="D175" s="86" t="s">
        <v>517</v>
      </c>
      <c r="E175" s="86" t="s">
        <v>121</v>
      </c>
      <c r="F175" s="94">
        <v>45061</v>
      </c>
      <c r="G175" s="83">
        <v>5755.582800000001</v>
      </c>
      <c r="H175" s="85">
        <v>-1.2389239999999999</v>
      </c>
      <c r="I175" s="83">
        <v>-7.1307311000000012E-2</v>
      </c>
      <c r="J175" s="84">
        <f t="shared" si="2"/>
        <v>6.6545443285555518E-3</v>
      </c>
      <c r="K175" s="84">
        <f>I175/'סכום נכסי הקרן'!$C$42</f>
        <v>-1.1986617364192007E-5</v>
      </c>
    </row>
    <row r="176" spans="2:11">
      <c r="B176" s="76" t="s">
        <v>2309</v>
      </c>
      <c r="C176" s="73" t="s">
        <v>2310</v>
      </c>
      <c r="D176" s="86" t="s">
        <v>517</v>
      </c>
      <c r="E176" s="86" t="s">
        <v>121</v>
      </c>
      <c r="F176" s="94">
        <v>45061</v>
      </c>
      <c r="G176" s="83">
        <v>5667.7005000000008</v>
      </c>
      <c r="H176" s="85">
        <v>-1.2389239999999999</v>
      </c>
      <c r="I176" s="83">
        <v>-7.0218515000000009E-2</v>
      </c>
      <c r="J176" s="84">
        <f t="shared" si="2"/>
        <v>6.5529356555436924E-3</v>
      </c>
      <c r="K176" s="84">
        <f>I176/'סכום נכסי הקרן'!$C$42</f>
        <v>-1.1803592918919308E-5</v>
      </c>
    </row>
    <row r="177" spans="2:11">
      <c r="B177" s="76" t="s">
        <v>2311</v>
      </c>
      <c r="C177" s="73" t="s">
        <v>2312</v>
      </c>
      <c r="D177" s="86" t="s">
        <v>517</v>
      </c>
      <c r="E177" s="86" t="s">
        <v>121</v>
      </c>
      <c r="F177" s="94">
        <v>45057</v>
      </c>
      <c r="G177" s="83">
        <v>9117.2738989999998</v>
      </c>
      <c r="H177" s="85">
        <v>-1.8658619999999999</v>
      </c>
      <c r="I177" s="83">
        <v>-0.17011572300000002</v>
      </c>
      <c r="J177" s="84">
        <f t="shared" si="2"/>
        <v>1.5875547735740271E-2</v>
      </c>
      <c r="K177" s="84">
        <f>I177/'סכום נכסי הקרן'!$C$42</f>
        <v>-2.8596115189841859E-5</v>
      </c>
    </row>
    <row r="178" spans="2:11">
      <c r="B178" s="76" t="s">
        <v>2313</v>
      </c>
      <c r="C178" s="73" t="s">
        <v>2314</v>
      </c>
      <c r="D178" s="86" t="s">
        <v>517</v>
      </c>
      <c r="E178" s="86" t="s">
        <v>121</v>
      </c>
      <c r="F178" s="94">
        <v>45061</v>
      </c>
      <c r="G178" s="83">
        <v>7677.7043360000007</v>
      </c>
      <c r="H178" s="85">
        <v>-1.1915340000000001</v>
      </c>
      <c r="I178" s="83">
        <v>-9.148247800000002E-2</v>
      </c>
      <c r="J178" s="84">
        <f t="shared" si="2"/>
        <v>8.5373322398471611E-3</v>
      </c>
      <c r="K178" s="84">
        <f>I178/'סכום נכסי הקרן'!$C$42</f>
        <v>-1.5378022869409749E-5</v>
      </c>
    </row>
    <row r="179" spans="2:11">
      <c r="B179" s="76" t="s">
        <v>2315</v>
      </c>
      <c r="C179" s="73" t="s">
        <v>2316</v>
      </c>
      <c r="D179" s="86" t="s">
        <v>517</v>
      </c>
      <c r="E179" s="86" t="s">
        <v>121</v>
      </c>
      <c r="F179" s="94">
        <v>45057</v>
      </c>
      <c r="G179" s="83">
        <v>3361.1229400000007</v>
      </c>
      <c r="H179" s="85">
        <v>-1.80139</v>
      </c>
      <c r="I179" s="83">
        <v>-6.0546921000000004E-2</v>
      </c>
      <c r="J179" s="84">
        <f t="shared" si="2"/>
        <v>5.6503626921515946E-3</v>
      </c>
      <c r="K179" s="84">
        <f>I179/'סכום נכסי הקרן'!$C$42</f>
        <v>-1.0177817175113526E-5</v>
      </c>
    </row>
    <row r="180" spans="2:11">
      <c r="B180" s="76" t="s">
        <v>2315</v>
      </c>
      <c r="C180" s="73" t="s">
        <v>2317</v>
      </c>
      <c r="D180" s="86" t="s">
        <v>517</v>
      </c>
      <c r="E180" s="86" t="s">
        <v>121</v>
      </c>
      <c r="F180" s="94">
        <v>45057</v>
      </c>
      <c r="G180" s="83">
        <v>1929.1416060000004</v>
      </c>
      <c r="H180" s="85">
        <v>-1.80139</v>
      </c>
      <c r="I180" s="83">
        <v>-3.4751357000000004E-2</v>
      </c>
      <c r="J180" s="84">
        <f t="shared" si="2"/>
        <v>3.2430678199877605E-3</v>
      </c>
      <c r="K180" s="84">
        <f>I180/'סכום נכסי הקרן'!$C$42</f>
        <v>-5.8416340961929619E-6</v>
      </c>
    </row>
    <row r="181" spans="2:11">
      <c r="B181" s="76" t="s">
        <v>2318</v>
      </c>
      <c r="C181" s="73" t="s">
        <v>2319</v>
      </c>
      <c r="D181" s="86" t="s">
        <v>517</v>
      </c>
      <c r="E181" s="86" t="s">
        <v>121</v>
      </c>
      <c r="F181" s="94">
        <v>45057</v>
      </c>
      <c r="G181" s="83">
        <v>2837.7536250000003</v>
      </c>
      <c r="H181" s="85">
        <v>-1.7733840000000001</v>
      </c>
      <c r="I181" s="83">
        <v>-5.0324262000000002E-2</v>
      </c>
      <c r="J181" s="84">
        <f t="shared" si="2"/>
        <v>4.6963632141568713E-3</v>
      </c>
      <c r="K181" s="84">
        <f>I181/'סכום נכסי הקרן'!$C$42</f>
        <v>-8.4594084992119229E-6</v>
      </c>
    </row>
    <row r="182" spans="2:11">
      <c r="B182" s="76" t="s">
        <v>2318</v>
      </c>
      <c r="C182" s="73" t="s">
        <v>2320</v>
      </c>
      <c r="D182" s="86" t="s">
        <v>517</v>
      </c>
      <c r="E182" s="86" t="s">
        <v>121</v>
      </c>
      <c r="F182" s="94">
        <v>45057</v>
      </c>
      <c r="G182" s="83">
        <v>2881.7553000000003</v>
      </c>
      <c r="H182" s="85">
        <v>-1.7733840000000001</v>
      </c>
      <c r="I182" s="83">
        <v>-5.110458100000001E-2</v>
      </c>
      <c r="J182" s="84">
        <f t="shared" si="2"/>
        <v>4.7691841816438407E-3</v>
      </c>
      <c r="K182" s="84">
        <f>I182/'סכום נכסי הקרן'!$C$42</f>
        <v>-8.5905785734138396E-6</v>
      </c>
    </row>
    <row r="183" spans="2:11">
      <c r="B183" s="76" t="s">
        <v>2321</v>
      </c>
      <c r="C183" s="73" t="s">
        <v>2322</v>
      </c>
      <c r="D183" s="86" t="s">
        <v>517</v>
      </c>
      <c r="E183" s="86" t="s">
        <v>121</v>
      </c>
      <c r="F183" s="94">
        <v>45068</v>
      </c>
      <c r="G183" s="83">
        <v>12007.313749999999</v>
      </c>
      <c r="H183" s="85">
        <v>-1.527949</v>
      </c>
      <c r="I183" s="83">
        <v>-0.18346564300000004</v>
      </c>
      <c r="J183" s="84">
        <f t="shared" si="2"/>
        <v>1.7121389616142554E-2</v>
      </c>
      <c r="K183" s="84">
        <f>I183/'סכום נכסי הקרן'!$C$42</f>
        <v>-3.0840210229165025E-5</v>
      </c>
    </row>
    <row r="184" spans="2:11">
      <c r="B184" s="76" t="s">
        <v>2323</v>
      </c>
      <c r="C184" s="73" t="s">
        <v>2324</v>
      </c>
      <c r="D184" s="86" t="s">
        <v>517</v>
      </c>
      <c r="E184" s="86" t="s">
        <v>121</v>
      </c>
      <c r="F184" s="94">
        <v>44984</v>
      </c>
      <c r="G184" s="83">
        <v>3666.3290400000005</v>
      </c>
      <c r="H184" s="85">
        <v>-1.5232619999999999</v>
      </c>
      <c r="I184" s="83">
        <v>-5.5847790000000008E-2</v>
      </c>
      <c r="J184" s="84">
        <f t="shared" si="2"/>
        <v>5.211830161522448E-3</v>
      </c>
      <c r="K184" s="84">
        <f>I184/'סכום נכסי הקרן'!$C$42</f>
        <v>-9.3879025863946642E-6</v>
      </c>
    </row>
    <row r="185" spans="2:11">
      <c r="B185" s="76" t="s">
        <v>2325</v>
      </c>
      <c r="C185" s="73" t="s">
        <v>2326</v>
      </c>
      <c r="D185" s="86" t="s">
        <v>517</v>
      </c>
      <c r="E185" s="86" t="s">
        <v>121</v>
      </c>
      <c r="F185" s="94">
        <v>45068</v>
      </c>
      <c r="G185" s="83">
        <v>3843.3974400000006</v>
      </c>
      <c r="H185" s="85">
        <v>-1.5000260000000001</v>
      </c>
      <c r="I185" s="83">
        <v>-5.7651966000000006E-2</v>
      </c>
      <c r="J185" s="84">
        <f t="shared" si="2"/>
        <v>5.3801995615201008E-3</v>
      </c>
      <c r="K185" s="84">
        <f>I185/'סכום נכסי הקרן'!$C$42</f>
        <v>-9.6911809889368444E-6</v>
      </c>
    </row>
    <row r="186" spans="2:11">
      <c r="B186" s="76" t="s">
        <v>2327</v>
      </c>
      <c r="C186" s="73" t="s">
        <v>2328</v>
      </c>
      <c r="D186" s="86" t="s">
        <v>517</v>
      </c>
      <c r="E186" s="86" t="s">
        <v>121</v>
      </c>
      <c r="F186" s="94">
        <v>45068</v>
      </c>
      <c r="G186" s="83">
        <v>10569.342960000002</v>
      </c>
      <c r="H186" s="85">
        <v>-1.5000260000000001</v>
      </c>
      <c r="I186" s="83">
        <v>-0.15854290600000001</v>
      </c>
      <c r="J186" s="84">
        <f t="shared" si="2"/>
        <v>1.4795548747519253E-2</v>
      </c>
      <c r="K186" s="84">
        <f>I186/'סכום נכסי הקרן'!$C$42</f>
        <v>-2.6650747635527317E-5</v>
      </c>
    </row>
    <row r="187" spans="2:11">
      <c r="B187" s="76" t="s">
        <v>2329</v>
      </c>
      <c r="C187" s="73" t="s">
        <v>2330</v>
      </c>
      <c r="D187" s="86" t="s">
        <v>517</v>
      </c>
      <c r="E187" s="86" t="s">
        <v>121</v>
      </c>
      <c r="F187" s="94">
        <v>45005</v>
      </c>
      <c r="G187" s="83">
        <v>4325.0112900000004</v>
      </c>
      <c r="H187" s="85">
        <v>-1.1220509999999999</v>
      </c>
      <c r="I187" s="83">
        <v>-4.8528839000000004E-2</v>
      </c>
      <c r="J187" s="84">
        <f t="shared" si="2"/>
        <v>4.5288106620488813E-3</v>
      </c>
      <c r="K187" s="84">
        <f>I187/'סכום נכסי הקרן'!$C$42</f>
        <v>-8.157601458586459E-6</v>
      </c>
    </row>
    <row r="188" spans="2:11">
      <c r="B188" s="76" t="s">
        <v>2331</v>
      </c>
      <c r="C188" s="73" t="s">
        <v>2332</v>
      </c>
      <c r="D188" s="86" t="s">
        <v>517</v>
      </c>
      <c r="E188" s="86" t="s">
        <v>121</v>
      </c>
      <c r="F188" s="94">
        <v>44984</v>
      </c>
      <c r="G188" s="83">
        <v>9134.3450950000024</v>
      </c>
      <c r="H188" s="85">
        <v>-1.439554</v>
      </c>
      <c r="I188" s="83">
        <v>-0.13149385700000002</v>
      </c>
      <c r="J188" s="84">
        <f t="shared" si="2"/>
        <v>1.227127608751429E-2</v>
      </c>
      <c r="K188" s="84">
        <f>I188/'סכום נכסי הקרן'!$C$42</f>
        <v>-2.210385621750315E-5</v>
      </c>
    </row>
    <row r="189" spans="2:11">
      <c r="B189" s="76" t="s">
        <v>2333</v>
      </c>
      <c r="C189" s="73" t="s">
        <v>2334</v>
      </c>
      <c r="D189" s="86" t="s">
        <v>517</v>
      </c>
      <c r="E189" s="86" t="s">
        <v>121</v>
      </c>
      <c r="F189" s="94">
        <v>45068</v>
      </c>
      <c r="G189" s="83">
        <v>3365.7474900000007</v>
      </c>
      <c r="H189" s="85">
        <v>-1.4163490000000001</v>
      </c>
      <c r="I189" s="83">
        <v>-4.7670740000000003E-2</v>
      </c>
      <c r="J189" s="84">
        <f t="shared" si="2"/>
        <v>4.4487311056372082E-3</v>
      </c>
      <c r="K189" s="84">
        <f>I189/'סכום נכסי הקרן'!$C$42</f>
        <v>-8.0133567208540844E-6</v>
      </c>
    </row>
    <row r="190" spans="2:11">
      <c r="B190" s="76" t="s">
        <v>2335</v>
      </c>
      <c r="C190" s="73" t="s">
        <v>2336</v>
      </c>
      <c r="D190" s="86" t="s">
        <v>517</v>
      </c>
      <c r="E190" s="86" t="s">
        <v>121</v>
      </c>
      <c r="F190" s="94">
        <v>44984</v>
      </c>
      <c r="G190" s="83">
        <v>4813.4959000000008</v>
      </c>
      <c r="H190" s="85">
        <v>-1.314252</v>
      </c>
      <c r="I190" s="83">
        <v>-6.3261443000000001E-2</v>
      </c>
      <c r="J190" s="84">
        <f t="shared" si="2"/>
        <v>5.9036874456237769E-3</v>
      </c>
      <c r="K190" s="84">
        <f>I190/'סכום נכסי הקרן'!$C$42</f>
        <v>-1.0634122932326572E-5</v>
      </c>
    </row>
    <row r="191" spans="2:11">
      <c r="B191" s="76" t="s">
        <v>2337</v>
      </c>
      <c r="C191" s="73" t="s">
        <v>2338</v>
      </c>
      <c r="D191" s="86" t="s">
        <v>517</v>
      </c>
      <c r="E191" s="86" t="s">
        <v>121</v>
      </c>
      <c r="F191" s="94">
        <v>45105</v>
      </c>
      <c r="G191" s="83">
        <v>3185.2789079999998</v>
      </c>
      <c r="H191" s="85">
        <v>-1.135599</v>
      </c>
      <c r="I191" s="83">
        <v>-3.6172005000000007E-2</v>
      </c>
      <c r="J191" s="84">
        <f t="shared" si="2"/>
        <v>3.3756456014059073E-3</v>
      </c>
      <c r="K191" s="84">
        <f>I191/'סכום נכסי הקרן'!$C$42</f>
        <v>-6.0804422036141583E-6</v>
      </c>
    </row>
    <row r="192" spans="2:11">
      <c r="B192" s="76" t="s">
        <v>2339</v>
      </c>
      <c r="C192" s="73" t="s">
        <v>2340</v>
      </c>
      <c r="D192" s="86" t="s">
        <v>517</v>
      </c>
      <c r="E192" s="86" t="s">
        <v>121</v>
      </c>
      <c r="F192" s="94">
        <v>45106</v>
      </c>
      <c r="G192" s="83">
        <v>1935.5119140000002</v>
      </c>
      <c r="H192" s="85">
        <v>-0.74632900000000002</v>
      </c>
      <c r="I192" s="83">
        <v>-1.4445293000000001E-2</v>
      </c>
      <c r="J192" s="84">
        <f t="shared" si="2"/>
        <v>1.3480643325264811E-3</v>
      </c>
      <c r="K192" s="84">
        <f>I192/'סכום נכסי הקרן'!$C$42</f>
        <v>-2.4282250652340717E-6</v>
      </c>
    </row>
    <row r="193" spans="2:11">
      <c r="B193" s="76" t="s">
        <v>2341</v>
      </c>
      <c r="C193" s="73" t="s">
        <v>2342</v>
      </c>
      <c r="D193" s="86" t="s">
        <v>517</v>
      </c>
      <c r="E193" s="86" t="s">
        <v>121</v>
      </c>
      <c r="F193" s="94">
        <v>45069</v>
      </c>
      <c r="G193" s="83">
        <v>12052.237950000002</v>
      </c>
      <c r="H193" s="85">
        <v>-1.126401</v>
      </c>
      <c r="I193" s="83">
        <v>-0.13575652900000004</v>
      </c>
      <c r="J193" s="84">
        <f t="shared" si="2"/>
        <v>1.2669077370219968E-2</v>
      </c>
      <c r="K193" s="84">
        <f>I193/'סכום נכסי הקרן'!$C$42</f>
        <v>-2.2820402915120947E-5</v>
      </c>
    </row>
    <row r="194" spans="2:11">
      <c r="B194" s="76" t="s">
        <v>2343</v>
      </c>
      <c r="C194" s="73" t="s">
        <v>2344</v>
      </c>
      <c r="D194" s="86" t="s">
        <v>517</v>
      </c>
      <c r="E194" s="86" t="s">
        <v>121</v>
      </c>
      <c r="F194" s="94">
        <v>45106</v>
      </c>
      <c r="G194" s="83">
        <v>9160.705030000001</v>
      </c>
      <c r="H194" s="85">
        <v>-0.66350100000000001</v>
      </c>
      <c r="I194" s="83">
        <v>-6.0781409000000002E-2</v>
      </c>
      <c r="J194" s="84">
        <f t="shared" si="2"/>
        <v>5.6722455926372728E-3</v>
      </c>
      <c r="K194" s="84">
        <f>I194/'סכום נכסי הקרן'!$C$42</f>
        <v>-1.0217234142225E-5</v>
      </c>
    </row>
    <row r="195" spans="2:11">
      <c r="B195" s="76" t="s">
        <v>2345</v>
      </c>
      <c r="C195" s="73" t="s">
        <v>2346</v>
      </c>
      <c r="D195" s="86" t="s">
        <v>517</v>
      </c>
      <c r="E195" s="86" t="s">
        <v>121</v>
      </c>
      <c r="F195" s="94">
        <v>45061</v>
      </c>
      <c r="G195" s="83">
        <v>1929.0980000000002</v>
      </c>
      <c r="H195" s="85">
        <v>-1.355137</v>
      </c>
      <c r="I195" s="83">
        <v>-2.6141921000000002E-2</v>
      </c>
      <c r="J195" s="84">
        <f t="shared" si="2"/>
        <v>2.4396176168821914E-3</v>
      </c>
      <c r="K195" s="84">
        <f>I195/'סכום נכסי הקרן'!$C$42</f>
        <v>-4.3944050027624185E-6</v>
      </c>
    </row>
    <row r="196" spans="2:11">
      <c r="B196" s="76" t="s">
        <v>2345</v>
      </c>
      <c r="C196" s="73" t="s">
        <v>2347</v>
      </c>
      <c r="D196" s="86" t="s">
        <v>517</v>
      </c>
      <c r="E196" s="86" t="s">
        <v>121</v>
      </c>
      <c r="F196" s="94">
        <v>45061</v>
      </c>
      <c r="G196" s="83">
        <v>1139.7855000000002</v>
      </c>
      <c r="H196" s="85">
        <v>-1.355137</v>
      </c>
      <c r="I196" s="83">
        <v>-1.5445655000000003E-2</v>
      </c>
      <c r="J196" s="84">
        <f t="shared" si="2"/>
        <v>1.441420163509962E-3</v>
      </c>
      <c r="K196" s="84">
        <f>I196/'סכום נכסי הקרן'!$C$42</f>
        <v>-2.5963839307349436E-6</v>
      </c>
    </row>
    <row r="197" spans="2:11">
      <c r="B197" s="76" t="s">
        <v>2348</v>
      </c>
      <c r="C197" s="73" t="s">
        <v>2349</v>
      </c>
      <c r="D197" s="86" t="s">
        <v>517</v>
      </c>
      <c r="E197" s="86" t="s">
        <v>121</v>
      </c>
      <c r="F197" s="94">
        <v>45061</v>
      </c>
      <c r="G197" s="83">
        <v>11671.042900000002</v>
      </c>
      <c r="H197" s="85">
        <v>-1.355137</v>
      </c>
      <c r="I197" s="83">
        <v>-0.15815861900000003</v>
      </c>
      <c r="J197" s="84">
        <f t="shared" si="2"/>
        <v>1.4759686297505011E-2</v>
      </c>
      <c r="K197" s="84">
        <f>I197/'סכום נכסי הקרן'!$C$42</f>
        <v>-2.6586149754013693E-5</v>
      </c>
    </row>
    <row r="198" spans="2:11">
      <c r="B198" s="76" t="s">
        <v>2350</v>
      </c>
      <c r="C198" s="73" t="s">
        <v>2351</v>
      </c>
      <c r="D198" s="86" t="s">
        <v>517</v>
      </c>
      <c r="E198" s="86" t="s">
        <v>121</v>
      </c>
      <c r="F198" s="94">
        <v>45061</v>
      </c>
      <c r="G198" s="83">
        <v>3989.905017000001</v>
      </c>
      <c r="H198" s="85">
        <v>-1.338479</v>
      </c>
      <c r="I198" s="83">
        <v>-5.3404025000000008E-2</v>
      </c>
      <c r="J198" s="84">
        <f t="shared" si="2"/>
        <v>4.9837730059094348E-3</v>
      </c>
      <c r="K198" s="84">
        <f>I198/'סכום נכסי הקרן'!$C$42</f>
        <v>-8.9771105431635754E-6</v>
      </c>
    </row>
    <row r="199" spans="2:11">
      <c r="B199" s="76" t="s">
        <v>2350</v>
      </c>
      <c r="C199" s="73" t="s">
        <v>2352</v>
      </c>
      <c r="D199" s="86" t="s">
        <v>517</v>
      </c>
      <c r="E199" s="86" t="s">
        <v>121</v>
      </c>
      <c r="F199" s="94">
        <v>45061</v>
      </c>
      <c r="G199" s="83">
        <v>2300.9731800000004</v>
      </c>
      <c r="H199" s="85">
        <v>-1.338479</v>
      </c>
      <c r="I199" s="83">
        <v>-3.0798034000000009E-2</v>
      </c>
      <c r="J199" s="84">
        <f t="shared" si="2"/>
        <v>2.8741356196331828E-3</v>
      </c>
      <c r="K199" s="84">
        <f>I199/'סכום נכסי הקרן'!$C$42</f>
        <v>-5.1770883511141772E-6</v>
      </c>
    </row>
    <row r="200" spans="2:11">
      <c r="B200" s="76" t="s">
        <v>2353</v>
      </c>
      <c r="C200" s="73" t="s">
        <v>2354</v>
      </c>
      <c r="D200" s="86" t="s">
        <v>517</v>
      </c>
      <c r="E200" s="86" t="s">
        <v>121</v>
      </c>
      <c r="F200" s="94">
        <v>45062</v>
      </c>
      <c r="G200" s="83">
        <v>6235.3769599999996</v>
      </c>
      <c r="H200" s="85">
        <v>-1.122417</v>
      </c>
      <c r="I200" s="83">
        <v>-6.9986925000000019E-2</v>
      </c>
      <c r="J200" s="84">
        <f t="shared" si="2"/>
        <v>6.5313232023542838E-3</v>
      </c>
      <c r="K200" s="84">
        <f>I200/'סכום נכסי הקרן'!$C$42</f>
        <v>-1.1764663099852465E-5</v>
      </c>
    </row>
    <row r="201" spans="2:11">
      <c r="B201" s="76" t="s">
        <v>2353</v>
      </c>
      <c r="C201" s="73" t="s">
        <v>2355</v>
      </c>
      <c r="D201" s="86" t="s">
        <v>517</v>
      </c>
      <c r="E201" s="86" t="s">
        <v>121</v>
      </c>
      <c r="F201" s="94">
        <v>45062</v>
      </c>
      <c r="G201" s="83">
        <v>1933.5375680000004</v>
      </c>
      <c r="H201" s="85">
        <v>-1.122417</v>
      </c>
      <c r="I201" s="83">
        <v>-2.1702353000000001E-2</v>
      </c>
      <c r="J201" s="84">
        <f t="shared" si="2"/>
        <v>2.0253080371024023E-3</v>
      </c>
      <c r="K201" s="84">
        <f>I201/'סכום נכסי הקרן'!$C$42</f>
        <v>-3.6481224388565775E-6</v>
      </c>
    </row>
    <row r="202" spans="2:11">
      <c r="B202" s="76" t="s">
        <v>2356</v>
      </c>
      <c r="C202" s="73" t="s">
        <v>2357</v>
      </c>
      <c r="D202" s="86" t="s">
        <v>517</v>
      </c>
      <c r="E202" s="86" t="s">
        <v>121</v>
      </c>
      <c r="F202" s="94">
        <v>45106</v>
      </c>
      <c r="G202" s="83">
        <v>2859.6125250000005</v>
      </c>
      <c r="H202" s="85">
        <v>-0.27876499999999999</v>
      </c>
      <c r="I202" s="83">
        <v>-7.9716030000000007E-3</v>
      </c>
      <c r="J202" s="84">
        <f t="shared" si="2"/>
        <v>7.4392632100720249E-4</v>
      </c>
      <c r="K202" s="84">
        <f>I202/'סכום נכסי הקרן'!$C$42</f>
        <v>-1.3400106328542538E-6</v>
      </c>
    </row>
    <row r="203" spans="2:11">
      <c r="B203" s="76" t="s">
        <v>2358</v>
      </c>
      <c r="C203" s="73" t="s">
        <v>2359</v>
      </c>
      <c r="D203" s="86" t="s">
        <v>517</v>
      </c>
      <c r="E203" s="86" t="s">
        <v>121</v>
      </c>
      <c r="F203" s="94">
        <v>45085</v>
      </c>
      <c r="G203" s="83">
        <v>6776.0756419999998</v>
      </c>
      <c r="H203" s="85">
        <v>-0.99267000000000005</v>
      </c>
      <c r="I203" s="83">
        <v>-6.7264080000000004E-2</v>
      </c>
      <c r="J203" s="84">
        <f t="shared" si="2"/>
        <v>6.2772217294732495E-3</v>
      </c>
      <c r="K203" s="84">
        <f>I203/'סכום נכסי הקרן'!$C$42</f>
        <v>-1.1306958262868729E-5</v>
      </c>
    </row>
    <row r="204" spans="2:11">
      <c r="B204" s="76" t="s">
        <v>2360</v>
      </c>
      <c r="C204" s="73" t="s">
        <v>2361</v>
      </c>
      <c r="D204" s="86" t="s">
        <v>517</v>
      </c>
      <c r="E204" s="86" t="s">
        <v>121</v>
      </c>
      <c r="F204" s="94">
        <v>45085</v>
      </c>
      <c r="G204" s="83">
        <v>3203.6403840000003</v>
      </c>
      <c r="H204" s="85">
        <v>-0.96786300000000003</v>
      </c>
      <c r="I204" s="83">
        <v>-3.1006850000000002E-2</v>
      </c>
      <c r="J204" s="84">
        <f t="shared" ref="J204:J267" si="3">IFERROR(I204/$I$11,0)</f>
        <v>2.8936227564922857E-3</v>
      </c>
      <c r="K204" s="84">
        <f>I204/'סכום נכסי הקרן'!$C$42</f>
        <v>-5.2121899060097344E-6</v>
      </c>
    </row>
    <row r="205" spans="2:11">
      <c r="B205" s="76" t="s">
        <v>2360</v>
      </c>
      <c r="C205" s="73" t="s">
        <v>2362</v>
      </c>
      <c r="D205" s="86" t="s">
        <v>517</v>
      </c>
      <c r="E205" s="86" t="s">
        <v>121</v>
      </c>
      <c r="F205" s="94">
        <v>45085</v>
      </c>
      <c r="G205" s="83">
        <v>4841.2432000000008</v>
      </c>
      <c r="H205" s="85">
        <v>-0.96786300000000003</v>
      </c>
      <c r="I205" s="83">
        <v>-4.6856600999999998E-2</v>
      </c>
      <c r="J205" s="84">
        <f t="shared" si="3"/>
        <v>4.3727539864732851E-3</v>
      </c>
      <c r="K205" s="84">
        <f>I205/'סכום נכסי הקרן'!$C$42</f>
        <v>-7.8765015718180201E-6</v>
      </c>
    </row>
    <row r="206" spans="2:11">
      <c r="B206" s="76" t="s">
        <v>2363</v>
      </c>
      <c r="C206" s="73" t="s">
        <v>2364</v>
      </c>
      <c r="D206" s="86" t="s">
        <v>517</v>
      </c>
      <c r="E206" s="86" t="s">
        <v>121</v>
      </c>
      <c r="F206" s="94">
        <v>45084</v>
      </c>
      <c r="G206" s="83">
        <v>5546.8416960000013</v>
      </c>
      <c r="H206" s="85">
        <v>-0.86389099999999996</v>
      </c>
      <c r="I206" s="83">
        <v>-4.7918648000000001E-2</v>
      </c>
      <c r="J206" s="84">
        <f t="shared" si="3"/>
        <v>4.4718663880124413E-3</v>
      </c>
      <c r="K206" s="84">
        <f>I206/'סכום נכסי הקרן'!$C$42</f>
        <v>-8.0550295633137043E-6</v>
      </c>
    </row>
    <row r="207" spans="2:11">
      <c r="B207" s="76" t="s">
        <v>2365</v>
      </c>
      <c r="C207" s="73" t="s">
        <v>2366</v>
      </c>
      <c r="D207" s="86" t="s">
        <v>517</v>
      </c>
      <c r="E207" s="86" t="s">
        <v>121</v>
      </c>
      <c r="F207" s="94">
        <v>45084</v>
      </c>
      <c r="G207" s="83">
        <v>14329.245867000001</v>
      </c>
      <c r="H207" s="85">
        <v>-0.83089299999999999</v>
      </c>
      <c r="I207" s="83">
        <v>-0.11906065300000002</v>
      </c>
      <c r="J207" s="84">
        <f t="shared" si="3"/>
        <v>1.1110984022034859E-2</v>
      </c>
      <c r="K207" s="84">
        <f>I207/'סכום נכסי הקרן'!$C$42</f>
        <v>-2.0013859317200157E-5</v>
      </c>
    </row>
    <row r="208" spans="2:11">
      <c r="B208" s="76" t="s">
        <v>2367</v>
      </c>
      <c r="C208" s="73" t="s">
        <v>2368</v>
      </c>
      <c r="D208" s="86" t="s">
        <v>517</v>
      </c>
      <c r="E208" s="86" t="s">
        <v>121</v>
      </c>
      <c r="F208" s="94">
        <v>45084</v>
      </c>
      <c r="G208" s="83">
        <v>3394.4197000000004</v>
      </c>
      <c r="H208" s="85">
        <v>-0.77594399999999997</v>
      </c>
      <c r="I208" s="83">
        <v>-2.6338794000000002E-2</v>
      </c>
      <c r="J208" s="84">
        <f t="shared" si="3"/>
        <v>2.4579902085172301E-3</v>
      </c>
      <c r="K208" s="84">
        <f>I208/'סכום נכסי הקרן'!$C$42</f>
        <v>-4.427498963076538E-6</v>
      </c>
    </row>
    <row r="209" spans="2:11">
      <c r="B209" s="76" t="s">
        <v>2369</v>
      </c>
      <c r="C209" s="73" t="s">
        <v>2370</v>
      </c>
      <c r="D209" s="86" t="s">
        <v>517</v>
      </c>
      <c r="E209" s="86" t="s">
        <v>121</v>
      </c>
      <c r="F209" s="94">
        <v>45076</v>
      </c>
      <c r="G209" s="83">
        <v>3444.0600480000007</v>
      </c>
      <c r="H209" s="85">
        <v>3.4951999999999997E-2</v>
      </c>
      <c r="I209" s="83">
        <v>1.2037730000000002E-3</v>
      </c>
      <c r="J209" s="84">
        <f t="shared" si="3"/>
        <v>-1.1233856217097154E-4</v>
      </c>
      <c r="K209" s="84">
        <f>I209/'סכום נכסי הקרן'!$C$42</f>
        <v>2.0235185063065279E-7</v>
      </c>
    </row>
    <row r="210" spans="2:11">
      <c r="B210" s="76" t="s">
        <v>2369</v>
      </c>
      <c r="C210" s="73" t="s">
        <v>2371</v>
      </c>
      <c r="D210" s="86" t="s">
        <v>517</v>
      </c>
      <c r="E210" s="86" t="s">
        <v>121</v>
      </c>
      <c r="F210" s="94">
        <v>45076</v>
      </c>
      <c r="G210" s="83">
        <v>975.64792000000011</v>
      </c>
      <c r="H210" s="85">
        <v>3.4951999999999997E-2</v>
      </c>
      <c r="I210" s="83">
        <v>3.4101000000000004E-4</v>
      </c>
      <c r="J210" s="84">
        <f t="shared" si="3"/>
        <v>-3.1823751725552076E-5</v>
      </c>
      <c r="K210" s="84">
        <f>I210/'סכום נכסי הקרן'!$C$42</f>
        <v>5.7323103760890887E-8</v>
      </c>
    </row>
    <row r="211" spans="2:11">
      <c r="B211" s="76" t="s">
        <v>2372</v>
      </c>
      <c r="C211" s="73" t="s">
        <v>2373</v>
      </c>
      <c r="D211" s="86" t="s">
        <v>517</v>
      </c>
      <c r="E211" s="86" t="s">
        <v>121</v>
      </c>
      <c r="F211" s="94">
        <v>45078</v>
      </c>
      <c r="G211" s="83">
        <v>4799.8600000000006</v>
      </c>
      <c r="H211" s="85">
        <v>0.49376399999999998</v>
      </c>
      <c r="I211" s="83">
        <v>2.3700000000000002E-2</v>
      </c>
      <c r="J211" s="84">
        <f t="shared" si="3"/>
        <v>-2.2117325471264311E-3</v>
      </c>
      <c r="K211" s="84">
        <f>I211/'סכום נכסי הקרן'!$C$42</f>
        <v>3.9839229322691827E-6</v>
      </c>
    </row>
    <row r="212" spans="2:11">
      <c r="B212" s="76" t="s">
        <v>2374</v>
      </c>
      <c r="C212" s="73" t="s">
        <v>2375</v>
      </c>
      <c r="D212" s="86" t="s">
        <v>517</v>
      </c>
      <c r="E212" s="86" t="s">
        <v>121</v>
      </c>
      <c r="F212" s="94">
        <v>45076</v>
      </c>
      <c r="G212" s="83">
        <v>2439.7804500000002</v>
      </c>
      <c r="H212" s="85">
        <v>6.2021E-2</v>
      </c>
      <c r="I212" s="83">
        <v>1.5131750000000001E-3</v>
      </c>
      <c r="J212" s="84">
        <f t="shared" si="3"/>
        <v>-1.4121259059063446E-4</v>
      </c>
      <c r="K212" s="84">
        <f>I212/'סכום נכסי הקרן'!$C$42</f>
        <v>2.5436171236440593E-7</v>
      </c>
    </row>
    <row r="213" spans="2:11">
      <c r="B213" s="76" t="s">
        <v>2376</v>
      </c>
      <c r="C213" s="73" t="s">
        <v>2377</v>
      </c>
      <c r="D213" s="86" t="s">
        <v>517</v>
      </c>
      <c r="E213" s="86" t="s">
        <v>121</v>
      </c>
      <c r="F213" s="94">
        <v>45070</v>
      </c>
      <c r="G213" s="83">
        <v>3731.3760000000011</v>
      </c>
      <c r="H213" s="85">
        <v>0.28299299999999999</v>
      </c>
      <c r="I213" s="83">
        <v>1.0559542E-2</v>
      </c>
      <c r="J213" s="84">
        <f t="shared" si="3"/>
        <v>-9.8543808962652012E-4</v>
      </c>
      <c r="K213" s="84">
        <f>I213/'סכום נכסי הקרן'!$C$42</f>
        <v>1.7750380391586323E-6</v>
      </c>
    </row>
    <row r="214" spans="2:11">
      <c r="B214" s="76" t="s">
        <v>2376</v>
      </c>
      <c r="C214" s="73" t="s">
        <v>2378</v>
      </c>
      <c r="D214" s="86" t="s">
        <v>517</v>
      </c>
      <c r="E214" s="86" t="s">
        <v>121</v>
      </c>
      <c r="F214" s="94">
        <v>45070</v>
      </c>
      <c r="G214" s="83">
        <v>2151.0763999999999</v>
      </c>
      <c r="H214" s="85">
        <v>0.28299299999999999</v>
      </c>
      <c r="I214" s="83">
        <v>6.087401000000001E-3</v>
      </c>
      <c r="J214" s="84">
        <f t="shared" si="3"/>
        <v>-5.6808873076413433E-4</v>
      </c>
      <c r="K214" s="84">
        <f>I214/'סכום נכסי הקרן'!$C$42</f>
        <v>1.0232800186421248E-6</v>
      </c>
    </row>
    <row r="215" spans="2:11">
      <c r="B215" s="76" t="s">
        <v>2379</v>
      </c>
      <c r="C215" s="73" t="s">
        <v>2380</v>
      </c>
      <c r="D215" s="86" t="s">
        <v>517</v>
      </c>
      <c r="E215" s="86" t="s">
        <v>121</v>
      </c>
      <c r="F215" s="94">
        <v>45070</v>
      </c>
      <c r="G215" s="83">
        <v>6128.2487870000014</v>
      </c>
      <c r="H215" s="85">
        <v>0.142511</v>
      </c>
      <c r="I215" s="83">
        <v>8.7334150000000031E-3</v>
      </c>
      <c r="J215" s="84">
        <f t="shared" si="3"/>
        <v>-8.1502017734439596E-4</v>
      </c>
      <c r="K215" s="84">
        <f>I215/'סכום נכסי הקרן'!$C$42</f>
        <v>1.4680697171107035E-6</v>
      </c>
    </row>
    <row r="216" spans="2:11">
      <c r="B216" s="76" t="s">
        <v>2381</v>
      </c>
      <c r="C216" s="73" t="s">
        <v>2382</v>
      </c>
      <c r="D216" s="86" t="s">
        <v>517</v>
      </c>
      <c r="E216" s="86" t="s">
        <v>121</v>
      </c>
      <c r="F216" s="94">
        <v>45070</v>
      </c>
      <c r="G216" s="83">
        <v>2935.6643400000003</v>
      </c>
      <c r="H216" s="85">
        <v>0.36377900000000002</v>
      </c>
      <c r="I216" s="83">
        <v>1.0679341E-2</v>
      </c>
      <c r="J216" s="84">
        <f t="shared" si="3"/>
        <v>-9.9661797770302638E-4</v>
      </c>
      <c r="K216" s="84">
        <f>I216/'סכום נכסי הקרן'!$C$42</f>
        <v>1.79517601314019E-6</v>
      </c>
    </row>
    <row r="217" spans="2:11">
      <c r="B217" s="76" t="s">
        <v>2383</v>
      </c>
      <c r="C217" s="73" t="s">
        <v>2384</v>
      </c>
      <c r="D217" s="86" t="s">
        <v>517</v>
      </c>
      <c r="E217" s="86" t="s">
        <v>121</v>
      </c>
      <c r="F217" s="94">
        <v>45070</v>
      </c>
      <c r="G217" s="83">
        <v>4630.0897440000008</v>
      </c>
      <c r="H217" s="85">
        <v>0.25026700000000002</v>
      </c>
      <c r="I217" s="83">
        <v>1.1587577000000002E-2</v>
      </c>
      <c r="J217" s="84">
        <f t="shared" si="3"/>
        <v>-1.0813764216554282E-3</v>
      </c>
      <c r="K217" s="84">
        <f>I217/'סכום נכסי הקרן'!$C$42</f>
        <v>1.9478486810014744E-6</v>
      </c>
    </row>
    <row r="218" spans="2:11">
      <c r="B218" s="76" t="s">
        <v>2383</v>
      </c>
      <c r="C218" s="73" t="s">
        <v>2385</v>
      </c>
      <c r="D218" s="86" t="s">
        <v>517</v>
      </c>
      <c r="E218" s="86" t="s">
        <v>121</v>
      </c>
      <c r="F218" s="94">
        <v>45070</v>
      </c>
      <c r="G218" s="83">
        <v>3526.4122850000003</v>
      </c>
      <c r="H218" s="85">
        <v>0.25026700000000002</v>
      </c>
      <c r="I218" s="83">
        <v>8.8254380000000014E-3</v>
      </c>
      <c r="J218" s="84">
        <f t="shared" si="3"/>
        <v>-8.2360795220448927E-4</v>
      </c>
      <c r="K218" s="84">
        <f>I218/'סכום נכסי הקרן'!$C$42</f>
        <v>1.483538600654847E-6</v>
      </c>
    </row>
    <row r="219" spans="2:11">
      <c r="B219" s="76" t="s">
        <v>2386</v>
      </c>
      <c r="C219" s="73" t="s">
        <v>2387</v>
      </c>
      <c r="D219" s="86" t="s">
        <v>517</v>
      </c>
      <c r="E219" s="86" t="s">
        <v>121</v>
      </c>
      <c r="F219" s="94">
        <v>45077</v>
      </c>
      <c r="G219" s="83">
        <v>2897.2874040000006</v>
      </c>
      <c r="H219" s="85">
        <v>0.259876</v>
      </c>
      <c r="I219" s="83">
        <v>7.5293610000000018E-3</v>
      </c>
      <c r="J219" s="84">
        <f t="shared" si="3"/>
        <v>-7.0265539167782337E-4</v>
      </c>
      <c r="K219" s="84">
        <f>I219/'סכום נכסי הקרן'!$C$42</f>
        <v>1.265670630938111E-6</v>
      </c>
    </row>
    <row r="220" spans="2:11">
      <c r="B220" s="76" t="s">
        <v>2388</v>
      </c>
      <c r="C220" s="73" t="s">
        <v>2389</v>
      </c>
      <c r="D220" s="86" t="s">
        <v>517</v>
      </c>
      <c r="E220" s="86" t="s">
        <v>121</v>
      </c>
      <c r="F220" s="94">
        <v>45077</v>
      </c>
      <c r="G220" s="83">
        <v>2804.5828800000004</v>
      </c>
      <c r="H220" s="85">
        <v>0.286775</v>
      </c>
      <c r="I220" s="83">
        <v>8.0428380000000001E-3</v>
      </c>
      <c r="J220" s="84">
        <f t="shared" si="3"/>
        <v>-7.5057411712511598E-4</v>
      </c>
      <c r="K220" s="84">
        <f>I220/'סכום נכסי הקרן'!$C$42</f>
        <v>1.3519850948829538E-6</v>
      </c>
    </row>
    <row r="221" spans="2:11">
      <c r="B221" s="76" t="s">
        <v>2390</v>
      </c>
      <c r="C221" s="73" t="s">
        <v>2391</v>
      </c>
      <c r="D221" s="86" t="s">
        <v>517</v>
      </c>
      <c r="E221" s="86" t="s">
        <v>121</v>
      </c>
      <c r="F221" s="94">
        <v>45077</v>
      </c>
      <c r="G221" s="83">
        <v>7143.3596710000011</v>
      </c>
      <c r="H221" s="85">
        <v>0.36738399999999999</v>
      </c>
      <c r="I221" s="83">
        <v>2.6243543000000001E-2</v>
      </c>
      <c r="J221" s="84">
        <f t="shared" si="3"/>
        <v>-2.4491011900848953E-3</v>
      </c>
      <c r="K221" s="84">
        <f>I221/'סכום נכסי הקרן'!$C$42</f>
        <v>4.4114874591431379E-6</v>
      </c>
    </row>
    <row r="222" spans="2:11">
      <c r="B222" s="76" t="s">
        <v>2392</v>
      </c>
      <c r="C222" s="73" t="s">
        <v>2393</v>
      </c>
      <c r="D222" s="86" t="s">
        <v>517</v>
      </c>
      <c r="E222" s="86" t="s">
        <v>121</v>
      </c>
      <c r="F222" s="94">
        <v>45083</v>
      </c>
      <c r="G222" s="83">
        <v>4912.5934000000007</v>
      </c>
      <c r="H222" s="85">
        <v>0.515648</v>
      </c>
      <c r="I222" s="83">
        <v>2.5331681000000002E-2</v>
      </c>
      <c r="J222" s="84">
        <f t="shared" si="3"/>
        <v>-2.3640043603849878E-3</v>
      </c>
      <c r="K222" s="84">
        <f>I222/'סכום נכסי הקרן'!$C$42</f>
        <v>4.2582052678830182E-6</v>
      </c>
    </row>
    <row r="223" spans="2:11">
      <c r="B223" s="76" t="s">
        <v>2394</v>
      </c>
      <c r="C223" s="73" t="s">
        <v>2395</v>
      </c>
      <c r="D223" s="86" t="s">
        <v>517</v>
      </c>
      <c r="E223" s="86" t="s">
        <v>121</v>
      </c>
      <c r="F223" s="94">
        <v>45083</v>
      </c>
      <c r="G223" s="83">
        <v>9830.4720000000016</v>
      </c>
      <c r="H223" s="85">
        <v>0.56913400000000003</v>
      </c>
      <c r="I223" s="83">
        <v>5.5948562000000007E-2</v>
      </c>
      <c r="J223" s="84">
        <f t="shared" si="3"/>
        <v>-5.2212344109840107E-3</v>
      </c>
      <c r="K223" s="84">
        <f>I223/'סכום נכסי הקרן'!$C$42</f>
        <v>9.4048421594634679E-6</v>
      </c>
    </row>
    <row r="224" spans="2:11">
      <c r="B224" s="76" t="s">
        <v>2396</v>
      </c>
      <c r="C224" s="73" t="s">
        <v>2397</v>
      </c>
      <c r="D224" s="86" t="s">
        <v>517</v>
      </c>
      <c r="E224" s="86" t="s">
        <v>121</v>
      </c>
      <c r="F224" s="94">
        <v>45082</v>
      </c>
      <c r="G224" s="83">
        <v>3935.9624330000011</v>
      </c>
      <c r="H224" s="85">
        <v>0.66162500000000002</v>
      </c>
      <c r="I224" s="83">
        <v>2.6041312000000007E-2</v>
      </c>
      <c r="J224" s="84">
        <f t="shared" si="3"/>
        <v>-2.4302285789145192E-3</v>
      </c>
      <c r="K224" s="84">
        <f>I224/'סכום נכסי הקרן'!$C$42</f>
        <v>4.3774928296699016E-6</v>
      </c>
    </row>
    <row r="225" spans="2:11">
      <c r="B225" s="76" t="s">
        <v>2398</v>
      </c>
      <c r="C225" s="73" t="s">
        <v>2399</v>
      </c>
      <c r="D225" s="86" t="s">
        <v>517</v>
      </c>
      <c r="E225" s="86" t="s">
        <v>121</v>
      </c>
      <c r="F225" s="94">
        <v>45082</v>
      </c>
      <c r="G225" s="83">
        <v>4920.521200000001</v>
      </c>
      <c r="H225" s="85">
        <v>0.673095</v>
      </c>
      <c r="I225" s="83">
        <v>3.3119800000000005E-2</v>
      </c>
      <c r="J225" s="84">
        <f t="shared" si="3"/>
        <v>-3.0908075786632056E-3</v>
      </c>
      <c r="K225" s="84">
        <f>I225/'סכום נכסי הקרן'!$C$42</f>
        <v>5.5673726047328643E-6</v>
      </c>
    </row>
    <row r="226" spans="2:11">
      <c r="B226" s="76" t="s">
        <v>2400</v>
      </c>
      <c r="C226" s="73" t="s">
        <v>2401</v>
      </c>
      <c r="D226" s="86" t="s">
        <v>517</v>
      </c>
      <c r="E226" s="86" t="s">
        <v>121</v>
      </c>
      <c r="F226" s="94">
        <v>45082</v>
      </c>
      <c r="G226" s="83">
        <v>2326.2241380000005</v>
      </c>
      <c r="H226" s="85">
        <v>0.69176199999999999</v>
      </c>
      <c r="I226" s="83">
        <v>1.6091942000000001E-2</v>
      </c>
      <c r="J226" s="84">
        <f t="shared" si="3"/>
        <v>-1.5017329902055187E-3</v>
      </c>
      <c r="K226" s="84">
        <f>I226/'סכום נכסי הקרן'!$C$42</f>
        <v>2.7050234919217558E-6</v>
      </c>
    </row>
    <row r="227" spans="2:11">
      <c r="B227" s="76" t="s">
        <v>2400</v>
      </c>
      <c r="C227" s="73" t="s">
        <v>2402</v>
      </c>
      <c r="D227" s="86" t="s">
        <v>517</v>
      </c>
      <c r="E227" s="86" t="s">
        <v>121</v>
      </c>
      <c r="F227" s="94">
        <v>45082</v>
      </c>
      <c r="G227" s="83">
        <v>2952.8676660000001</v>
      </c>
      <c r="H227" s="85">
        <v>0.69176199999999999</v>
      </c>
      <c r="I227" s="83">
        <v>2.0426826000000002E-2</v>
      </c>
      <c r="J227" s="84">
        <f t="shared" si="3"/>
        <v>-1.9062732446703968E-3</v>
      </c>
      <c r="K227" s="84">
        <f>I227/'סכום נכסי הקרן'!$C$42</f>
        <v>3.4337088833279487E-6</v>
      </c>
    </row>
    <row r="228" spans="2:11">
      <c r="B228" s="76" t="s">
        <v>2403</v>
      </c>
      <c r="C228" s="73" t="s">
        <v>2404</v>
      </c>
      <c r="D228" s="86" t="s">
        <v>517</v>
      </c>
      <c r="E228" s="86" t="s">
        <v>121</v>
      </c>
      <c r="F228" s="94">
        <v>45082</v>
      </c>
      <c r="G228" s="83">
        <v>2326.7862240000004</v>
      </c>
      <c r="H228" s="85">
        <v>0.71575200000000005</v>
      </c>
      <c r="I228" s="83">
        <v>1.6654028000000005E-2</v>
      </c>
      <c r="J228" s="84">
        <f t="shared" si="3"/>
        <v>-1.5541880071035827E-3</v>
      </c>
      <c r="K228" s="84">
        <f>I228/'סכום נכסי הקרן'!$C$42</f>
        <v>2.7995090322300878E-6</v>
      </c>
    </row>
    <row r="229" spans="2:11">
      <c r="B229" s="76" t="s">
        <v>2405</v>
      </c>
      <c r="C229" s="73" t="s">
        <v>2406</v>
      </c>
      <c r="D229" s="86" t="s">
        <v>517</v>
      </c>
      <c r="E229" s="86" t="s">
        <v>121</v>
      </c>
      <c r="F229" s="94">
        <v>45090</v>
      </c>
      <c r="G229" s="83">
        <v>8972.5000000000018</v>
      </c>
      <c r="H229" s="85">
        <v>3.8369460000000002</v>
      </c>
      <c r="I229" s="83">
        <v>0.34426999999999996</v>
      </c>
      <c r="J229" s="84">
        <f t="shared" si="3"/>
        <v>-3.2127981603342459E-2</v>
      </c>
      <c r="K229" s="84">
        <f>I229/'סכום נכסי הקרן'!$C$42</f>
        <v>5.7871103286595411E-5</v>
      </c>
    </row>
    <row r="230" spans="2:11">
      <c r="B230" s="76" t="s">
        <v>2407</v>
      </c>
      <c r="C230" s="73" t="s">
        <v>2408</v>
      </c>
      <c r="D230" s="86" t="s">
        <v>517</v>
      </c>
      <c r="E230" s="86" t="s">
        <v>121</v>
      </c>
      <c r="F230" s="94">
        <v>45090</v>
      </c>
      <c r="G230" s="83">
        <v>2933.2860000000005</v>
      </c>
      <c r="H230" s="85">
        <v>3.811477</v>
      </c>
      <c r="I230" s="83">
        <v>0.11180150900000001</v>
      </c>
      <c r="J230" s="84">
        <f t="shared" si="3"/>
        <v>-1.0433545834310066E-2</v>
      </c>
      <c r="K230" s="84">
        <f>I230/'סכום נכסי הקרן'!$C$42</f>
        <v>1.8793611627316432E-5</v>
      </c>
    </row>
    <row r="231" spans="2:11">
      <c r="B231" s="76" t="s">
        <v>2409</v>
      </c>
      <c r="C231" s="73" t="s">
        <v>2410</v>
      </c>
      <c r="D231" s="86" t="s">
        <v>517</v>
      </c>
      <c r="E231" s="86" t="s">
        <v>121</v>
      </c>
      <c r="F231" s="94">
        <v>45090</v>
      </c>
      <c r="G231" s="83">
        <v>2933.2860000000005</v>
      </c>
      <c r="H231" s="85">
        <v>3.6817470000000001</v>
      </c>
      <c r="I231" s="83">
        <v>0.10799616500000002</v>
      </c>
      <c r="J231" s="84">
        <f t="shared" si="3"/>
        <v>-1.0078423337355964E-2</v>
      </c>
      <c r="K231" s="84">
        <f>I231/'סכום נכסי הקרן'!$C$42</f>
        <v>1.8153940858254282E-5</v>
      </c>
    </row>
    <row r="232" spans="2:11">
      <c r="B232" s="76" t="s">
        <v>2411</v>
      </c>
      <c r="C232" s="73" t="s">
        <v>2412</v>
      </c>
      <c r="D232" s="86" t="s">
        <v>517</v>
      </c>
      <c r="E232" s="86" t="s">
        <v>121</v>
      </c>
      <c r="F232" s="94">
        <v>45089</v>
      </c>
      <c r="G232" s="83">
        <v>4888.8100000000013</v>
      </c>
      <c r="H232" s="85">
        <v>3.1743079999999999</v>
      </c>
      <c r="I232" s="83">
        <v>0.15518587000000003</v>
      </c>
      <c r="J232" s="84">
        <f t="shared" si="3"/>
        <v>-1.4482263271440136E-2</v>
      </c>
      <c r="K232" s="84">
        <f>I232/'סכום נכסי הקרן'!$C$42</f>
        <v>2.6086436550934356E-5</v>
      </c>
    </row>
    <row r="233" spans="2:11">
      <c r="B233" s="76" t="s">
        <v>2413</v>
      </c>
      <c r="C233" s="73" t="s">
        <v>2414</v>
      </c>
      <c r="D233" s="86" t="s">
        <v>517</v>
      </c>
      <c r="E233" s="86" t="s">
        <v>121</v>
      </c>
      <c r="F233" s="94">
        <v>45089</v>
      </c>
      <c r="G233" s="83">
        <v>7822.0960000000014</v>
      </c>
      <c r="H233" s="85">
        <v>3.1884579999999998</v>
      </c>
      <c r="I233" s="83">
        <v>0.24940425400000005</v>
      </c>
      <c r="J233" s="84">
        <f t="shared" si="3"/>
        <v>-2.3274915863442505E-2</v>
      </c>
      <c r="K233" s="84">
        <f>I233/'סכום נכסי הקרן'!$C$42</f>
        <v>4.1924359785488952E-5</v>
      </c>
    </row>
    <row r="234" spans="2:11">
      <c r="B234" s="76" t="s">
        <v>2415</v>
      </c>
      <c r="C234" s="73" t="s">
        <v>2416</v>
      </c>
      <c r="D234" s="86" t="s">
        <v>517</v>
      </c>
      <c r="E234" s="86" t="s">
        <v>121</v>
      </c>
      <c r="F234" s="94">
        <v>45089</v>
      </c>
      <c r="G234" s="83">
        <v>3911.0480000000007</v>
      </c>
      <c r="H234" s="85">
        <v>3.1884579999999998</v>
      </c>
      <c r="I234" s="83">
        <v>0.12470212700000002</v>
      </c>
      <c r="J234" s="84">
        <f t="shared" si="3"/>
        <v>-1.1637457931721253E-2</v>
      </c>
      <c r="K234" s="84">
        <f>I234/'סכום נכסי הקרן'!$C$42</f>
        <v>2.0962179892744476E-5</v>
      </c>
    </row>
    <row r="235" spans="2:11">
      <c r="B235" s="76" t="s">
        <v>2417</v>
      </c>
      <c r="C235" s="73" t="s">
        <v>2418</v>
      </c>
      <c r="D235" s="86" t="s">
        <v>517</v>
      </c>
      <c r="E235" s="86" t="s">
        <v>121</v>
      </c>
      <c r="F235" s="94">
        <v>45089</v>
      </c>
      <c r="G235" s="83">
        <v>4888.8100000000013</v>
      </c>
      <c r="H235" s="85">
        <v>3.113038</v>
      </c>
      <c r="I235" s="83">
        <v>0.15219052800000002</v>
      </c>
      <c r="J235" s="84">
        <f t="shared" si="3"/>
        <v>-1.4202731820335714E-2</v>
      </c>
      <c r="K235" s="84">
        <f>I235/'סכום נכסי הקרן'!$C$42</f>
        <v>2.558292550942427E-5</v>
      </c>
    </row>
    <row r="236" spans="2:11">
      <c r="B236" s="76" t="s">
        <v>2419</v>
      </c>
      <c r="C236" s="73" t="s">
        <v>2420</v>
      </c>
      <c r="D236" s="86" t="s">
        <v>517</v>
      </c>
      <c r="E236" s="86" t="s">
        <v>121</v>
      </c>
      <c r="F236" s="94">
        <v>45089</v>
      </c>
      <c r="G236" s="83">
        <v>62900.000000000007</v>
      </c>
      <c r="H236" s="85">
        <v>2.9855800000000001</v>
      </c>
      <c r="I236" s="83">
        <v>1.8779300000000003</v>
      </c>
      <c r="J236" s="84">
        <f t="shared" si="3"/>
        <v>-0.17525227435549109</v>
      </c>
      <c r="K236" s="84">
        <f>I236/'סכום נכסי הקרן'!$C$42</f>
        <v>3.1567630346819689E-4</v>
      </c>
    </row>
    <row r="237" spans="2:11">
      <c r="B237" s="76" t="s">
        <v>2421</v>
      </c>
      <c r="C237" s="73" t="s">
        <v>2422</v>
      </c>
      <c r="D237" s="86" t="s">
        <v>517</v>
      </c>
      <c r="E237" s="86" t="s">
        <v>121</v>
      </c>
      <c r="F237" s="94">
        <v>45089</v>
      </c>
      <c r="G237" s="83">
        <v>1155.3990000000001</v>
      </c>
      <c r="H237" s="85">
        <v>2.990151</v>
      </c>
      <c r="I237" s="83">
        <v>3.4548174000000008E-2</v>
      </c>
      <c r="J237" s="84">
        <f t="shared" si="3"/>
        <v>-3.2241063662273059E-3</v>
      </c>
      <c r="K237" s="84">
        <f>I237/'סכום נכסי הקרן'!$C$42</f>
        <v>5.8074794374103779E-6</v>
      </c>
    </row>
    <row r="238" spans="2:11">
      <c r="B238" s="76" t="s">
        <v>2423</v>
      </c>
      <c r="C238" s="73" t="s">
        <v>2424</v>
      </c>
      <c r="D238" s="86" t="s">
        <v>517</v>
      </c>
      <c r="E238" s="86" t="s">
        <v>121</v>
      </c>
      <c r="F238" s="94">
        <v>45089</v>
      </c>
      <c r="G238" s="83">
        <v>3911.0480000000007</v>
      </c>
      <c r="H238" s="85">
        <v>2.8343180000000001</v>
      </c>
      <c r="I238" s="83">
        <v>0.11085152100000004</v>
      </c>
      <c r="J238" s="84">
        <f t="shared" si="3"/>
        <v>-1.0344891008192789E-2</v>
      </c>
      <c r="K238" s="84">
        <f>I238/'סכום נכסי הקרן'!$C$42</f>
        <v>1.8633920531173798E-5</v>
      </c>
    </row>
    <row r="239" spans="2:11">
      <c r="B239" s="76" t="s">
        <v>2425</v>
      </c>
      <c r="C239" s="73" t="s">
        <v>2426</v>
      </c>
      <c r="D239" s="86" t="s">
        <v>517</v>
      </c>
      <c r="E239" s="86" t="s">
        <v>121</v>
      </c>
      <c r="F239" s="94">
        <v>45089</v>
      </c>
      <c r="G239" s="83">
        <v>3911.0480000000007</v>
      </c>
      <c r="H239" s="85">
        <v>2.8161170000000002</v>
      </c>
      <c r="I239" s="83">
        <v>0.11013969200000001</v>
      </c>
      <c r="J239" s="84">
        <f t="shared" si="3"/>
        <v>-1.0278461667800869E-2</v>
      </c>
      <c r="K239" s="84">
        <f>I239/'סכום נכסי הקרן'!$C$42</f>
        <v>1.8514263489952095E-5</v>
      </c>
    </row>
    <row r="240" spans="2:11">
      <c r="B240" s="76" t="s">
        <v>2427</v>
      </c>
      <c r="C240" s="73" t="s">
        <v>2428</v>
      </c>
      <c r="D240" s="86" t="s">
        <v>517</v>
      </c>
      <c r="E240" s="86" t="s">
        <v>121</v>
      </c>
      <c r="F240" s="94">
        <v>45098</v>
      </c>
      <c r="G240" s="83">
        <v>1498.5000000000002</v>
      </c>
      <c r="H240" s="85">
        <v>2.5799129999999999</v>
      </c>
      <c r="I240" s="83">
        <v>3.866E-2</v>
      </c>
      <c r="J240" s="84">
        <f t="shared" si="3"/>
        <v>-3.6078303912197391E-3</v>
      </c>
      <c r="K240" s="84">
        <f>I240/'סכום נכסי הקרן'!$C$42</f>
        <v>6.4986692220053411E-6</v>
      </c>
    </row>
    <row r="241" spans="2:11">
      <c r="B241" s="76" t="s">
        <v>2429</v>
      </c>
      <c r="C241" s="73" t="s">
        <v>2430</v>
      </c>
      <c r="D241" s="86" t="s">
        <v>517</v>
      </c>
      <c r="E241" s="86" t="s">
        <v>121</v>
      </c>
      <c r="F241" s="94">
        <v>45098</v>
      </c>
      <c r="G241" s="83">
        <v>13004.234600000002</v>
      </c>
      <c r="H241" s="85">
        <v>2.580441</v>
      </c>
      <c r="I241" s="83">
        <v>0.33556660099999996</v>
      </c>
      <c r="J241" s="84">
        <f t="shared" si="3"/>
        <v>-3.1315762580602896E-2</v>
      </c>
      <c r="K241" s="84">
        <f>I241/'סכום נכסי הקרן'!$C$42</f>
        <v>5.6408079199473524E-5</v>
      </c>
    </row>
    <row r="242" spans="2:11">
      <c r="B242" s="76" t="s">
        <v>2431</v>
      </c>
      <c r="C242" s="73" t="s">
        <v>2432</v>
      </c>
      <c r="D242" s="86" t="s">
        <v>517</v>
      </c>
      <c r="E242" s="86" t="s">
        <v>121</v>
      </c>
      <c r="F242" s="94">
        <v>45098</v>
      </c>
      <c r="G242" s="83">
        <v>4888.8100000000013</v>
      </c>
      <c r="H242" s="85">
        <v>2.6252740000000001</v>
      </c>
      <c r="I242" s="83">
        <v>0.128344651</v>
      </c>
      <c r="J242" s="84">
        <f t="shared" si="3"/>
        <v>-1.197738573275455E-2</v>
      </c>
      <c r="K242" s="84">
        <f>I242/'סכום נכסי הקרן'!$C$42</f>
        <v>2.1574480943163919E-5</v>
      </c>
    </row>
    <row r="243" spans="2:11">
      <c r="B243" s="76" t="s">
        <v>2433</v>
      </c>
      <c r="C243" s="73" t="s">
        <v>2434</v>
      </c>
      <c r="D243" s="86" t="s">
        <v>517</v>
      </c>
      <c r="E243" s="86" t="s">
        <v>121</v>
      </c>
      <c r="F243" s="94">
        <v>45098</v>
      </c>
      <c r="G243" s="83">
        <v>3911.0480000000007</v>
      </c>
      <c r="H243" s="85">
        <v>2.6254620000000002</v>
      </c>
      <c r="I243" s="83">
        <v>0.102683067</v>
      </c>
      <c r="J243" s="84">
        <f t="shared" si="3"/>
        <v>-9.5825941486356106E-3</v>
      </c>
      <c r="K243" s="84">
        <f>I243/'סכום נכסי הקרן'!$C$42</f>
        <v>1.7260819636161728E-5</v>
      </c>
    </row>
    <row r="244" spans="2:11">
      <c r="B244" s="76" t="s">
        <v>2435</v>
      </c>
      <c r="C244" s="73" t="s">
        <v>2436</v>
      </c>
      <c r="D244" s="86" t="s">
        <v>517</v>
      </c>
      <c r="E244" s="86" t="s">
        <v>121</v>
      </c>
      <c r="F244" s="94">
        <v>45091</v>
      </c>
      <c r="G244" s="83">
        <v>31165.100000000006</v>
      </c>
      <c r="H244" s="85">
        <v>2.2828740000000001</v>
      </c>
      <c r="I244" s="83">
        <v>0.7114600000000002</v>
      </c>
      <c r="J244" s="84">
        <f t="shared" si="3"/>
        <v>-6.6394904556057843E-2</v>
      </c>
      <c r="K244" s="84">
        <f>I244/'סכום נכסי הקרן'!$C$42</f>
        <v>1.1959501305452461E-4</v>
      </c>
    </row>
    <row r="245" spans="2:11">
      <c r="B245" s="76" t="s">
        <v>2437</v>
      </c>
      <c r="C245" s="73" t="s">
        <v>2438</v>
      </c>
      <c r="D245" s="86" t="s">
        <v>517</v>
      </c>
      <c r="E245" s="86" t="s">
        <v>121</v>
      </c>
      <c r="F245" s="94">
        <v>45097</v>
      </c>
      <c r="G245" s="83">
        <v>7822.0960000000014</v>
      </c>
      <c r="H245" s="85">
        <v>2.3033679999999999</v>
      </c>
      <c r="I245" s="83">
        <v>0.18017169200000002</v>
      </c>
      <c r="J245" s="84">
        <f t="shared" si="3"/>
        <v>-1.6813991361486869E-2</v>
      </c>
      <c r="K245" s="84">
        <f>I245/'סכום נכסי הקרן'!$C$42</f>
        <v>3.0286503607786499E-5</v>
      </c>
    </row>
    <row r="246" spans="2:11">
      <c r="B246" s="76" t="s">
        <v>2439</v>
      </c>
      <c r="C246" s="73" t="s">
        <v>2440</v>
      </c>
      <c r="D246" s="86" t="s">
        <v>517</v>
      </c>
      <c r="E246" s="86" t="s">
        <v>121</v>
      </c>
      <c r="F246" s="94">
        <v>45097</v>
      </c>
      <c r="G246" s="83">
        <v>8310.9770000000026</v>
      </c>
      <c r="H246" s="85">
        <v>2.2965659999999999</v>
      </c>
      <c r="I246" s="83">
        <v>0.19086709000000002</v>
      </c>
      <c r="J246" s="84">
        <f t="shared" si="3"/>
        <v>-1.7812107811321087E-2</v>
      </c>
      <c r="K246" s="84">
        <f>I246/'סכום נכסי הקרן'!$C$42</f>
        <v>3.2084378770737803E-5</v>
      </c>
    </row>
    <row r="247" spans="2:11">
      <c r="B247" s="76" t="s">
        <v>2441</v>
      </c>
      <c r="C247" s="73" t="s">
        <v>2442</v>
      </c>
      <c r="D247" s="86" t="s">
        <v>517</v>
      </c>
      <c r="E247" s="86" t="s">
        <v>121</v>
      </c>
      <c r="F247" s="94">
        <v>45097</v>
      </c>
      <c r="G247" s="83">
        <v>9288.7390000000014</v>
      </c>
      <c r="H247" s="85">
        <v>2.2965659999999999</v>
      </c>
      <c r="I247" s="83">
        <v>0.21332204200000005</v>
      </c>
      <c r="J247" s="84">
        <f t="shared" si="3"/>
        <v>-1.9907649928728757E-2</v>
      </c>
      <c r="K247" s="84">
        <f>I247/'סכום נכסי הקרן'!$C$42</f>
        <v>3.5859011606847675E-5</v>
      </c>
    </row>
    <row r="248" spans="2:11">
      <c r="B248" s="76" t="s">
        <v>2443</v>
      </c>
      <c r="C248" s="73" t="s">
        <v>2444</v>
      </c>
      <c r="D248" s="86" t="s">
        <v>517</v>
      </c>
      <c r="E248" s="86" t="s">
        <v>121</v>
      </c>
      <c r="F248" s="94">
        <v>45098</v>
      </c>
      <c r="G248" s="83">
        <v>4664.2200000000012</v>
      </c>
      <c r="H248" s="85">
        <v>2.0580910000000001</v>
      </c>
      <c r="I248" s="83">
        <v>9.5993912000000001E-2</v>
      </c>
      <c r="J248" s="84">
        <f t="shared" si="3"/>
        <v>-8.9583485019574024E-3</v>
      </c>
      <c r="K248" s="84">
        <f>I248/'סכום נכסי הקרן'!$C$42</f>
        <v>1.6136385965191132E-5</v>
      </c>
    </row>
    <row r="249" spans="2:11">
      <c r="B249" s="76" t="s">
        <v>2445</v>
      </c>
      <c r="C249" s="73" t="s">
        <v>2446</v>
      </c>
      <c r="D249" s="86" t="s">
        <v>517</v>
      </c>
      <c r="E249" s="86" t="s">
        <v>121</v>
      </c>
      <c r="F249" s="94">
        <v>45048</v>
      </c>
      <c r="G249" s="83">
        <v>13690.000000000002</v>
      </c>
      <c r="H249" s="85">
        <v>2.0531779999999999</v>
      </c>
      <c r="I249" s="83">
        <v>0.28108000000000005</v>
      </c>
      <c r="J249" s="84">
        <f t="shared" si="3"/>
        <v>-2.6230961364822669E-2</v>
      </c>
      <c r="K249" s="84">
        <f>I249/'סכום נכסי הקרן'!$C$42</f>
        <v>4.7248989780684468E-5</v>
      </c>
    </row>
    <row r="250" spans="2:11">
      <c r="B250" s="76" t="s">
        <v>2447</v>
      </c>
      <c r="C250" s="73" t="s">
        <v>2448</v>
      </c>
      <c r="D250" s="86" t="s">
        <v>517</v>
      </c>
      <c r="E250" s="86" t="s">
        <v>121</v>
      </c>
      <c r="F250" s="94">
        <v>45103</v>
      </c>
      <c r="G250" s="83">
        <v>5920.0000000000009</v>
      </c>
      <c r="H250" s="85">
        <v>1.9721280000000001</v>
      </c>
      <c r="I250" s="83">
        <v>0.11675000000000002</v>
      </c>
      <c r="J250" s="84">
        <f t="shared" si="3"/>
        <v>-1.0895349150928726E-2</v>
      </c>
      <c r="K250" s="84">
        <f>I250/'סכום נכסי הקרן'!$C$42</f>
        <v>1.9625443136811272E-5</v>
      </c>
    </row>
    <row r="251" spans="2:11">
      <c r="B251" s="76" t="s">
        <v>2449</v>
      </c>
      <c r="C251" s="73" t="s">
        <v>2450</v>
      </c>
      <c r="D251" s="86" t="s">
        <v>517</v>
      </c>
      <c r="E251" s="86" t="s">
        <v>121</v>
      </c>
      <c r="F251" s="94">
        <v>45050</v>
      </c>
      <c r="G251" s="83">
        <v>26869.400000000005</v>
      </c>
      <c r="H251" s="85">
        <v>1.950434</v>
      </c>
      <c r="I251" s="83">
        <v>0.52407000000000015</v>
      </c>
      <c r="J251" s="84">
        <f t="shared" si="3"/>
        <v>-4.8907285906014723E-2</v>
      </c>
      <c r="K251" s="84">
        <f>I251/'סכום נכסי הקרן'!$C$42</f>
        <v>8.8095126207354886E-5</v>
      </c>
    </row>
    <row r="252" spans="2:11">
      <c r="B252" s="76" t="s">
        <v>2451</v>
      </c>
      <c r="C252" s="73" t="s">
        <v>2452</v>
      </c>
      <c r="D252" s="86" t="s">
        <v>517</v>
      </c>
      <c r="E252" s="86" t="s">
        <v>121</v>
      </c>
      <c r="F252" s="94">
        <v>45043</v>
      </c>
      <c r="G252" s="83">
        <v>17501.000000000004</v>
      </c>
      <c r="H252" s="85">
        <v>1.9450320000000001</v>
      </c>
      <c r="I252" s="83">
        <v>0.34039999999999998</v>
      </c>
      <c r="J252" s="84">
        <f t="shared" si="3"/>
        <v>-3.1766825276026874E-2</v>
      </c>
      <c r="K252" s="84">
        <f>I252/'סכום נכסי הקרן'!$C$42</f>
        <v>5.7220563972338798E-5</v>
      </c>
    </row>
    <row r="253" spans="2:11">
      <c r="B253" s="76" t="s">
        <v>2453</v>
      </c>
      <c r="C253" s="73" t="s">
        <v>2454</v>
      </c>
      <c r="D253" s="86" t="s">
        <v>517</v>
      </c>
      <c r="E253" s="86" t="s">
        <v>121</v>
      </c>
      <c r="F253" s="94">
        <v>45054</v>
      </c>
      <c r="G253" s="83">
        <v>28604.700000000004</v>
      </c>
      <c r="H253" s="85">
        <v>1.8666510000000001</v>
      </c>
      <c r="I253" s="83">
        <v>0.53395000000000015</v>
      </c>
      <c r="J253" s="84">
        <f t="shared" si="3"/>
        <v>-4.982930774422608E-2</v>
      </c>
      <c r="K253" s="84">
        <f>I253/'סכום נכסי הקרן'!$C$42</f>
        <v>8.9755934585870482E-5</v>
      </c>
    </row>
    <row r="254" spans="2:11">
      <c r="B254" s="76" t="s">
        <v>2455</v>
      </c>
      <c r="C254" s="73" t="s">
        <v>2456</v>
      </c>
      <c r="D254" s="86" t="s">
        <v>517</v>
      </c>
      <c r="E254" s="86" t="s">
        <v>121</v>
      </c>
      <c r="F254" s="94">
        <v>45050</v>
      </c>
      <c r="G254" s="83">
        <v>5866.572000000001</v>
      </c>
      <c r="H254" s="85">
        <v>1.8539209999999999</v>
      </c>
      <c r="I254" s="83">
        <v>0.10876162</v>
      </c>
      <c r="J254" s="84">
        <f t="shared" si="3"/>
        <v>-1.0149857165915483E-2</v>
      </c>
      <c r="K254" s="84">
        <f>I254/'סכום נכסי הקרן'!$C$42</f>
        <v>1.8282612323575805E-5</v>
      </c>
    </row>
    <row r="255" spans="2:11">
      <c r="B255" s="76" t="s">
        <v>2457</v>
      </c>
      <c r="C255" s="73" t="s">
        <v>2458</v>
      </c>
      <c r="D255" s="86" t="s">
        <v>517</v>
      </c>
      <c r="E255" s="86" t="s">
        <v>121</v>
      </c>
      <c r="F255" s="94">
        <v>45050</v>
      </c>
      <c r="G255" s="83">
        <v>3422.1669999999999</v>
      </c>
      <c r="H255" s="85">
        <v>1.798054</v>
      </c>
      <c r="I255" s="83">
        <v>6.1532412000000015E-2</v>
      </c>
      <c r="J255" s="84">
        <f t="shared" si="3"/>
        <v>-5.7423307309532904E-3</v>
      </c>
      <c r="K255" s="84">
        <f>I255/'סכום נכסי הקרן'!$C$42</f>
        <v>1.034347625504791E-5</v>
      </c>
    </row>
    <row r="256" spans="2:11">
      <c r="B256" s="76" t="s">
        <v>2459</v>
      </c>
      <c r="C256" s="73" t="s">
        <v>2460</v>
      </c>
      <c r="D256" s="86" t="s">
        <v>517</v>
      </c>
      <c r="E256" s="86" t="s">
        <v>121</v>
      </c>
      <c r="F256" s="94">
        <v>45040</v>
      </c>
      <c r="G256" s="83">
        <v>159573.60000000003</v>
      </c>
      <c r="H256" s="85">
        <v>1.3963840000000001</v>
      </c>
      <c r="I256" s="83">
        <v>2.2282600000000006</v>
      </c>
      <c r="J256" s="84">
        <f t="shared" si="3"/>
        <v>-0.20794578757214943</v>
      </c>
      <c r="K256" s="84">
        <f>I256/'סכום נכסי הקרן'!$C$42</f>
        <v>3.7456608071975234E-4</v>
      </c>
    </row>
    <row r="257" spans="2:11">
      <c r="B257" s="76" t="s">
        <v>2461</v>
      </c>
      <c r="C257" s="73" t="s">
        <v>2462</v>
      </c>
      <c r="D257" s="86" t="s">
        <v>517</v>
      </c>
      <c r="E257" s="86" t="s">
        <v>121</v>
      </c>
      <c r="F257" s="94">
        <v>45105</v>
      </c>
      <c r="G257" s="83">
        <v>4414.3960000000006</v>
      </c>
      <c r="H257" s="85">
        <v>1.1181049999999999</v>
      </c>
      <c r="I257" s="83">
        <v>4.9357580000000005E-2</v>
      </c>
      <c r="J257" s="84">
        <f t="shared" si="3"/>
        <v>-4.606150469763569E-3</v>
      </c>
      <c r="K257" s="84">
        <f>I257/'סכום נכסי הקרן'!$C$42</f>
        <v>8.2969111748232383E-6</v>
      </c>
    </row>
    <row r="258" spans="2:11">
      <c r="B258" s="76" t="s">
        <v>2463</v>
      </c>
      <c r="C258" s="73" t="s">
        <v>2464</v>
      </c>
      <c r="D258" s="86" t="s">
        <v>517</v>
      </c>
      <c r="E258" s="86" t="s">
        <v>121</v>
      </c>
      <c r="F258" s="94">
        <v>45069</v>
      </c>
      <c r="G258" s="83">
        <v>4888.8100000000013</v>
      </c>
      <c r="H258" s="85">
        <v>0.804392</v>
      </c>
      <c r="I258" s="83">
        <v>3.9325191000000002E-2</v>
      </c>
      <c r="J258" s="84">
        <f t="shared" si="3"/>
        <v>-3.6699073779182865E-3</v>
      </c>
      <c r="K258" s="84">
        <f>I258/'סכום נכסי הקרן'!$C$42</f>
        <v>6.6104865080491841E-6</v>
      </c>
    </row>
    <row r="259" spans="2:11">
      <c r="B259" s="76" t="s">
        <v>2465</v>
      </c>
      <c r="C259" s="73" t="s">
        <v>2466</v>
      </c>
      <c r="D259" s="86" t="s">
        <v>517</v>
      </c>
      <c r="E259" s="86" t="s">
        <v>121</v>
      </c>
      <c r="F259" s="94">
        <v>45077</v>
      </c>
      <c r="G259" s="83">
        <v>43475.000000000007</v>
      </c>
      <c r="H259" s="85">
        <v>-0.217136</v>
      </c>
      <c r="I259" s="83">
        <v>-9.4400000000000026E-2</v>
      </c>
      <c r="J259" s="84">
        <f t="shared" si="3"/>
        <v>8.8096013691449423E-3</v>
      </c>
      <c r="K259" s="84">
        <f>I259/'סכום נכסי הקרן'!$C$42</f>
        <v>-1.5868452523468815E-5</v>
      </c>
    </row>
    <row r="260" spans="2:11">
      <c r="B260" s="76" t="s">
        <v>2467</v>
      </c>
      <c r="C260" s="73" t="s">
        <v>2468</v>
      </c>
      <c r="D260" s="86" t="s">
        <v>517</v>
      </c>
      <c r="E260" s="86" t="s">
        <v>121</v>
      </c>
      <c r="F260" s="94">
        <v>45083</v>
      </c>
      <c r="G260" s="83">
        <v>21090.000000000004</v>
      </c>
      <c r="H260" s="85">
        <v>-0.26035999999999998</v>
      </c>
      <c r="I260" s="83">
        <v>-5.4909999999999994E-2</v>
      </c>
      <c r="J260" s="84">
        <f t="shared" si="3"/>
        <v>5.1243136777515737E-3</v>
      </c>
      <c r="K260" s="84">
        <f>I260/'סכום נכסי הקרן'!$C$42</f>
        <v>-9.2302619498270365E-6</v>
      </c>
    </row>
    <row r="261" spans="2:11">
      <c r="B261" s="76" t="s">
        <v>2469</v>
      </c>
      <c r="C261" s="73" t="s">
        <v>2470</v>
      </c>
      <c r="D261" s="86" t="s">
        <v>517</v>
      </c>
      <c r="E261" s="86" t="s">
        <v>121</v>
      </c>
      <c r="F261" s="94">
        <v>45069</v>
      </c>
      <c r="G261" s="83">
        <v>2933.2860000000005</v>
      </c>
      <c r="H261" s="85">
        <v>0.38277</v>
      </c>
      <c r="I261" s="83">
        <v>1.1227747000000001E-2</v>
      </c>
      <c r="J261" s="84">
        <f t="shared" si="3"/>
        <v>-1.0477963489789513E-3</v>
      </c>
      <c r="K261" s="84">
        <f>I261/'סכום נכסי הקרן'!$C$42</f>
        <v>1.8873619726167309E-6</v>
      </c>
    </row>
    <row r="262" spans="2:11">
      <c r="B262" s="76" t="s">
        <v>2471</v>
      </c>
      <c r="C262" s="73" t="s">
        <v>2472</v>
      </c>
      <c r="D262" s="86" t="s">
        <v>517</v>
      </c>
      <c r="E262" s="86" t="s">
        <v>121</v>
      </c>
      <c r="F262" s="94">
        <v>45069</v>
      </c>
      <c r="G262" s="83">
        <v>3422.1669999999999</v>
      </c>
      <c r="H262" s="85">
        <v>0.24493200000000001</v>
      </c>
      <c r="I262" s="83">
        <v>8.3819970000000021E-3</v>
      </c>
      <c r="J262" s="84">
        <f t="shared" si="3"/>
        <v>-7.8222512973907625E-4</v>
      </c>
      <c r="K262" s="84">
        <f>I262/'סכום נכסי הקרן'!$C$42</f>
        <v>1.4089970492198944E-6</v>
      </c>
    </row>
    <row r="263" spans="2:11">
      <c r="B263" s="76" t="s">
        <v>2473</v>
      </c>
      <c r="C263" s="73" t="s">
        <v>2474</v>
      </c>
      <c r="D263" s="86" t="s">
        <v>517</v>
      </c>
      <c r="E263" s="86" t="s">
        <v>121</v>
      </c>
      <c r="F263" s="94">
        <v>45082</v>
      </c>
      <c r="G263" s="83">
        <v>100714.00000000001</v>
      </c>
      <c r="H263" s="85">
        <v>-0.61442300000000005</v>
      </c>
      <c r="I263" s="83">
        <v>-0.61880999999999997</v>
      </c>
      <c r="J263" s="84">
        <f t="shared" si="3"/>
        <v>5.7748616771616308E-2</v>
      </c>
      <c r="K263" s="84">
        <f>I263/'סכום נכסי הקרן'!$C$42</f>
        <v>-1.0402073205559041E-4</v>
      </c>
    </row>
    <row r="264" spans="2:11">
      <c r="B264" s="76" t="s">
        <v>2475</v>
      </c>
      <c r="C264" s="73" t="s">
        <v>2476</v>
      </c>
      <c r="D264" s="86" t="s">
        <v>517</v>
      </c>
      <c r="E264" s="86" t="s">
        <v>121</v>
      </c>
      <c r="F264" s="94">
        <v>45082</v>
      </c>
      <c r="G264" s="83">
        <v>6239.1546000000008</v>
      </c>
      <c r="H264" s="85">
        <v>-0.84487100000000004</v>
      </c>
      <c r="I264" s="83">
        <v>-5.2712818000000009E-2</v>
      </c>
      <c r="J264" s="84">
        <f t="shared" si="3"/>
        <v>4.9192681527996619E-3</v>
      </c>
      <c r="K264" s="84">
        <f>I264/'סכום נכסי הקרן'!$C$42</f>
        <v>-8.8609200191869936E-6</v>
      </c>
    </row>
    <row r="265" spans="2:11">
      <c r="B265" s="76" t="s">
        <v>2477</v>
      </c>
      <c r="C265" s="73" t="s">
        <v>2478</v>
      </c>
      <c r="D265" s="86" t="s">
        <v>517</v>
      </c>
      <c r="E265" s="86" t="s">
        <v>121</v>
      </c>
      <c r="F265" s="94">
        <v>45106</v>
      </c>
      <c r="G265" s="83">
        <v>2888.4975000000004</v>
      </c>
      <c r="H265" s="85">
        <v>0.261351</v>
      </c>
      <c r="I265" s="83">
        <v>7.5491270000000018E-3</v>
      </c>
      <c r="J265" s="84">
        <f t="shared" si="3"/>
        <v>-7.0449999528653649E-4</v>
      </c>
      <c r="K265" s="84">
        <f>I265/'סכום נכסי הקרן'!$C$42</f>
        <v>1.2689932562832264E-6</v>
      </c>
    </row>
    <row r="266" spans="2:11">
      <c r="B266" s="76" t="s">
        <v>2477</v>
      </c>
      <c r="C266" s="73" t="s">
        <v>2479</v>
      </c>
      <c r="D266" s="86" t="s">
        <v>517</v>
      </c>
      <c r="E266" s="86" t="s">
        <v>121</v>
      </c>
      <c r="F266" s="94">
        <v>45106</v>
      </c>
      <c r="G266" s="83">
        <v>1964.1783000000005</v>
      </c>
      <c r="H266" s="85">
        <v>0.73973</v>
      </c>
      <c r="I266" s="83">
        <v>1.4529611000000003E-2</v>
      </c>
      <c r="J266" s="84">
        <f t="shared" si="3"/>
        <v>-1.3559330610036376E-3</v>
      </c>
      <c r="K266" s="84">
        <f>I266/'סכום נכסי הקרן'!$C$42</f>
        <v>2.4423987535801931E-6</v>
      </c>
    </row>
    <row r="267" spans="2:11">
      <c r="B267" s="76" t="s">
        <v>2477</v>
      </c>
      <c r="C267" s="73" t="s">
        <v>2480</v>
      </c>
      <c r="D267" s="86" t="s">
        <v>517</v>
      </c>
      <c r="E267" s="86" t="s">
        <v>121</v>
      </c>
      <c r="F267" s="94">
        <v>45106</v>
      </c>
      <c r="G267" s="83">
        <v>9288.7390000000014</v>
      </c>
      <c r="H267" s="85">
        <v>0.64513500000000001</v>
      </c>
      <c r="I267" s="83">
        <v>5.9924919000000007E-2</v>
      </c>
      <c r="J267" s="84">
        <f t="shared" si="3"/>
        <v>-5.5923161914014797E-3</v>
      </c>
      <c r="K267" s="84">
        <f>I267/'סכום נכסי הקרן'!$C$42</f>
        <v>1.0073259874197184E-5</v>
      </c>
    </row>
    <row r="268" spans="2:11">
      <c r="B268" s="72"/>
      <c r="C268" s="73"/>
      <c r="D268" s="73"/>
      <c r="E268" s="73"/>
      <c r="F268" s="73"/>
      <c r="G268" s="83"/>
      <c r="H268" s="85"/>
      <c r="I268" s="73"/>
      <c r="J268" s="84"/>
      <c r="K268" s="73"/>
    </row>
    <row r="269" spans="2:11">
      <c r="B269" s="89" t="s">
        <v>182</v>
      </c>
      <c r="C269" s="71"/>
      <c r="D269" s="71"/>
      <c r="E269" s="71"/>
      <c r="F269" s="71"/>
      <c r="G269" s="80"/>
      <c r="H269" s="82"/>
      <c r="I269" s="80">
        <v>-3.8280180979999998</v>
      </c>
      <c r="J269" s="81">
        <f t="shared" ref="J269:J331" si="4">IFERROR(I269/$I$11,0)</f>
        <v>0.35723849022513143</v>
      </c>
      <c r="K269" s="81">
        <f>I269/'סכום נכסי הקרן'!$C$42</f>
        <v>-6.4348223990563953E-4</v>
      </c>
    </row>
    <row r="270" spans="2:11">
      <c r="B270" s="76" t="s">
        <v>2481</v>
      </c>
      <c r="C270" s="73" t="s">
        <v>2482</v>
      </c>
      <c r="D270" s="86" t="s">
        <v>517</v>
      </c>
      <c r="E270" s="86" t="s">
        <v>125</v>
      </c>
      <c r="F270" s="94">
        <v>45055</v>
      </c>
      <c r="G270" s="83">
        <v>3391.6844770000002</v>
      </c>
      <c r="H270" s="85">
        <v>-2.2450290000000002</v>
      </c>
      <c r="I270" s="83">
        <v>-7.6144287000000019E-2</v>
      </c>
      <c r="J270" s="84">
        <f t="shared" si="4"/>
        <v>7.1059408369466672E-3</v>
      </c>
      <c r="K270" s="84">
        <f>I270/'סכום נכסי הקרן'!$C$42</f>
        <v>-1.2799703423653429E-5</v>
      </c>
    </row>
    <row r="271" spans="2:11">
      <c r="B271" s="76" t="s">
        <v>2483</v>
      </c>
      <c r="C271" s="73" t="s">
        <v>2484</v>
      </c>
      <c r="D271" s="86" t="s">
        <v>517</v>
      </c>
      <c r="E271" s="86" t="s">
        <v>125</v>
      </c>
      <c r="F271" s="94">
        <v>45097</v>
      </c>
      <c r="G271" s="83">
        <v>3239.4312100000006</v>
      </c>
      <c r="H271" s="85">
        <v>-2.5966619999999998</v>
      </c>
      <c r="I271" s="83">
        <v>-8.4117085000000008E-2</v>
      </c>
      <c r="J271" s="84">
        <f t="shared" si="4"/>
        <v>7.8499786778017094E-3</v>
      </c>
      <c r="K271" s="84">
        <f>I271/'סכום נכסי הקרן'!$C$42</f>
        <v>-1.4139914933634434E-5</v>
      </c>
    </row>
    <row r="272" spans="2:11">
      <c r="B272" s="76" t="s">
        <v>2485</v>
      </c>
      <c r="C272" s="73" t="s">
        <v>2486</v>
      </c>
      <c r="D272" s="86" t="s">
        <v>517</v>
      </c>
      <c r="E272" s="86" t="s">
        <v>125</v>
      </c>
      <c r="F272" s="94">
        <v>44971</v>
      </c>
      <c r="G272" s="83">
        <v>2952.3528160000005</v>
      </c>
      <c r="H272" s="85">
        <v>-5.5968660000000003</v>
      </c>
      <c r="I272" s="83">
        <v>-0.16523923400000004</v>
      </c>
      <c r="J272" s="84">
        <f t="shared" si="4"/>
        <v>1.542046379325065E-2</v>
      </c>
      <c r="K272" s="84">
        <f>I272/'סכום נכסי הקרן'!$C$42</f>
        <v>-2.7776387073552477E-5</v>
      </c>
    </row>
    <row r="273" spans="2:11">
      <c r="B273" s="76" t="s">
        <v>2487</v>
      </c>
      <c r="C273" s="73" t="s">
        <v>2488</v>
      </c>
      <c r="D273" s="86" t="s">
        <v>517</v>
      </c>
      <c r="E273" s="86" t="s">
        <v>125</v>
      </c>
      <c r="F273" s="94">
        <v>44971</v>
      </c>
      <c r="G273" s="83">
        <v>1661.1953550000003</v>
      </c>
      <c r="H273" s="85">
        <v>-5.6602509999999997</v>
      </c>
      <c r="I273" s="83">
        <v>-9.4027822000000011E-2</v>
      </c>
      <c r="J273" s="84">
        <f t="shared" si="4"/>
        <v>8.7748689558147953E-3</v>
      </c>
      <c r="K273" s="84">
        <f>I273/'סכום נכסי הקרן'!$C$42</f>
        <v>-1.5805890140806952E-5</v>
      </c>
    </row>
    <row r="274" spans="2:11">
      <c r="B274" s="76" t="s">
        <v>2489</v>
      </c>
      <c r="C274" s="73" t="s">
        <v>2490</v>
      </c>
      <c r="D274" s="86" t="s">
        <v>517</v>
      </c>
      <c r="E274" s="86" t="s">
        <v>121</v>
      </c>
      <c r="F274" s="94">
        <v>45026</v>
      </c>
      <c r="G274" s="83">
        <v>3361.7804190000006</v>
      </c>
      <c r="H274" s="85">
        <v>1.573674</v>
      </c>
      <c r="I274" s="83">
        <v>5.2903457000000008E-2</v>
      </c>
      <c r="J274" s="84">
        <f t="shared" si="4"/>
        <v>-4.9370589747849631E-3</v>
      </c>
      <c r="K274" s="84">
        <f>I274/'סכום נכסי הקרן'!$C$42</f>
        <v>8.8929660564817135E-6</v>
      </c>
    </row>
    <row r="275" spans="2:11">
      <c r="B275" s="76" t="s">
        <v>2491</v>
      </c>
      <c r="C275" s="73" t="s">
        <v>2492</v>
      </c>
      <c r="D275" s="86" t="s">
        <v>517</v>
      </c>
      <c r="E275" s="86" t="s">
        <v>123</v>
      </c>
      <c r="F275" s="94">
        <v>45078</v>
      </c>
      <c r="G275" s="83">
        <v>3185.7864300000006</v>
      </c>
      <c r="H275" s="85">
        <v>1.221822</v>
      </c>
      <c r="I275" s="83">
        <v>3.8924649000000013E-2</v>
      </c>
      <c r="J275" s="84">
        <f t="shared" si="4"/>
        <v>-3.6325279780072702E-3</v>
      </c>
      <c r="K275" s="84">
        <f>I275/'סכום נכסי הקרן'!$C$42</f>
        <v>6.5431561933176688E-6</v>
      </c>
    </row>
    <row r="276" spans="2:11">
      <c r="B276" s="76" t="s">
        <v>2493</v>
      </c>
      <c r="C276" s="73" t="s">
        <v>2494</v>
      </c>
      <c r="D276" s="86" t="s">
        <v>517</v>
      </c>
      <c r="E276" s="86" t="s">
        <v>123</v>
      </c>
      <c r="F276" s="94">
        <v>45068</v>
      </c>
      <c r="G276" s="83">
        <v>4247.7152400000014</v>
      </c>
      <c r="H276" s="85">
        <v>0.23438200000000001</v>
      </c>
      <c r="I276" s="83">
        <v>9.955890000000002E-3</v>
      </c>
      <c r="J276" s="84">
        <f t="shared" si="4"/>
        <v>-9.2910404846458081E-4</v>
      </c>
      <c r="K276" s="84">
        <f>I276/'סכום נכסי הקרן'!$C$42</f>
        <v>1.6735653367995544E-6</v>
      </c>
    </row>
    <row r="277" spans="2:11">
      <c r="B277" s="76" t="s">
        <v>2495</v>
      </c>
      <c r="C277" s="73" t="s">
        <v>2496</v>
      </c>
      <c r="D277" s="86" t="s">
        <v>517</v>
      </c>
      <c r="E277" s="86" t="s">
        <v>123</v>
      </c>
      <c r="F277" s="94">
        <v>45068</v>
      </c>
      <c r="G277" s="83">
        <v>1685.2810210000002</v>
      </c>
      <c r="H277" s="85">
        <v>0.23438200000000001</v>
      </c>
      <c r="I277" s="83">
        <v>3.9499990000000009E-3</v>
      </c>
      <c r="J277" s="84">
        <f t="shared" si="4"/>
        <v>-3.6862199786569016E-4</v>
      </c>
      <c r="K277" s="84">
        <f>I277/'סכום נכסי הקרן'!$C$42</f>
        <v>6.6398698728018318E-7</v>
      </c>
    </row>
    <row r="278" spans="2:11">
      <c r="B278" s="76" t="s">
        <v>2497</v>
      </c>
      <c r="C278" s="73" t="s">
        <v>2498</v>
      </c>
      <c r="D278" s="86" t="s">
        <v>517</v>
      </c>
      <c r="E278" s="86" t="s">
        <v>123</v>
      </c>
      <c r="F278" s="94">
        <v>45097</v>
      </c>
      <c r="G278" s="83">
        <v>3932.3223830000006</v>
      </c>
      <c r="H278" s="85">
        <v>-0.68732599999999999</v>
      </c>
      <c r="I278" s="83">
        <v>-2.7027879000000001E-2</v>
      </c>
      <c r="J278" s="84">
        <f t="shared" si="4"/>
        <v>2.5222970322402939E-3</v>
      </c>
      <c r="K278" s="84">
        <f>I278/'סכום נכסי הקרן'!$C$42</f>
        <v>-4.5433327830673698E-6</v>
      </c>
    </row>
    <row r="279" spans="2:11">
      <c r="B279" s="76" t="s">
        <v>2499</v>
      </c>
      <c r="C279" s="73" t="s">
        <v>2500</v>
      </c>
      <c r="D279" s="86" t="s">
        <v>517</v>
      </c>
      <c r="E279" s="86" t="s">
        <v>124</v>
      </c>
      <c r="F279" s="94">
        <v>45082</v>
      </c>
      <c r="G279" s="83">
        <v>2333.6311820000005</v>
      </c>
      <c r="H279" s="85">
        <v>1.822872</v>
      </c>
      <c r="I279" s="83">
        <v>4.253911300000001E-2</v>
      </c>
      <c r="J279" s="84">
        <f t="shared" si="4"/>
        <v>-3.9698371623624086E-3</v>
      </c>
      <c r="K279" s="84">
        <f>I279/'סכום נכסי הקרן'!$C$42</f>
        <v>7.1507404134637183E-6</v>
      </c>
    </row>
    <row r="280" spans="2:11">
      <c r="B280" s="76" t="s">
        <v>2501</v>
      </c>
      <c r="C280" s="73" t="s">
        <v>2502</v>
      </c>
      <c r="D280" s="86" t="s">
        <v>517</v>
      </c>
      <c r="E280" s="86" t="s">
        <v>124</v>
      </c>
      <c r="F280" s="94">
        <v>45078</v>
      </c>
      <c r="G280" s="83">
        <v>3085.6979550000005</v>
      </c>
      <c r="H280" s="85">
        <v>1.1746160000000001</v>
      </c>
      <c r="I280" s="83">
        <v>3.6245100000000009E-2</v>
      </c>
      <c r="J280" s="84">
        <f t="shared" si="4"/>
        <v>-3.3824669765338488E-3</v>
      </c>
      <c r="K280" s="84">
        <f>I280/'סכום נכסי הקרן'!$C$42</f>
        <v>6.0927293279489356E-6</v>
      </c>
    </row>
    <row r="281" spans="2:11">
      <c r="B281" s="76" t="s">
        <v>2503</v>
      </c>
      <c r="C281" s="73" t="s">
        <v>2504</v>
      </c>
      <c r="D281" s="86" t="s">
        <v>517</v>
      </c>
      <c r="E281" s="86" t="s">
        <v>121</v>
      </c>
      <c r="F281" s="94">
        <v>44971</v>
      </c>
      <c r="G281" s="83">
        <v>4731.7719620000007</v>
      </c>
      <c r="H281" s="85">
        <v>-11.438796</v>
      </c>
      <c r="I281" s="83">
        <v>-0.54125772600000022</v>
      </c>
      <c r="J281" s="84">
        <f t="shared" si="4"/>
        <v>5.0511279703706335E-2</v>
      </c>
      <c r="K281" s="84">
        <f>I281/'סכום נכסי הקרן'!$C$42</f>
        <v>-9.0984348813471334E-5</v>
      </c>
    </row>
    <row r="282" spans="2:11">
      <c r="B282" s="76" t="s">
        <v>2505</v>
      </c>
      <c r="C282" s="73" t="s">
        <v>2506</v>
      </c>
      <c r="D282" s="86" t="s">
        <v>517</v>
      </c>
      <c r="E282" s="86" t="s">
        <v>121</v>
      </c>
      <c r="F282" s="94">
        <v>44971</v>
      </c>
      <c r="G282" s="83">
        <v>10477.644740000002</v>
      </c>
      <c r="H282" s="85">
        <v>-11.269545000000001</v>
      </c>
      <c r="I282" s="83">
        <v>-1.1807829190000003</v>
      </c>
      <c r="J282" s="84">
        <f t="shared" si="4"/>
        <v>0.11019308071912459</v>
      </c>
      <c r="K282" s="84">
        <f>I282/'סכום נכסי הקרן'!$C$42</f>
        <v>-1.9848726367239854E-4</v>
      </c>
    </row>
    <row r="283" spans="2:11">
      <c r="B283" s="76" t="s">
        <v>2507</v>
      </c>
      <c r="C283" s="73" t="s">
        <v>2508</v>
      </c>
      <c r="D283" s="86" t="s">
        <v>517</v>
      </c>
      <c r="E283" s="86" t="s">
        <v>121</v>
      </c>
      <c r="F283" s="94">
        <v>44971</v>
      </c>
      <c r="G283" s="83">
        <v>6083.7937200000006</v>
      </c>
      <c r="H283" s="85">
        <v>-11.216870999999999</v>
      </c>
      <c r="I283" s="83">
        <v>-0.68241129300000014</v>
      </c>
      <c r="J283" s="84">
        <f t="shared" si="4"/>
        <v>6.3684019715389506E-2</v>
      </c>
      <c r="K283" s="84">
        <f>I283/'סכום נכסי הקרן'!$C$42</f>
        <v>-1.1471198309798164E-4</v>
      </c>
    </row>
    <row r="284" spans="2:11">
      <c r="B284" s="76" t="s">
        <v>2509</v>
      </c>
      <c r="C284" s="73" t="s">
        <v>2510</v>
      </c>
      <c r="D284" s="86" t="s">
        <v>517</v>
      </c>
      <c r="E284" s="86" t="s">
        <v>121</v>
      </c>
      <c r="F284" s="94">
        <v>44971</v>
      </c>
      <c r="G284" s="83">
        <v>12016.844551000002</v>
      </c>
      <c r="H284" s="85">
        <v>-11.095103</v>
      </c>
      <c r="I284" s="83">
        <v>-1.3332812900000002</v>
      </c>
      <c r="J284" s="84">
        <f t="shared" si="4"/>
        <v>0.12442454107880649</v>
      </c>
      <c r="K284" s="84">
        <f>I284/'סכום נכסי הקרן'!$C$42</f>
        <v>-2.241219369787527E-4</v>
      </c>
    </row>
    <row r="285" spans="2:11">
      <c r="B285" s="76" t="s">
        <v>2511</v>
      </c>
      <c r="C285" s="73" t="s">
        <v>2512</v>
      </c>
      <c r="D285" s="86" t="s">
        <v>517</v>
      </c>
      <c r="E285" s="86" t="s">
        <v>121</v>
      </c>
      <c r="F285" s="94">
        <v>44987</v>
      </c>
      <c r="G285" s="83">
        <v>1054.5242450000003</v>
      </c>
      <c r="H285" s="85">
        <v>-7.7511320000000001</v>
      </c>
      <c r="I285" s="83">
        <v>-8.1737566000000011E-2</v>
      </c>
      <c r="J285" s="84">
        <f t="shared" si="4"/>
        <v>7.6279170905103281E-3</v>
      </c>
      <c r="K285" s="84">
        <f>I285/'סכום נכסי הקרן'!$C$42</f>
        <v>-1.3739922515412061E-5</v>
      </c>
    </row>
    <row r="286" spans="2:11">
      <c r="B286" s="76" t="s">
        <v>2513</v>
      </c>
      <c r="C286" s="73" t="s">
        <v>2514</v>
      </c>
      <c r="D286" s="86" t="s">
        <v>517</v>
      </c>
      <c r="E286" s="86" t="s">
        <v>121</v>
      </c>
      <c r="F286" s="94">
        <v>44987</v>
      </c>
      <c r="G286" s="83">
        <v>4725.0797890000013</v>
      </c>
      <c r="H286" s="85">
        <v>-7.7350180000000002</v>
      </c>
      <c r="I286" s="83">
        <v>-0.36548579399999997</v>
      </c>
      <c r="J286" s="84">
        <f t="shared" si="4"/>
        <v>3.4107882957896449E-2</v>
      </c>
      <c r="K286" s="84">
        <f>I286/'סכום נכסי הקרן'!$C$42</f>
        <v>-6.143743612384853E-5</v>
      </c>
    </row>
    <row r="287" spans="2:11">
      <c r="B287" s="76" t="s">
        <v>2515</v>
      </c>
      <c r="C287" s="73" t="s">
        <v>2516</v>
      </c>
      <c r="D287" s="86" t="s">
        <v>517</v>
      </c>
      <c r="E287" s="86" t="s">
        <v>121</v>
      </c>
      <c r="F287" s="94">
        <v>44987</v>
      </c>
      <c r="G287" s="83">
        <v>1473.6300340000003</v>
      </c>
      <c r="H287" s="85">
        <v>-7.7350180000000002</v>
      </c>
      <c r="I287" s="83">
        <v>-0.11398555500000002</v>
      </c>
      <c r="J287" s="84">
        <f t="shared" si="4"/>
        <v>1.0637365480834172E-2</v>
      </c>
      <c r="K287" s="84">
        <f>I287/'סכום נכסי הקרן'!$C$42</f>
        <v>-1.9160745422444314E-5</v>
      </c>
    </row>
    <row r="288" spans="2:11">
      <c r="B288" s="76" t="s">
        <v>2517</v>
      </c>
      <c r="C288" s="73" t="s">
        <v>2518</v>
      </c>
      <c r="D288" s="86" t="s">
        <v>517</v>
      </c>
      <c r="E288" s="86" t="s">
        <v>125</v>
      </c>
      <c r="F288" s="94">
        <v>45077</v>
      </c>
      <c r="G288" s="83">
        <v>4120.8757250000008</v>
      </c>
      <c r="H288" s="85">
        <v>-2.266187</v>
      </c>
      <c r="I288" s="83">
        <v>-9.338674000000001E-2</v>
      </c>
      <c r="J288" s="84">
        <f t="shared" si="4"/>
        <v>8.7150418703811714E-3</v>
      </c>
      <c r="K288" s="84">
        <f>I288/'סכום נכסי הקרן'!$C$42</f>
        <v>-1.5698125529783113E-5</v>
      </c>
    </row>
    <row r="289" spans="2:11">
      <c r="B289" s="76" t="s">
        <v>2519</v>
      </c>
      <c r="C289" s="73" t="s">
        <v>2520</v>
      </c>
      <c r="D289" s="86" t="s">
        <v>517</v>
      </c>
      <c r="E289" s="86" t="s">
        <v>125</v>
      </c>
      <c r="F289" s="94">
        <v>45078</v>
      </c>
      <c r="G289" s="83">
        <v>2100.9225170000004</v>
      </c>
      <c r="H289" s="85">
        <v>-1.5885640000000001</v>
      </c>
      <c r="I289" s="83">
        <v>-3.3374501000000001E-2</v>
      </c>
      <c r="J289" s="84">
        <f t="shared" si="4"/>
        <v>3.1145767977132327E-3</v>
      </c>
      <c r="K289" s="84">
        <f>I289/'סכום נכסי הקרן'!$C$42</f>
        <v>-5.6101873370017197E-6</v>
      </c>
    </row>
    <row r="290" spans="2:11">
      <c r="B290" s="76" t="s">
        <v>2521</v>
      </c>
      <c r="C290" s="73" t="s">
        <v>2522</v>
      </c>
      <c r="D290" s="86" t="s">
        <v>517</v>
      </c>
      <c r="E290" s="86" t="s">
        <v>125</v>
      </c>
      <c r="F290" s="94">
        <v>45083</v>
      </c>
      <c r="G290" s="83">
        <v>4242.5826500000003</v>
      </c>
      <c r="H290" s="85">
        <v>0.66752199999999995</v>
      </c>
      <c r="I290" s="83">
        <v>2.8320184000000005E-2</v>
      </c>
      <c r="J290" s="84">
        <f t="shared" si="4"/>
        <v>-2.6428975820003884E-3</v>
      </c>
      <c r="K290" s="84">
        <f>I290/'סכום נכסי הקרן'!$C$42</f>
        <v>4.7605666870752239E-6</v>
      </c>
    </row>
    <row r="291" spans="2:11">
      <c r="B291" s="76" t="s">
        <v>2523</v>
      </c>
      <c r="C291" s="73" t="s">
        <v>2524</v>
      </c>
      <c r="D291" s="86" t="s">
        <v>517</v>
      </c>
      <c r="E291" s="86" t="s">
        <v>125</v>
      </c>
      <c r="F291" s="94">
        <v>45084</v>
      </c>
      <c r="G291" s="83">
        <v>3274.0360570000003</v>
      </c>
      <c r="H291" s="85">
        <v>0.98641900000000005</v>
      </c>
      <c r="I291" s="83">
        <v>3.2295699000000004E-2</v>
      </c>
      <c r="J291" s="84">
        <f t="shared" si="4"/>
        <v>-3.0139007852531025E-3</v>
      </c>
      <c r="K291" s="84">
        <f>I291/'סכום נכסי הקרן'!$C$42</f>
        <v>5.4288428632811359E-6</v>
      </c>
    </row>
    <row r="292" spans="2:11">
      <c r="B292" s="76" t="s">
        <v>2525</v>
      </c>
      <c r="C292" s="73" t="s">
        <v>2526</v>
      </c>
      <c r="D292" s="86" t="s">
        <v>517</v>
      </c>
      <c r="E292" s="86" t="s">
        <v>125</v>
      </c>
      <c r="F292" s="94">
        <v>45085</v>
      </c>
      <c r="G292" s="83">
        <v>3275.9915810000007</v>
      </c>
      <c r="H292" s="85">
        <v>1.0455220000000001</v>
      </c>
      <c r="I292" s="83">
        <v>3.4251223000000011E-2</v>
      </c>
      <c r="J292" s="84">
        <f t="shared" si="4"/>
        <v>-3.196394290632296E-3</v>
      </c>
      <c r="K292" s="84">
        <f>I292/'סכום נכסי הקרן'!$C$42</f>
        <v>5.7575625640491854E-6</v>
      </c>
    </row>
    <row r="293" spans="2:11">
      <c r="B293" s="76" t="s">
        <v>2527</v>
      </c>
      <c r="C293" s="73" t="s">
        <v>2528</v>
      </c>
      <c r="D293" s="86" t="s">
        <v>517</v>
      </c>
      <c r="E293" s="86" t="s">
        <v>125</v>
      </c>
      <c r="F293" s="94">
        <v>45089</v>
      </c>
      <c r="G293" s="83">
        <v>2312.0160250000004</v>
      </c>
      <c r="H293" s="85">
        <v>1.851102</v>
      </c>
      <c r="I293" s="83">
        <v>4.279777500000001E-2</v>
      </c>
      <c r="J293" s="84">
        <f t="shared" si="4"/>
        <v>-3.9939760300461563E-3</v>
      </c>
      <c r="K293" s="84">
        <f>I293/'סכום נכסי הקרן'!$C$42</f>
        <v>7.1942209819661074E-6</v>
      </c>
    </row>
    <row r="294" spans="2:11">
      <c r="B294" s="76" t="s">
        <v>2529</v>
      </c>
      <c r="C294" s="73" t="s">
        <v>2530</v>
      </c>
      <c r="D294" s="86" t="s">
        <v>517</v>
      </c>
      <c r="E294" s="86" t="s">
        <v>125</v>
      </c>
      <c r="F294" s="94">
        <v>45090</v>
      </c>
      <c r="G294" s="83">
        <v>1988.7679080000005</v>
      </c>
      <c r="H294" s="85">
        <v>2.1985320000000002</v>
      </c>
      <c r="I294" s="83">
        <v>4.3723693000000001E-2</v>
      </c>
      <c r="J294" s="84">
        <f t="shared" si="4"/>
        <v>-4.0803845944584003E-3</v>
      </c>
      <c r="K294" s="84">
        <f>I294/'סכום נכסי הקרן'!$C$42</f>
        <v>7.3498659589112881E-6</v>
      </c>
    </row>
    <row r="295" spans="2:11">
      <c r="B295" s="76" t="s">
        <v>2531</v>
      </c>
      <c r="C295" s="73" t="s">
        <v>2532</v>
      </c>
      <c r="D295" s="86" t="s">
        <v>517</v>
      </c>
      <c r="E295" s="86" t="s">
        <v>125</v>
      </c>
      <c r="F295" s="94">
        <v>45090</v>
      </c>
      <c r="G295" s="83">
        <v>2988.7837710000003</v>
      </c>
      <c r="H295" s="85">
        <v>2.3828239999999998</v>
      </c>
      <c r="I295" s="83">
        <v>7.1217449000000016E-2</v>
      </c>
      <c r="J295" s="84">
        <f t="shared" si="4"/>
        <v>-6.6461582226420551E-3</v>
      </c>
      <c r="K295" s="84">
        <f>I295/'סכום נכסי הקרן'!$C$42</f>
        <v>1.1971511740456161E-5</v>
      </c>
    </row>
    <row r="296" spans="2:11">
      <c r="B296" s="76" t="s">
        <v>2533</v>
      </c>
      <c r="C296" s="73" t="s">
        <v>2534</v>
      </c>
      <c r="D296" s="86" t="s">
        <v>517</v>
      </c>
      <c r="E296" s="86" t="s">
        <v>121</v>
      </c>
      <c r="F296" s="94">
        <v>44970</v>
      </c>
      <c r="G296" s="83">
        <v>10427.518276000003</v>
      </c>
      <c r="H296" s="85">
        <v>-0.36926300000000001</v>
      </c>
      <c r="I296" s="83">
        <v>-3.8504957000000006E-2</v>
      </c>
      <c r="J296" s="84">
        <f t="shared" si="4"/>
        <v>3.5933614608693546E-3</v>
      </c>
      <c r="K296" s="84">
        <f>I296/'סכום נכסי הקרן'!$C$42</f>
        <v>-6.4726068016176709E-6</v>
      </c>
    </row>
    <row r="297" spans="2:11">
      <c r="B297" s="76" t="s">
        <v>2535</v>
      </c>
      <c r="C297" s="73" t="s">
        <v>2536</v>
      </c>
      <c r="D297" s="86" t="s">
        <v>517</v>
      </c>
      <c r="E297" s="86" t="s">
        <v>121</v>
      </c>
      <c r="F297" s="94">
        <v>44970</v>
      </c>
      <c r="G297" s="83">
        <v>2204.2848990000002</v>
      </c>
      <c r="H297" s="85">
        <v>-0.37077100000000002</v>
      </c>
      <c r="I297" s="83">
        <v>-8.1728470000000004E-3</v>
      </c>
      <c r="J297" s="84">
        <f t="shared" si="4"/>
        <v>7.627068233158063E-4</v>
      </c>
      <c r="K297" s="84">
        <f>I297/'סכום נכסי הקרן'!$C$42</f>
        <v>-1.3738393495876537E-6</v>
      </c>
    </row>
    <row r="298" spans="2:11">
      <c r="B298" s="76" t="s">
        <v>2537</v>
      </c>
      <c r="C298" s="73" t="s">
        <v>2538</v>
      </c>
      <c r="D298" s="86" t="s">
        <v>517</v>
      </c>
      <c r="E298" s="86" t="s">
        <v>121</v>
      </c>
      <c r="F298" s="94">
        <v>44970</v>
      </c>
      <c r="G298" s="83">
        <v>2937.9426390000003</v>
      </c>
      <c r="H298" s="85">
        <v>-0.40847099999999997</v>
      </c>
      <c r="I298" s="83">
        <v>-1.2000640999999999E-2</v>
      </c>
      <c r="J298" s="84">
        <f t="shared" si="4"/>
        <v>1.1199244002565347E-3</v>
      </c>
      <c r="K298" s="84">
        <f>I298/'סכום נכסי הקרן'!$C$42</f>
        <v>-2.0172839190645472E-6</v>
      </c>
    </row>
    <row r="299" spans="2:11">
      <c r="B299" s="76" t="s">
        <v>2539</v>
      </c>
      <c r="C299" s="73" t="s">
        <v>2540</v>
      </c>
      <c r="D299" s="86" t="s">
        <v>517</v>
      </c>
      <c r="E299" s="86" t="s">
        <v>123</v>
      </c>
      <c r="F299" s="94">
        <v>44987</v>
      </c>
      <c r="G299" s="83">
        <v>7081.7478070000016</v>
      </c>
      <c r="H299" s="85">
        <v>-1.478753</v>
      </c>
      <c r="I299" s="83">
        <v>-0.10472157900000002</v>
      </c>
      <c r="J299" s="84">
        <f t="shared" si="4"/>
        <v>9.7728322641675858E-3</v>
      </c>
      <c r="K299" s="84">
        <f>I299/'סכום נכסי הקרן'!$C$42</f>
        <v>-1.7603489454917254E-5</v>
      </c>
    </row>
    <row r="300" spans="2:11">
      <c r="B300" s="76" t="s">
        <v>2539</v>
      </c>
      <c r="C300" s="73" t="s">
        <v>2541</v>
      </c>
      <c r="D300" s="86" t="s">
        <v>517</v>
      </c>
      <c r="E300" s="86" t="s">
        <v>123</v>
      </c>
      <c r="F300" s="94">
        <v>44987</v>
      </c>
      <c r="G300" s="83">
        <v>8721.2285310000025</v>
      </c>
      <c r="H300" s="85">
        <v>-1.478753</v>
      </c>
      <c r="I300" s="83">
        <v>-0.12896545499999998</v>
      </c>
      <c r="J300" s="84">
        <f t="shared" si="4"/>
        <v>1.2035320433690678E-2</v>
      </c>
      <c r="K300" s="84">
        <f>I300/'סכום נכסי הקרן'!$C$42</f>
        <v>-2.167883686265946E-5</v>
      </c>
    </row>
    <row r="301" spans="2:11">
      <c r="B301" s="76" t="s">
        <v>2542</v>
      </c>
      <c r="C301" s="73" t="s">
        <v>2543</v>
      </c>
      <c r="D301" s="86" t="s">
        <v>517</v>
      </c>
      <c r="E301" s="86" t="s">
        <v>123</v>
      </c>
      <c r="F301" s="94">
        <v>44987</v>
      </c>
      <c r="G301" s="83">
        <v>2619.3021780000004</v>
      </c>
      <c r="H301" s="85">
        <v>-1.478753</v>
      </c>
      <c r="I301" s="83">
        <v>-3.8733017000000002E-2</v>
      </c>
      <c r="J301" s="84">
        <f t="shared" si="4"/>
        <v>3.6146444872279049E-3</v>
      </c>
      <c r="K301" s="84">
        <f>I301/'סכום נכסי הקרן'!$C$42</f>
        <v>-6.510943234695025E-6</v>
      </c>
    </row>
    <row r="302" spans="2:11">
      <c r="B302" s="76" t="s">
        <v>2544</v>
      </c>
      <c r="C302" s="73" t="s">
        <v>2545</v>
      </c>
      <c r="D302" s="86" t="s">
        <v>517</v>
      </c>
      <c r="E302" s="86" t="s">
        <v>123</v>
      </c>
      <c r="F302" s="94">
        <v>44987</v>
      </c>
      <c r="G302" s="83">
        <v>7334.5252010000022</v>
      </c>
      <c r="H302" s="85">
        <v>-1.4721249999999999</v>
      </c>
      <c r="I302" s="83">
        <v>-0.10797334500000001</v>
      </c>
      <c r="J302" s="84">
        <f t="shared" si="4"/>
        <v>1.007629372821143E-2</v>
      </c>
      <c r="K302" s="84">
        <f>I302/'סכום נכסי הקרן'!$C$42</f>
        <v>-1.815010486157435E-5</v>
      </c>
    </row>
    <row r="303" spans="2:11">
      <c r="B303" s="76" t="s">
        <v>2546</v>
      </c>
      <c r="C303" s="73" t="s">
        <v>2547</v>
      </c>
      <c r="D303" s="86" t="s">
        <v>517</v>
      </c>
      <c r="E303" s="86" t="s">
        <v>123</v>
      </c>
      <c r="F303" s="94">
        <v>44991</v>
      </c>
      <c r="G303" s="83">
        <v>3359.1209060000006</v>
      </c>
      <c r="H303" s="85">
        <v>-1.284983</v>
      </c>
      <c r="I303" s="83">
        <v>-4.3164144000000008E-2</v>
      </c>
      <c r="J303" s="84">
        <f t="shared" si="4"/>
        <v>4.0281663355971331E-3</v>
      </c>
      <c r="K303" s="84">
        <f>I303/'סכום נכסי הקרן'!$C$42</f>
        <v>-7.2558068832645256E-6</v>
      </c>
    </row>
    <row r="304" spans="2:11">
      <c r="B304" s="76" t="s">
        <v>2548</v>
      </c>
      <c r="C304" s="73" t="s">
        <v>2549</v>
      </c>
      <c r="D304" s="86" t="s">
        <v>517</v>
      </c>
      <c r="E304" s="86" t="s">
        <v>123</v>
      </c>
      <c r="F304" s="94">
        <v>45078</v>
      </c>
      <c r="G304" s="83">
        <v>10309.346531000001</v>
      </c>
      <c r="H304" s="85">
        <v>-1.6122620000000001</v>
      </c>
      <c r="I304" s="83">
        <v>-0.16621371600000004</v>
      </c>
      <c r="J304" s="84">
        <f t="shared" si="4"/>
        <v>1.5511404449621487E-2</v>
      </c>
      <c r="K304" s="84">
        <f>I304/'סכום נכסי הקרן'!$C$42</f>
        <v>-2.7940195562450518E-5</v>
      </c>
    </row>
    <row r="305" spans="2:11">
      <c r="B305" s="76" t="s">
        <v>2548</v>
      </c>
      <c r="C305" s="73" t="s">
        <v>2550</v>
      </c>
      <c r="D305" s="86" t="s">
        <v>517</v>
      </c>
      <c r="E305" s="86" t="s">
        <v>123</v>
      </c>
      <c r="F305" s="94">
        <v>45078</v>
      </c>
      <c r="G305" s="83">
        <v>3604.9719740000005</v>
      </c>
      <c r="H305" s="85">
        <v>-1.6122620000000001</v>
      </c>
      <c r="I305" s="83">
        <v>-5.8121607000000006E-2</v>
      </c>
      <c r="J305" s="84">
        <f t="shared" si="4"/>
        <v>5.4240274216536457E-3</v>
      </c>
      <c r="K305" s="84">
        <f>I305/'סכום נכסי הקרן'!$C$42</f>
        <v>-9.7701267083391162E-6</v>
      </c>
    </row>
    <row r="306" spans="2:11">
      <c r="B306" s="76" t="s">
        <v>2551</v>
      </c>
      <c r="C306" s="73" t="s">
        <v>2552</v>
      </c>
      <c r="D306" s="86" t="s">
        <v>517</v>
      </c>
      <c r="E306" s="86" t="s">
        <v>123</v>
      </c>
      <c r="F306" s="94">
        <v>45078</v>
      </c>
      <c r="G306" s="83">
        <v>2629.9353400000005</v>
      </c>
      <c r="H306" s="85">
        <v>-1.6122620000000001</v>
      </c>
      <c r="I306" s="83">
        <v>-4.2401458000000003E-2</v>
      </c>
      <c r="J306" s="84">
        <f t="shared" si="4"/>
        <v>3.9569909157896365E-3</v>
      </c>
      <c r="K306" s="84">
        <f>I306/'סכום נכסי הקרן'!$C$42</f>
        <v>-7.127600881343822E-6</v>
      </c>
    </row>
    <row r="307" spans="2:11">
      <c r="B307" s="76" t="s">
        <v>2553</v>
      </c>
      <c r="C307" s="73" t="s">
        <v>2554</v>
      </c>
      <c r="D307" s="86" t="s">
        <v>517</v>
      </c>
      <c r="E307" s="86" t="s">
        <v>123</v>
      </c>
      <c r="F307" s="94">
        <v>45005</v>
      </c>
      <c r="G307" s="83">
        <v>3167.5822190000008</v>
      </c>
      <c r="H307" s="85">
        <v>-0.81121299999999996</v>
      </c>
      <c r="I307" s="83">
        <v>-2.5695823000000003E-2</v>
      </c>
      <c r="J307" s="84">
        <f t="shared" si="4"/>
        <v>2.3979868377341741E-3</v>
      </c>
      <c r="K307" s="84">
        <f>I307/'סכום נכסי הקרן'!$C$42</f>
        <v>-4.3194168149042152E-6</v>
      </c>
    </row>
    <row r="308" spans="2:11">
      <c r="B308" s="76" t="s">
        <v>2555</v>
      </c>
      <c r="C308" s="73" t="s">
        <v>2556</v>
      </c>
      <c r="D308" s="86" t="s">
        <v>517</v>
      </c>
      <c r="E308" s="86" t="s">
        <v>123</v>
      </c>
      <c r="F308" s="94">
        <v>45005</v>
      </c>
      <c r="G308" s="83">
        <v>2112.9436820000001</v>
      </c>
      <c r="H308" s="85">
        <v>-0.75290000000000001</v>
      </c>
      <c r="I308" s="83">
        <v>-1.5908346E-2</v>
      </c>
      <c r="J308" s="84">
        <f t="shared" si="4"/>
        <v>1.4845994354071126E-3</v>
      </c>
      <c r="K308" s="84">
        <f>I308/'סכום נכסי הקרן'!$C$42</f>
        <v>-2.6741613689397773E-6</v>
      </c>
    </row>
    <row r="309" spans="2:11">
      <c r="B309" s="76" t="s">
        <v>2555</v>
      </c>
      <c r="C309" s="73" t="s">
        <v>2557</v>
      </c>
      <c r="D309" s="86" t="s">
        <v>517</v>
      </c>
      <c r="E309" s="86" t="s">
        <v>123</v>
      </c>
      <c r="F309" s="94">
        <v>45005</v>
      </c>
      <c r="G309" s="83">
        <v>1248.4086200000002</v>
      </c>
      <c r="H309" s="85">
        <v>-0.75290000000000001</v>
      </c>
      <c r="I309" s="83">
        <v>-9.3992650000000021E-3</v>
      </c>
      <c r="J309" s="84">
        <f t="shared" si="4"/>
        <v>8.7715866327284036E-4</v>
      </c>
      <c r="K309" s="84">
        <f>I309/'סכום נכסי הקרן'!$C$42</f>
        <v>-1.579997779745785E-6</v>
      </c>
    </row>
    <row r="310" spans="2:11">
      <c r="B310" s="76" t="s">
        <v>2558</v>
      </c>
      <c r="C310" s="73" t="s">
        <v>2559</v>
      </c>
      <c r="D310" s="86" t="s">
        <v>517</v>
      </c>
      <c r="E310" s="86" t="s">
        <v>123</v>
      </c>
      <c r="F310" s="94">
        <v>45005</v>
      </c>
      <c r="G310" s="83">
        <v>1561.5684270000002</v>
      </c>
      <c r="H310" s="85">
        <v>-0.72493300000000005</v>
      </c>
      <c r="I310" s="83">
        <v>-1.1320332000000002E-2</v>
      </c>
      <c r="J310" s="84">
        <f t="shared" si="4"/>
        <v>1.0564365708302468E-3</v>
      </c>
      <c r="K310" s="84">
        <f>I310/'סכום נכסי הקרן'!$C$42</f>
        <v>-1.9029253272447539E-6</v>
      </c>
    </row>
    <row r="311" spans="2:11">
      <c r="B311" s="76" t="s">
        <v>2558</v>
      </c>
      <c r="C311" s="73" t="s">
        <v>2560</v>
      </c>
      <c r="D311" s="86" t="s">
        <v>517</v>
      </c>
      <c r="E311" s="86" t="s">
        <v>123</v>
      </c>
      <c r="F311" s="94">
        <v>45005</v>
      </c>
      <c r="G311" s="83">
        <v>3286.5396770000011</v>
      </c>
      <c r="H311" s="85">
        <v>-0.72493300000000005</v>
      </c>
      <c r="I311" s="83">
        <v>-2.3825226000000001E-2</v>
      </c>
      <c r="J311" s="84">
        <f t="shared" si="4"/>
        <v>2.2234188939596147E-3</v>
      </c>
      <c r="K311" s="84">
        <f>I311/'סכום נכסי הקרן'!$C$42</f>
        <v>-4.0049731741728253E-6</v>
      </c>
    </row>
    <row r="312" spans="2:11">
      <c r="B312" s="76" t="s">
        <v>2561</v>
      </c>
      <c r="C312" s="73" t="s">
        <v>2562</v>
      </c>
      <c r="D312" s="86" t="s">
        <v>517</v>
      </c>
      <c r="E312" s="86" t="s">
        <v>123</v>
      </c>
      <c r="F312" s="94">
        <v>45106</v>
      </c>
      <c r="G312" s="83">
        <v>2138.4632700000006</v>
      </c>
      <c r="H312" s="85">
        <v>0.64989399999999997</v>
      </c>
      <c r="I312" s="83">
        <v>1.3897751000000002E-2</v>
      </c>
      <c r="J312" s="84">
        <f t="shared" si="4"/>
        <v>-1.2969665915003757E-3</v>
      </c>
      <c r="K312" s="84">
        <f>I312/'סכום נכסי הקרן'!$C$42</f>
        <v>2.3361843424416442E-6</v>
      </c>
    </row>
    <row r="313" spans="2:11">
      <c r="B313" s="76" t="s">
        <v>2563</v>
      </c>
      <c r="C313" s="73" t="s">
        <v>2564</v>
      </c>
      <c r="D313" s="86" t="s">
        <v>517</v>
      </c>
      <c r="E313" s="86" t="s">
        <v>123</v>
      </c>
      <c r="F313" s="94">
        <v>45097</v>
      </c>
      <c r="G313" s="83">
        <v>3977.1826860000006</v>
      </c>
      <c r="H313" s="85">
        <v>0.67651300000000003</v>
      </c>
      <c r="I313" s="83">
        <v>2.6906152000000003E-2</v>
      </c>
      <c r="J313" s="84">
        <f t="shared" si="4"/>
        <v>-2.5109372192544692E-3</v>
      </c>
      <c r="K313" s="84">
        <f>I313/'סכום נכסי הקרן'!$C$42</f>
        <v>4.5228707161147819E-6</v>
      </c>
    </row>
    <row r="314" spans="2:11">
      <c r="B314" s="76" t="s">
        <v>2565</v>
      </c>
      <c r="C314" s="73" t="s">
        <v>2566</v>
      </c>
      <c r="D314" s="86" t="s">
        <v>517</v>
      </c>
      <c r="E314" s="86" t="s">
        <v>123</v>
      </c>
      <c r="F314" s="94">
        <v>45019</v>
      </c>
      <c r="G314" s="83">
        <v>3171.2814050000002</v>
      </c>
      <c r="H314" s="85">
        <v>0.70550800000000002</v>
      </c>
      <c r="I314" s="83">
        <v>2.2373634000000003E-2</v>
      </c>
      <c r="J314" s="84">
        <f t="shared" si="4"/>
        <v>-2.087953355075718E-3</v>
      </c>
      <c r="K314" s="84">
        <f>I314/'סכום נכסי הקרן'!$C$42</f>
        <v>3.760963441805801E-6</v>
      </c>
    </row>
    <row r="315" spans="2:11">
      <c r="B315" s="76" t="s">
        <v>2567</v>
      </c>
      <c r="C315" s="73" t="s">
        <v>2568</v>
      </c>
      <c r="D315" s="86" t="s">
        <v>517</v>
      </c>
      <c r="E315" s="86" t="s">
        <v>123</v>
      </c>
      <c r="F315" s="94">
        <v>45019</v>
      </c>
      <c r="G315" s="83">
        <v>9670.6039490000021</v>
      </c>
      <c r="H315" s="85">
        <v>0.80037899999999995</v>
      </c>
      <c r="I315" s="83">
        <v>7.7401518000000016E-2</v>
      </c>
      <c r="J315" s="84">
        <f t="shared" si="4"/>
        <v>-7.2232682091811105E-3</v>
      </c>
      <c r="K315" s="84">
        <f>I315/'סכום נכסי הקרן'!$C$42</f>
        <v>1.3011041457917551E-5</v>
      </c>
    </row>
    <row r="316" spans="2:11">
      <c r="B316" s="76" t="s">
        <v>2569</v>
      </c>
      <c r="C316" s="73" t="s">
        <v>2570</v>
      </c>
      <c r="D316" s="86" t="s">
        <v>517</v>
      </c>
      <c r="E316" s="86" t="s">
        <v>123</v>
      </c>
      <c r="F316" s="94">
        <v>45019</v>
      </c>
      <c r="G316" s="83">
        <v>7355.8327620000009</v>
      </c>
      <c r="H316" s="85">
        <v>0.81842999999999999</v>
      </c>
      <c r="I316" s="83">
        <v>6.0202313E-2</v>
      </c>
      <c r="J316" s="84">
        <f t="shared" si="4"/>
        <v>-5.6182031676958915E-3</v>
      </c>
      <c r="K316" s="84">
        <f>I316/'סכום נכסי הקרן'!$C$42</f>
        <v>1.011988925469819E-5</v>
      </c>
    </row>
    <row r="317" spans="2:11">
      <c r="B317" s="76" t="s">
        <v>2571</v>
      </c>
      <c r="C317" s="73" t="s">
        <v>2572</v>
      </c>
      <c r="D317" s="86" t="s">
        <v>517</v>
      </c>
      <c r="E317" s="86" t="s">
        <v>123</v>
      </c>
      <c r="F317" s="94">
        <v>45036</v>
      </c>
      <c r="G317" s="83">
        <v>3228.3159060000007</v>
      </c>
      <c r="H317" s="85">
        <v>1.147578</v>
      </c>
      <c r="I317" s="83">
        <v>3.7047458000000005E-2</v>
      </c>
      <c r="J317" s="84">
        <f t="shared" si="4"/>
        <v>-3.4573446686455476E-3</v>
      </c>
      <c r="K317" s="84">
        <f>I317/'סכום נכסי הקרן'!$C$42</f>
        <v>6.2276041142818314E-6</v>
      </c>
    </row>
    <row r="318" spans="2:11">
      <c r="B318" s="76" t="s">
        <v>2573</v>
      </c>
      <c r="C318" s="73" t="s">
        <v>2574</v>
      </c>
      <c r="D318" s="86" t="s">
        <v>517</v>
      </c>
      <c r="E318" s="86" t="s">
        <v>123</v>
      </c>
      <c r="F318" s="94">
        <v>45036</v>
      </c>
      <c r="G318" s="83">
        <v>16962.733766000005</v>
      </c>
      <c r="H318" s="85">
        <v>1.1700280000000001</v>
      </c>
      <c r="I318" s="83">
        <v>0.19846873100000001</v>
      </c>
      <c r="J318" s="84">
        <f t="shared" si="4"/>
        <v>-1.8521508520657402E-2</v>
      </c>
      <c r="K318" s="84">
        <f>I318/'סכום נכסי הקרן'!$C$42</f>
        <v>3.3362199526129265E-5</v>
      </c>
    </row>
    <row r="319" spans="2:11">
      <c r="B319" s="76" t="s">
        <v>2575</v>
      </c>
      <c r="C319" s="73" t="s">
        <v>2576</v>
      </c>
      <c r="D319" s="86" t="s">
        <v>517</v>
      </c>
      <c r="E319" s="86" t="s">
        <v>123</v>
      </c>
      <c r="F319" s="94">
        <v>45036</v>
      </c>
      <c r="G319" s="83">
        <v>5087.9150360000012</v>
      </c>
      <c r="H319" s="85">
        <v>1.176312</v>
      </c>
      <c r="I319" s="83">
        <v>5.9849756000000004E-2</v>
      </c>
      <c r="J319" s="84">
        <f t="shared" si="4"/>
        <v>-5.5853018262774423E-3</v>
      </c>
      <c r="K319" s="84">
        <f>I319/'סכום נכסי הקרן'!$C$42</f>
        <v>1.0060625123169414E-5</v>
      </c>
    </row>
    <row r="320" spans="2:11">
      <c r="B320" s="76" t="s">
        <v>2577</v>
      </c>
      <c r="C320" s="73" t="s">
        <v>2578</v>
      </c>
      <c r="D320" s="86" t="s">
        <v>517</v>
      </c>
      <c r="E320" s="86" t="s">
        <v>123</v>
      </c>
      <c r="F320" s="94">
        <v>45036</v>
      </c>
      <c r="G320" s="83">
        <v>3816.8028270000004</v>
      </c>
      <c r="H320" s="85">
        <v>1.1987479999999999</v>
      </c>
      <c r="I320" s="83">
        <v>4.5753866000000011E-2</v>
      </c>
      <c r="J320" s="84">
        <f t="shared" si="4"/>
        <v>-4.2698444974287519E-3</v>
      </c>
      <c r="K320" s="84">
        <f>I320/'סכום נכסי הקרן'!$C$42</f>
        <v>7.6911340083279022E-6</v>
      </c>
    </row>
    <row r="321" spans="2:11">
      <c r="B321" s="76" t="s">
        <v>2579</v>
      </c>
      <c r="C321" s="73" t="s">
        <v>2580</v>
      </c>
      <c r="D321" s="86" t="s">
        <v>517</v>
      </c>
      <c r="E321" s="86" t="s">
        <v>123</v>
      </c>
      <c r="F321" s="94">
        <v>45056</v>
      </c>
      <c r="G321" s="83">
        <v>12105.201978000003</v>
      </c>
      <c r="H321" s="85">
        <v>1.141014</v>
      </c>
      <c r="I321" s="83">
        <v>0.13812200600000002</v>
      </c>
      <c r="J321" s="84">
        <f t="shared" si="4"/>
        <v>-1.2889828529307687E-2</v>
      </c>
      <c r="K321" s="84">
        <f>I321/'סכום נכסי הקרן'!$C$42</f>
        <v>2.3218034901030451E-5</v>
      </c>
    </row>
    <row r="322" spans="2:11">
      <c r="B322" s="76" t="s">
        <v>2581</v>
      </c>
      <c r="C322" s="73" t="s">
        <v>2582</v>
      </c>
      <c r="D322" s="86" t="s">
        <v>517</v>
      </c>
      <c r="E322" s="86" t="s">
        <v>123</v>
      </c>
      <c r="F322" s="94">
        <v>45056</v>
      </c>
      <c r="G322" s="83">
        <v>2157.4318530000005</v>
      </c>
      <c r="H322" s="85">
        <v>1.1768559999999999</v>
      </c>
      <c r="I322" s="83">
        <v>2.5389876000000006E-2</v>
      </c>
      <c r="J322" s="84">
        <f t="shared" si="4"/>
        <v>-2.3694352369917405E-3</v>
      </c>
      <c r="K322" s="84">
        <f>I322/'סכום נכסי הקרן'!$C$42</f>
        <v>4.2679877318089013E-6</v>
      </c>
    </row>
    <row r="323" spans="2:11">
      <c r="B323" s="76" t="s">
        <v>2583</v>
      </c>
      <c r="C323" s="73" t="s">
        <v>2584</v>
      </c>
      <c r="D323" s="86" t="s">
        <v>517</v>
      </c>
      <c r="E323" s="86" t="s">
        <v>123</v>
      </c>
      <c r="F323" s="94">
        <v>45056</v>
      </c>
      <c r="G323" s="83">
        <v>5932.9913730000007</v>
      </c>
      <c r="H323" s="85">
        <v>1.1777519999999999</v>
      </c>
      <c r="I323" s="83">
        <v>6.9875937000000013E-2</v>
      </c>
      <c r="J323" s="84">
        <f t="shared" si="4"/>
        <v>-6.5209655748462462E-3</v>
      </c>
      <c r="K323" s="84">
        <f>I323/'סכום נכסי הקרן'!$C$42</f>
        <v>1.1746006237472435E-5</v>
      </c>
    </row>
    <row r="324" spans="2:11">
      <c r="B324" s="76" t="s">
        <v>2585</v>
      </c>
      <c r="C324" s="73" t="s">
        <v>2586</v>
      </c>
      <c r="D324" s="86" t="s">
        <v>517</v>
      </c>
      <c r="E324" s="86" t="s">
        <v>123</v>
      </c>
      <c r="F324" s="94">
        <v>45029</v>
      </c>
      <c r="G324" s="83">
        <v>13366.868115000001</v>
      </c>
      <c r="H324" s="85">
        <v>1.7171430000000001</v>
      </c>
      <c r="I324" s="83">
        <v>0.22952824300000002</v>
      </c>
      <c r="J324" s="84">
        <f t="shared" si="4"/>
        <v>-2.1420045802862633E-2</v>
      </c>
      <c r="K324" s="84">
        <f>I324/'סכום נכסי הקרן'!$C$42</f>
        <v>3.8583241809753312E-5</v>
      </c>
    </row>
    <row r="325" spans="2:11">
      <c r="B325" s="76" t="s">
        <v>2587</v>
      </c>
      <c r="C325" s="73" t="s">
        <v>2588</v>
      </c>
      <c r="D325" s="86" t="s">
        <v>517</v>
      </c>
      <c r="E325" s="86" t="s">
        <v>123</v>
      </c>
      <c r="F325" s="94">
        <v>45029</v>
      </c>
      <c r="G325" s="83">
        <v>15471.444725000001</v>
      </c>
      <c r="H325" s="85">
        <v>1.7198</v>
      </c>
      <c r="I325" s="83">
        <v>0.26607793800000007</v>
      </c>
      <c r="J325" s="84">
        <f t="shared" si="4"/>
        <v>-2.4830938208729478E-2</v>
      </c>
      <c r="K325" s="84">
        <f>I325/'סכום נכסי הקרן'!$C$42</f>
        <v>4.4727172952282616E-5</v>
      </c>
    </row>
    <row r="326" spans="2:11">
      <c r="B326" s="76" t="s">
        <v>2587</v>
      </c>
      <c r="C326" s="73" t="s">
        <v>2589</v>
      </c>
      <c r="D326" s="86" t="s">
        <v>517</v>
      </c>
      <c r="E326" s="86" t="s">
        <v>123</v>
      </c>
      <c r="F326" s="94">
        <v>45029</v>
      </c>
      <c r="G326" s="83">
        <v>3089.7775960000004</v>
      </c>
      <c r="H326" s="85">
        <v>1.7198</v>
      </c>
      <c r="I326" s="83">
        <v>5.3138001000000011E-2</v>
      </c>
      <c r="J326" s="84">
        <f t="shared" si="4"/>
        <v>-4.9589471013053521E-3</v>
      </c>
      <c r="K326" s="84">
        <f>I326/'סכום נכסי הקרן'!$C$42</f>
        <v>8.9323924370819748E-6</v>
      </c>
    </row>
    <row r="327" spans="2:11">
      <c r="B327" s="76" t="s">
        <v>2590</v>
      </c>
      <c r="C327" s="73" t="s">
        <v>2591</v>
      </c>
      <c r="D327" s="86" t="s">
        <v>517</v>
      </c>
      <c r="E327" s="86" t="s">
        <v>123</v>
      </c>
      <c r="F327" s="94">
        <v>45029</v>
      </c>
      <c r="G327" s="83">
        <v>2009.3042570000002</v>
      </c>
      <c r="H327" s="85">
        <v>1.734855</v>
      </c>
      <c r="I327" s="83">
        <v>3.4858511999999994E-2</v>
      </c>
      <c r="J327" s="84">
        <f t="shared" si="4"/>
        <v>-3.2530677440842717E-3</v>
      </c>
      <c r="K327" s="84">
        <f>I327/'סכום נכסי הקרן'!$C$42</f>
        <v>5.8596466388852517E-6</v>
      </c>
    </row>
    <row r="328" spans="2:11">
      <c r="B328" s="76" t="s">
        <v>2592</v>
      </c>
      <c r="C328" s="73" t="s">
        <v>2593</v>
      </c>
      <c r="D328" s="86" t="s">
        <v>517</v>
      </c>
      <c r="E328" s="86" t="s">
        <v>123</v>
      </c>
      <c r="F328" s="94">
        <v>45099</v>
      </c>
      <c r="G328" s="83">
        <v>2073.9941260000005</v>
      </c>
      <c r="H328" s="85">
        <v>1.1961379999999999</v>
      </c>
      <c r="I328" s="83">
        <v>2.4807841000000004E-2</v>
      </c>
      <c r="J328" s="84">
        <f t="shared" si="4"/>
        <v>-2.3151185385501061E-3</v>
      </c>
      <c r="K328" s="84">
        <f>I328/'סכום נכסי הקרן'!$C$42</f>
        <v>4.1701488042188882E-6</v>
      </c>
    </row>
    <row r="329" spans="2:11">
      <c r="B329" s="76" t="s">
        <v>2592</v>
      </c>
      <c r="C329" s="73" t="s">
        <v>2594</v>
      </c>
      <c r="D329" s="86" t="s">
        <v>517</v>
      </c>
      <c r="E329" s="86" t="s">
        <v>123</v>
      </c>
      <c r="F329" s="94">
        <v>45099</v>
      </c>
      <c r="G329" s="83">
        <v>6930.3905380000015</v>
      </c>
      <c r="H329" s="85">
        <v>1.1961379999999999</v>
      </c>
      <c r="I329" s="83">
        <v>8.289706400000002E-2</v>
      </c>
      <c r="J329" s="84">
        <f t="shared" si="4"/>
        <v>-7.7361238189883035E-3</v>
      </c>
      <c r="K329" s="84">
        <f>I329/'סכום נכסי הקרן'!$C$42</f>
        <v>1.3934831826471989E-5</v>
      </c>
    </row>
    <row r="330" spans="2:11">
      <c r="B330" s="76" t="s">
        <v>2595</v>
      </c>
      <c r="C330" s="73" t="s">
        <v>2596</v>
      </c>
      <c r="D330" s="86" t="s">
        <v>517</v>
      </c>
      <c r="E330" s="86" t="s">
        <v>124</v>
      </c>
      <c r="F330" s="94">
        <v>44966</v>
      </c>
      <c r="G330" s="83">
        <v>8924.1559940000025</v>
      </c>
      <c r="H330" s="85">
        <v>-3.7370290000000002</v>
      </c>
      <c r="I330" s="83">
        <v>-0.33349833800000001</v>
      </c>
      <c r="J330" s="84">
        <f t="shared" si="4"/>
        <v>3.1122748040808917E-2</v>
      </c>
      <c r="K330" s="84">
        <f>I330/'סכום נכסי הקרן'!$C$42</f>
        <v>-5.6060408296702907E-5</v>
      </c>
    </row>
    <row r="331" spans="2:11">
      <c r="B331" s="76" t="s">
        <v>2597</v>
      </c>
      <c r="C331" s="73" t="s">
        <v>2598</v>
      </c>
      <c r="D331" s="86" t="s">
        <v>517</v>
      </c>
      <c r="E331" s="86" t="s">
        <v>124</v>
      </c>
      <c r="F331" s="94">
        <v>44966</v>
      </c>
      <c r="G331" s="83">
        <v>510.83101500000004</v>
      </c>
      <c r="H331" s="85">
        <v>-3.735325</v>
      </c>
      <c r="I331" s="83">
        <v>-1.9081197000000005E-2</v>
      </c>
      <c r="J331" s="84">
        <f t="shared" si="4"/>
        <v>1.7806963900013173E-3</v>
      </c>
      <c r="K331" s="84">
        <f>I331/'סכום נכסי הקרן'!$C$42</f>
        <v>-3.2075113208205041E-6</v>
      </c>
    </row>
    <row r="332" spans="2:11">
      <c r="B332" s="76" t="s">
        <v>2597</v>
      </c>
      <c r="C332" s="73" t="s">
        <v>2599</v>
      </c>
      <c r="D332" s="86" t="s">
        <v>517</v>
      </c>
      <c r="E332" s="86" t="s">
        <v>124</v>
      </c>
      <c r="F332" s="94">
        <v>44966</v>
      </c>
      <c r="G332" s="83">
        <v>5684.1263450000006</v>
      </c>
      <c r="H332" s="85">
        <v>-3.735325</v>
      </c>
      <c r="I332" s="83">
        <v>-0.21232057100000004</v>
      </c>
      <c r="J332" s="84">
        <f t="shared" ref="J332:J365" si="5">IFERROR(I332/$I$11,0)</f>
        <v>1.9814190603593598E-2</v>
      </c>
      <c r="K332" s="84">
        <f>I332/'סכום נכסי הקרן'!$C$42</f>
        <v>-3.5690666320649249E-5</v>
      </c>
    </row>
    <row r="333" spans="2:11">
      <c r="B333" s="76" t="s">
        <v>2600</v>
      </c>
      <c r="C333" s="73" t="s">
        <v>2601</v>
      </c>
      <c r="D333" s="86" t="s">
        <v>517</v>
      </c>
      <c r="E333" s="86" t="s">
        <v>124</v>
      </c>
      <c r="F333" s="94">
        <v>44966</v>
      </c>
      <c r="G333" s="83">
        <v>8332.8397580000019</v>
      </c>
      <c r="H333" s="85">
        <v>-3.6918700000000002</v>
      </c>
      <c r="I333" s="83">
        <v>-0.30763761900000003</v>
      </c>
      <c r="J333" s="84">
        <f t="shared" si="5"/>
        <v>2.8709372770581457E-2</v>
      </c>
      <c r="K333" s="84">
        <f>I333/'סכום נכסי הקרן'!$C$42</f>
        <v>-5.1713272791678885E-5</v>
      </c>
    </row>
    <row r="334" spans="2:11">
      <c r="B334" s="76" t="s">
        <v>2602</v>
      </c>
      <c r="C334" s="73" t="s">
        <v>2603</v>
      </c>
      <c r="D334" s="86" t="s">
        <v>517</v>
      </c>
      <c r="E334" s="86" t="s">
        <v>124</v>
      </c>
      <c r="F334" s="94">
        <v>45033</v>
      </c>
      <c r="G334" s="83">
        <v>4514.3957010000013</v>
      </c>
      <c r="H334" s="85">
        <v>-1.4079699999999999</v>
      </c>
      <c r="I334" s="83">
        <v>-6.3561316000000007E-2</v>
      </c>
      <c r="J334" s="84">
        <f t="shared" si="5"/>
        <v>5.9316722082442186E-3</v>
      </c>
      <c r="K334" s="84">
        <f>I334/'סכום נכסי הקרן'!$C$42</f>
        <v>-1.0684530988084731E-5</v>
      </c>
    </row>
    <row r="335" spans="2:11">
      <c r="B335" s="76" t="s">
        <v>2604</v>
      </c>
      <c r="C335" s="73" t="s">
        <v>2605</v>
      </c>
      <c r="D335" s="86" t="s">
        <v>517</v>
      </c>
      <c r="E335" s="86" t="s">
        <v>124</v>
      </c>
      <c r="F335" s="94">
        <v>45064</v>
      </c>
      <c r="G335" s="83">
        <v>2436.4460170000007</v>
      </c>
      <c r="H335" s="85">
        <v>-1.3428929999999999</v>
      </c>
      <c r="I335" s="83">
        <v>-3.2718852E-2</v>
      </c>
      <c r="J335" s="84">
        <f t="shared" si="5"/>
        <v>3.0533902900005362E-3</v>
      </c>
      <c r="K335" s="84">
        <f>I335/'סכום נכסי הקרן'!$C$42</f>
        <v>-5.4999740422076539E-6</v>
      </c>
    </row>
    <row r="336" spans="2:11">
      <c r="B336" s="76" t="s">
        <v>2606</v>
      </c>
      <c r="C336" s="73" t="s">
        <v>2607</v>
      </c>
      <c r="D336" s="86" t="s">
        <v>517</v>
      </c>
      <c r="E336" s="86" t="s">
        <v>124</v>
      </c>
      <c r="F336" s="94">
        <v>45064</v>
      </c>
      <c r="G336" s="83">
        <v>5246.0529459999998</v>
      </c>
      <c r="H336" s="85">
        <v>-1.1942600000000001</v>
      </c>
      <c r="I336" s="83">
        <v>-6.2651522000000001E-2</v>
      </c>
      <c r="J336" s="84">
        <f t="shared" si="5"/>
        <v>5.8467683685404061E-3</v>
      </c>
      <c r="K336" s="84">
        <f>I336/'סכום נכסי הקרן'!$C$42</f>
        <v>-1.0531596423517604E-5</v>
      </c>
    </row>
    <row r="337" spans="2:11">
      <c r="B337" s="76" t="s">
        <v>2608</v>
      </c>
      <c r="C337" s="73" t="s">
        <v>2609</v>
      </c>
      <c r="D337" s="86" t="s">
        <v>517</v>
      </c>
      <c r="E337" s="86" t="s">
        <v>124</v>
      </c>
      <c r="F337" s="94">
        <v>45064</v>
      </c>
      <c r="G337" s="83">
        <v>7321.3645250000009</v>
      </c>
      <c r="H337" s="85">
        <v>-1.1764209999999999</v>
      </c>
      <c r="I337" s="83">
        <v>-8.613008300000001E-2</v>
      </c>
      <c r="J337" s="84">
        <f t="shared" si="5"/>
        <v>8.0378357745907562E-3</v>
      </c>
      <c r="K337" s="84">
        <f>I337/'סכום נכסי הקרן'!$C$42</f>
        <v>-1.4478295899660258E-5</v>
      </c>
    </row>
    <row r="338" spans="2:11">
      <c r="B338" s="76" t="s">
        <v>2610</v>
      </c>
      <c r="C338" s="73" t="s">
        <v>2611</v>
      </c>
      <c r="D338" s="86" t="s">
        <v>517</v>
      </c>
      <c r="E338" s="86" t="s">
        <v>121</v>
      </c>
      <c r="F338" s="94">
        <v>45069</v>
      </c>
      <c r="G338" s="83">
        <v>1068.8259720000001</v>
      </c>
      <c r="H338" s="85">
        <v>4.7532589999999999</v>
      </c>
      <c r="I338" s="83">
        <v>5.0804066000000009E-2</v>
      </c>
      <c r="J338" s="84">
        <f t="shared" si="5"/>
        <v>-4.741139506268326E-3</v>
      </c>
      <c r="K338" s="84">
        <f>I338/'סכום נכסי הקרן'!$C$42</f>
        <v>8.5400625987306793E-6</v>
      </c>
    </row>
    <row r="339" spans="2:11">
      <c r="B339" s="76" t="s">
        <v>2612</v>
      </c>
      <c r="C339" s="73" t="s">
        <v>2613</v>
      </c>
      <c r="D339" s="86" t="s">
        <v>517</v>
      </c>
      <c r="E339" s="86" t="s">
        <v>121</v>
      </c>
      <c r="F339" s="94">
        <v>45070</v>
      </c>
      <c r="G339" s="83">
        <v>1042.5739210000002</v>
      </c>
      <c r="H339" s="85">
        <v>4.6986379999999999</v>
      </c>
      <c r="I339" s="83">
        <v>4.8986772999999997E-2</v>
      </c>
      <c r="J339" s="84">
        <f t="shared" si="5"/>
        <v>-4.5715460009617829E-3</v>
      </c>
      <c r="K339" s="84">
        <f>I339/'סכום נכסי הקרן'!$C$42</f>
        <v>8.2345792545385997E-6</v>
      </c>
    </row>
    <row r="340" spans="2:11">
      <c r="B340" s="76" t="s">
        <v>2614</v>
      </c>
      <c r="C340" s="73" t="s">
        <v>2615</v>
      </c>
      <c r="D340" s="86" t="s">
        <v>517</v>
      </c>
      <c r="E340" s="86" t="s">
        <v>121</v>
      </c>
      <c r="F340" s="94">
        <v>45083</v>
      </c>
      <c r="G340" s="83">
        <v>2474.451916</v>
      </c>
      <c r="H340" s="85">
        <v>4.0065410000000004</v>
      </c>
      <c r="I340" s="83">
        <v>9.9139933000000013E-2</v>
      </c>
      <c r="J340" s="84">
        <f t="shared" si="5"/>
        <v>-9.2519416259929845E-3</v>
      </c>
      <c r="K340" s="84">
        <f>I340/'סכום נכסי הקרן'!$C$42</f>
        <v>1.666522584735571E-5</v>
      </c>
    </row>
    <row r="341" spans="2:11">
      <c r="B341" s="76" t="s">
        <v>2616</v>
      </c>
      <c r="C341" s="73" t="s">
        <v>2617</v>
      </c>
      <c r="D341" s="86" t="s">
        <v>517</v>
      </c>
      <c r="E341" s="86" t="s">
        <v>121</v>
      </c>
      <c r="F341" s="94">
        <v>45084</v>
      </c>
      <c r="G341" s="83">
        <v>2120.3455250000006</v>
      </c>
      <c r="H341" s="85">
        <v>3.978885</v>
      </c>
      <c r="I341" s="83">
        <v>8.436610700000001E-2</v>
      </c>
      <c r="J341" s="84">
        <f t="shared" si="5"/>
        <v>-7.8732179209388617E-3</v>
      </c>
      <c r="K341" s="84">
        <f>I341/'סכום נכסי הקרן'!$C$42</f>
        <v>1.4181775037281673E-5</v>
      </c>
    </row>
    <row r="342" spans="2:11">
      <c r="B342" s="76" t="s">
        <v>2618</v>
      </c>
      <c r="C342" s="73" t="s">
        <v>2619</v>
      </c>
      <c r="D342" s="86" t="s">
        <v>517</v>
      </c>
      <c r="E342" s="86" t="s">
        <v>121</v>
      </c>
      <c r="F342" s="94">
        <v>45090</v>
      </c>
      <c r="G342" s="83">
        <v>2472.5210970000003</v>
      </c>
      <c r="H342" s="85">
        <v>3.9318689999999998</v>
      </c>
      <c r="I342" s="83">
        <v>9.7216298000000007E-2</v>
      </c>
      <c r="J342" s="84">
        <f t="shared" si="5"/>
        <v>-9.0724240674152808E-3</v>
      </c>
      <c r="K342" s="84">
        <f>I342/'סכום נכסי הקרן'!$C$42</f>
        <v>1.6341866624156736E-5</v>
      </c>
    </row>
    <row r="343" spans="2:11">
      <c r="B343" s="76" t="s">
        <v>2620</v>
      </c>
      <c r="C343" s="73" t="s">
        <v>2621</v>
      </c>
      <c r="D343" s="86" t="s">
        <v>517</v>
      </c>
      <c r="E343" s="86" t="s">
        <v>121</v>
      </c>
      <c r="F343" s="94">
        <v>45089</v>
      </c>
      <c r="G343" s="83">
        <v>2472.3067480000004</v>
      </c>
      <c r="H343" s="85">
        <v>3.9235720000000001</v>
      </c>
      <c r="I343" s="83">
        <v>9.7002746000000029E-2</v>
      </c>
      <c r="J343" s="84">
        <f t="shared" si="5"/>
        <v>-9.0524949573349469E-3</v>
      </c>
      <c r="K343" s="84">
        <f>I343/'סכום נכסי הקרן'!$C$42</f>
        <v>1.6305968957066784E-5</v>
      </c>
    </row>
    <row r="344" spans="2:11">
      <c r="B344" s="76" t="s">
        <v>2622</v>
      </c>
      <c r="C344" s="73" t="s">
        <v>2623</v>
      </c>
      <c r="D344" s="86" t="s">
        <v>517</v>
      </c>
      <c r="E344" s="86" t="s">
        <v>121</v>
      </c>
      <c r="F344" s="94">
        <v>45076</v>
      </c>
      <c r="G344" s="83">
        <v>2957.5677010000004</v>
      </c>
      <c r="H344" s="85">
        <v>3.8544320000000001</v>
      </c>
      <c r="I344" s="83">
        <v>0.11399743300000001</v>
      </c>
      <c r="J344" s="84">
        <f t="shared" si="5"/>
        <v>-1.0638473960125091E-2</v>
      </c>
      <c r="K344" s="84">
        <f>I344/'סכום נכסי הקרן'!$C$42</f>
        <v>1.916274209065484E-5</v>
      </c>
    </row>
    <row r="345" spans="2:11">
      <c r="B345" s="76" t="s">
        <v>2624</v>
      </c>
      <c r="C345" s="73" t="s">
        <v>2625</v>
      </c>
      <c r="D345" s="86" t="s">
        <v>517</v>
      </c>
      <c r="E345" s="86" t="s">
        <v>121</v>
      </c>
      <c r="F345" s="94">
        <v>45085</v>
      </c>
      <c r="G345" s="83">
        <v>2823.4536530000005</v>
      </c>
      <c r="H345" s="85">
        <v>3.8544320000000001</v>
      </c>
      <c r="I345" s="83">
        <v>0.10882809800000001</v>
      </c>
      <c r="J345" s="84">
        <f t="shared" si="5"/>
        <v>-1.0156061029049149E-2</v>
      </c>
      <c r="K345" s="84">
        <f>I345/'סכום נכסי הקרן'!$C$42</f>
        <v>1.8293787143351814E-5</v>
      </c>
    </row>
    <row r="346" spans="2:11">
      <c r="B346" s="76" t="s">
        <v>2626</v>
      </c>
      <c r="C346" s="73" t="s">
        <v>2627</v>
      </c>
      <c r="D346" s="86" t="s">
        <v>517</v>
      </c>
      <c r="E346" s="86" t="s">
        <v>121</v>
      </c>
      <c r="F346" s="94">
        <v>45082</v>
      </c>
      <c r="G346" s="83">
        <v>1975.8469970000003</v>
      </c>
      <c r="H346" s="85">
        <v>3.8267760000000002</v>
      </c>
      <c r="I346" s="83">
        <v>7.5611232000000014E-2</v>
      </c>
      <c r="J346" s="84">
        <f t="shared" si="5"/>
        <v>-7.0561950524357601E-3</v>
      </c>
      <c r="K346" s="84">
        <f>I346/'סכום נכסי הקרן'!$C$42</f>
        <v>1.2710097936790105E-5</v>
      </c>
    </row>
    <row r="347" spans="2:11">
      <c r="B347" s="76" t="s">
        <v>2628</v>
      </c>
      <c r="C347" s="73" t="s">
        <v>2629</v>
      </c>
      <c r="D347" s="86" t="s">
        <v>517</v>
      </c>
      <c r="E347" s="86" t="s">
        <v>121</v>
      </c>
      <c r="F347" s="94">
        <v>45078</v>
      </c>
      <c r="G347" s="83">
        <v>2469.7730980000006</v>
      </c>
      <c r="H347" s="85">
        <v>3.825393</v>
      </c>
      <c r="I347" s="83">
        <v>9.4478523999999994E-2</v>
      </c>
      <c r="J347" s="84">
        <f t="shared" si="5"/>
        <v>-8.8169293896736538E-3</v>
      </c>
      <c r="K347" s="84">
        <f>I347/'סכום נכסי הקרן'!$C$42</f>
        <v>1.5881652251921699E-5</v>
      </c>
    </row>
    <row r="348" spans="2:11">
      <c r="B348" s="76" t="s">
        <v>2630</v>
      </c>
      <c r="C348" s="73" t="s">
        <v>2631</v>
      </c>
      <c r="D348" s="86" t="s">
        <v>517</v>
      </c>
      <c r="E348" s="86" t="s">
        <v>121</v>
      </c>
      <c r="F348" s="94">
        <v>45091</v>
      </c>
      <c r="G348" s="83">
        <v>1973.4257910000001</v>
      </c>
      <c r="H348" s="85">
        <v>3.7092369999999999</v>
      </c>
      <c r="I348" s="83">
        <v>7.319903500000001E-2</v>
      </c>
      <c r="J348" s="84">
        <f t="shared" si="5"/>
        <v>-6.8310838872466997E-3</v>
      </c>
      <c r="K348" s="84">
        <f>I348/'סכום נכסי הקרן'!$C$42</f>
        <v>1.2304612411665592E-5</v>
      </c>
    </row>
    <row r="349" spans="2:11">
      <c r="B349" s="76" t="s">
        <v>2632</v>
      </c>
      <c r="C349" s="73" t="s">
        <v>2633</v>
      </c>
      <c r="D349" s="86" t="s">
        <v>517</v>
      </c>
      <c r="E349" s="86" t="s">
        <v>121</v>
      </c>
      <c r="F349" s="94">
        <v>45085</v>
      </c>
      <c r="G349" s="83">
        <v>211.17969700000006</v>
      </c>
      <c r="H349" s="85">
        <v>3.5916980000000001</v>
      </c>
      <c r="I349" s="83">
        <v>7.5849370000000008E-3</v>
      </c>
      <c r="J349" s="84">
        <f t="shared" si="5"/>
        <v>-7.0784185783981054E-4</v>
      </c>
      <c r="K349" s="84">
        <f>I349/'סכום נכסי הקרן'!$C$42</f>
        <v>1.2750128461652751E-6</v>
      </c>
    </row>
    <row r="350" spans="2:11">
      <c r="B350" s="76" t="s">
        <v>2634</v>
      </c>
      <c r="C350" s="73" t="s">
        <v>2635</v>
      </c>
      <c r="D350" s="86" t="s">
        <v>517</v>
      </c>
      <c r="E350" s="86" t="s">
        <v>121</v>
      </c>
      <c r="F350" s="94">
        <v>45077</v>
      </c>
      <c r="G350" s="83">
        <v>4213.8859360000006</v>
      </c>
      <c r="H350" s="85">
        <v>3.3704480000000001</v>
      </c>
      <c r="I350" s="83">
        <v>0.14202683900000002</v>
      </c>
      <c r="J350" s="84">
        <f t="shared" si="5"/>
        <v>-1.3254235543535255E-2</v>
      </c>
      <c r="K350" s="84">
        <f>I350/'סכום נכסי הקרן'!$C$42</f>
        <v>2.3874429573409415E-5</v>
      </c>
    </row>
    <row r="351" spans="2:11">
      <c r="B351" s="72"/>
      <c r="C351" s="73"/>
      <c r="D351" s="73"/>
      <c r="E351" s="73"/>
      <c r="F351" s="73"/>
      <c r="G351" s="83"/>
      <c r="H351" s="85"/>
      <c r="I351" s="73"/>
      <c r="J351" s="84"/>
      <c r="K351" s="73"/>
    </row>
    <row r="352" spans="2:11">
      <c r="B352" s="89" t="s">
        <v>181</v>
      </c>
      <c r="C352" s="71"/>
      <c r="D352" s="71"/>
      <c r="E352" s="71"/>
      <c r="F352" s="71"/>
      <c r="G352" s="80"/>
      <c r="H352" s="82"/>
      <c r="I352" s="80">
        <v>4.4332790000000009E-3</v>
      </c>
      <c r="J352" s="81">
        <f t="shared" si="5"/>
        <v>-4.1372267741738894E-4</v>
      </c>
      <c r="K352" s="81">
        <f>I352/'סכום נכסי הקרן'!$C$42</f>
        <v>7.4522539549567053E-7</v>
      </c>
    </row>
    <row r="353" spans="2:11">
      <c r="B353" s="76" t="s">
        <v>2636</v>
      </c>
      <c r="C353" s="73" t="s">
        <v>2637</v>
      </c>
      <c r="D353" s="86" t="s">
        <v>517</v>
      </c>
      <c r="E353" s="86" t="s">
        <v>122</v>
      </c>
      <c r="F353" s="94">
        <v>45097</v>
      </c>
      <c r="G353" s="83">
        <v>769.45000000000016</v>
      </c>
      <c r="H353" s="85">
        <v>0.57616199999999995</v>
      </c>
      <c r="I353" s="83">
        <v>4.4332790000000009E-3</v>
      </c>
      <c r="J353" s="84">
        <f t="shared" si="5"/>
        <v>-4.1372267741738894E-4</v>
      </c>
      <c r="K353" s="84">
        <f>I353/'סכום נכסי הקרן'!$C$42</f>
        <v>7.4522539549567053E-7</v>
      </c>
    </row>
    <row r="354" spans="2:11">
      <c r="B354" s="72"/>
      <c r="C354" s="73"/>
      <c r="D354" s="73"/>
      <c r="E354" s="73"/>
      <c r="F354" s="73"/>
      <c r="G354" s="83"/>
      <c r="H354" s="85"/>
      <c r="I354" s="73"/>
      <c r="J354" s="84"/>
      <c r="K354" s="73"/>
    </row>
    <row r="355" spans="2:11">
      <c r="B355" s="70" t="s">
        <v>187</v>
      </c>
      <c r="C355" s="71"/>
      <c r="D355" s="71"/>
      <c r="E355" s="71"/>
      <c r="F355" s="71"/>
      <c r="G355" s="80"/>
      <c r="H355" s="82"/>
      <c r="I355" s="80">
        <v>16.176852019000005</v>
      </c>
      <c r="J355" s="81">
        <f t="shared" si="5"/>
        <v>-1.5096569671084483</v>
      </c>
      <c r="K355" s="81">
        <f>I355/'סכום נכסי הקרן'!$C$42</f>
        <v>2.7192966974860398E-3</v>
      </c>
    </row>
    <row r="356" spans="2:11">
      <c r="B356" s="89" t="s">
        <v>180</v>
      </c>
      <c r="C356" s="71"/>
      <c r="D356" s="71"/>
      <c r="E356" s="71"/>
      <c r="F356" s="71"/>
      <c r="G356" s="80"/>
      <c r="H356" s="82"/>
      <c r="I356" s="80">
        <v>16.176852019000005</v>
      </c>
      <c r="J356" s="81">
        <f t="shared" si="5"/>
        <v>-1.5096569671084483</v>
      </c>
      <c r="K356" s="81">
        <f>I356/'סכום נכסי הקרן'!$C$42</f>
        <v>2.7192966974860398E-3</v>
      </c>
    </row>
    <row r="357" spans="2:11">
      <c r="B357" s="76" t="s">
        <v>2638</v>
      </c>
      <c r="C357" s="73" t="s">
        <v>2639</v>
      </c>
      <c r="D357" s="86" t="s">
        <v>517</v>
      </c>
      <c r="E357" s="86" t="s">
        <v>121</v>
      </c>
      <c r="F357" s="94">
        <v>45068</v>
      </c>
      <c r="G357" s="83">
        <v>4904.8044530000006</v>
      </c>
      <c r="H357" s="85">
        <v>5.4498439999999997</v>
      </c>
      <c r="I357" s="83">
        <v>0.26730419100000002</v>
      </c>
      <c r="J357" s="84">
        <f t="shared" si="5"/>
        <v>-2.4945374650548524E-2</v>
      </c>
      <c r="K357" s="84">
        <f>I357/'סכום נכסי הקרן'!$C$42</f>
        <v>4.4933303646268426E-5</v>
      </c>
    </row>
    <row r="358" spans="2:11">
      <c r="B358" s="76" t="s">
        <v>2640</v>
      </c>
      <c r="C358" s="73" t="s">
        <v>2641</v>
      </c>
      <c r="D358" s="86" t="s">
        <v>517</v>
      </c>
      <c r="E358" s="86" t="s">
        <v>130</v>
      </c>
      <c r="F358" s="94">
        <v>44909</v>
      </c>
      <c r="G358" s="83">
        <v>17548.474097000002</v>
      </c>
      <c r="H358" s="85">
        <v>19.873031999999998</v>
      </c>
      <c r="I358" s="83">
        <v>3.4874137960000002</v>
      </c>
      <c r="J358" s="84">
        <f t="shared" si="5"/>
        <v>-0.32545259906797197</v>
      </c>
      <c r="K358" s="84">
        <f>I358/'סכום נכסי הקרן'!$C$42</f>
        <v>5.8622733317284059E-4</v>
      </c>
    </row>
    <row r="359" spans="2:11">
      <c r="B359" s="76" t="s">
        <v>2642</v>
      </c>
      <c r="C359" s="73" t="s">
        <v>2643</v>
      </c>
      <c r="D359" s="86" t="s">
        <v>517</v>
      </c>
      <c r="E359" s="86" t="s">
        <v>121</v>
      </c>
      <c r="F359" s="94">
        <v>44868</v>
      </c>
      <c r="G359" s="83">
        <v>11006.756307000001</v>
      </c>
      <c r="H359" s="85">
        <v>22.552578</v>
      </c>
      <c r="I359" s="83">
        <v>2.4823072760000007</v>
      </c>
      <c r="J359" s="84">
        <f t="shared" si="5"/>
        <v>-0.23165399975940731</v>
      </c>
      <c r="K359" s="84">
        <f>I359/'סכום נכסי הקרן'!$C$42</f>
        <v>4.172709232824915E-4</v>
      </c>
    </row>
    <row r="360" spans="2:11">
      <c r="B360" s="76" t="s">
        <v>2644</v>
      </c>
      <c r="C360" s="73" t="s">
        <v>2645</v>
      </c>
      <c r="D360" s="86" t="s">
        <v>517</v>
      </c>
      <c r="E360" s="86" t="s">
        <v>121</v>
      </c>
      <c r="F360" s="94">
        <v>44972</v>
      </c>
      <c r="G360" s="83">
        <v>48734.110506000005</v>
      </c>
      <c r="H360" s="85">
        <v>6.1653229999999999</v>
      </c>
      <c r="I360" s="83">
        <v>3.0046152540000004</v>
      </c>
      <c r="J360" s="84">
        <f t="shared" si="5"/>
        <v>-0.28039685016305266</v>
      </c>
      <c r="K360" s="84">
        <f>I360/'סכום נכסי הקרן'!$C$42</f>
        <v>5.0506985709098718E-4</v>
      </c>
    </row>
    <row r="361" spans="2:11">
      <c r="B361" s="76" t="s">
        <v>2644</v>
      </c>
      <c r="C361" s="73" t="s">
        <v>2646</v>
      </c>
      <c r="D361" s="86" t="s">
        <v>517</v>
      </c>
      <c r="E361" s="86" t="s">
        <v>121</v>
      </c>
      <c r="F361" s="94">
        <v>44788</v>
      </c>
      <c r="G361" s="83">
        <v>49378.459031000006</v>
      </c>
      <c r="H361" s="85">
        <v>1.405079</v>
      </c>
      <c r="I361" s="83">
        <v>0.69380619700000012</v>
      </c>
      <c r="J361" s="84">
        <f t="shared" si="5"/>
        <v>-6.4747415498013189E-2</v>
      </c>
      <c r="K361" s="84">
        <f>I361/'סכום נכסי הקרן'!$C$42</f>
        <v>1.1662744383032787E-4</v>
      </c>
    </row>
    <row r="362" spans="2:11">
      <c r="B362" s="76" t="s">
        <v>2644</v>
      </c>
      <c r="C362" s="73" t="s">
        <v>2647</v>
      </c>
      <c r="D362" s="86" t="s">
        <v>517</v>
      </c>
      <c r="E362" s="86" t="s">
        <v>121</v>
      </c>
      <c r="F362" s="94">
        <v>45069</v>
      </c>
      <c r="G362" s="83">
        <v>38681.449768000006</v>
      </c>
      <c r="H362" s="85">
        <v>7.1095499999999996</v>
      </c>
      <c r="I362" s="83">
        <v>2.7500768840000007</v>
      </c>
      <c r="J362" s="84">
        <f t="shared" si="5"/>
        <v>-0.25664280807775691</v>
      </c>
      <c r="K362" s="84">
        <f>I362/'סכום נכסי הקרן'!$C$42</f>
        <v>4.6228246260215098E-4</v>
      </c>
    </row>
    <row r="363" spans="2:11">
      <c r="B363" s="76" t="s">
        <v>2648</v>
      </c>
      <c r="C363" s="73" t="s">
        <v>2649</v>
      </c>
      <c r="D363" s="86" t="s">
        <v>517</v>
      </c>
      <c r="E363" s="86" t="s">
        <v>121</v>
      </c>
      <c r="F363" s="94">
        <v>44946</v>
      </c>
      <c r="G363" s="83">
        <v>7343.2139850000012</v>
      </c>
      <c r="H363" s="85">
        <v>-9.3647760000000009</v>
      </c>
      <c r="I363" s="83">
        <v>-0.68767553700000006</v>
      </c>
      <c r="J363" s="84">
        <f t="shared" si="5"/>
        <v>6.4175289748757219E-2</v>
      </c>
      <c r="K363" s="84">
        <f>I363/'סכום נכסי הקרן'!$C$42</f>
        <v>-1.1559689205969725E-4</v>
      </c>
    </row>
    <row r="364" spans="2:11">
      <c r="B364" s="76" t="s">
        <v>2650</v>
      </c>
      <c r="C364" s="73" t="s">
        <v>2651</v>
      </c>
      <c r="D364" s="86" t="s">
        <v>517</v>
      </c>
      <c r="E364" s="86" t="s">
        <v>130</v>
      </c>
      <c r="F364" s="94">
        <v>44972</v>
      </c>
      <c r="G364" s="83">
        <v>23741.704379999999</v>
      </c>
      <c r="H364" s="85">
        <v>15.918257000000001</v>
      </c>
      <c r="I364" s="83">
        <v>3.7792654790000006</v>
      </c>
      <c r="J364" s="84">
        <f t="shared" si="5"/>
        <v>-0.35268879595509123</v>
      </c>
      <c r="K364" s="84">
        <f>I364/'סכום נכסי הקרן'!$C$42</f>
        <v>6.3528702147347589E-4</v>
      </c>
    </row>
    <row r="365" spans="2:11">
      <c r="B365" s="76" t="s">
        <v>2650</v>
      </c>
      <c r="C365" s="73" t="s">
        <v>2652</v>
      </c>
      <c r="D365" s="86" t="s">
        <v>517</v>
      </c>
      <c r="E365" s="86" t="s">
        <v>130</v>
      </c>
      <c r="F365" s="94">
        <v>45082</v>
      </c>
      <c r="G365" s="83">
        <v>12389.632567000002</v>
      </c>
      <c r="H365" s="85">
        <v>3.2263950000000001</v>
      </c>
      <c r="I365" s="83">
        <v>0.39973847899999998</v>
      </c>
      <c r="J365" s="84">
        <f t="shared" si="5"/>
        <v>-3.7304413685363511E-2</v>
      </c>
      <c r="K365" s="84">
        <f>I365/'סכום נכסי הקרן'!$C$42</f>
        <v>6.7195244447194213E-5</v>
      </c>
    </row>
    <row r="366" spans="2:1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2:1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2:1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2:11">
      <c r="B369" s="132" t="s">
        <v>205</v>
      </c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2:11">
      <c r="B370" s="132" t="s">
        <v>101</v>
      </c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2:11">
      <c r="B371" s="132" t="s">
        <v>188</v>
      </c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2:11">
      <c r="B372" s="132" t="s">
        <v>196</v>
      </c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2:1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2:1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2:1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2:1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2:1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2:1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2:1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2:1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2:1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2:1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2:1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2:1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2:1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2:1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2:1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2:1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2:1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2:1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2:1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2:1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2:1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2:1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2:1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2:1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2:1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2:1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2:1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2:1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2:1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2:1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2:1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2:1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2:1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2:1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2:1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2:1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2:1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2:1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2:1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2:1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2:1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2:1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2:1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2:1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2:1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2:1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2:1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2:1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2:1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2:1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2:1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2:1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2:1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2:1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2:1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2:1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2:1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2:1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2:1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2:1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2:1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2:1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2:1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2:1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2:1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2:1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2:1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2:1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2:1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2:1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2:1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2:1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2:1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2:1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2:1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2:1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2:1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2:1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2:11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2:11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2:11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2:11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2:11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2:11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2:11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2:11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2:11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2:11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2:11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2:11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2:11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2:11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2:11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2:11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2:11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2:11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2:11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2:11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2:11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2:11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2:11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2:11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2:11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2:11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2:11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2:11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2:11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2:11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2:11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2:11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2:11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2:11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2:11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2:11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2:11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2:11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2:11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2:11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2:11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2:11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2:11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2:11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2:11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2:11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2:11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2:11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2:11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2:11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2:11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2:11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2:11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2:11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2:11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2:11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2:11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2:11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2:11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2:11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2:11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2:11">
      <c r="B512" s="116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2:11">
      <c r="B513" s="116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2:11">
      <c r="B514" s="116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2:11">
      <c r="B515" s="116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2:11">
      <c r="B516" s="116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2:11">
      <c r="B517" s="116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2:11">
      <c r="B518" s="116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2:11">
      <c r="B519" s="116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2:11">
      <c r="B520" s="116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2:11">
      <c r="B521" s="116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2:11">
      <c r="B522" s="116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2:11">
      <c r="B523" s="116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2:11">
      <c r="B524" s="116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2:11">
      <c r="B525" s="116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2:11">
      <c r="B526" s="116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2:11">
      <c r="B527" s="116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2:11">
      <c r="B528" s="116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2:11">
      <c r="B529" s="116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2:11">
      <c r="B530" s="116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2:11">
      <c r="B531" s="116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2:11">
      <c r="B532" s="116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2:11">
      <c r="B533" s="116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2:11">
      <c r="B534" s="116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2:11">
      <c r="B535" s="116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2:11">
      <c r="B536" s="116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2:11">
      <c r="B537" s="116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2:11">
      <c r="B538" s="116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2:11">
      <c r="B539" s="116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2:11">
      <c r="B540" s="116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2:11">
      <c r="B541" s="116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2:11">
      <c r="B542" s="116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2:11">
      <c r="B543" s="116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2:11">
      <c r="B544" s="116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2:11">
      <c r="B545" s="116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2:11">
      <c r="B546" s="116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2:11">
      <c r="B547" s="116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2:11">
      <c r="B548" s="116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2:11">
      <c r="B549" s="116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2:11">
      <c r="B550" s="116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2:11">
      <c r="B551" s="116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2:11">
      <c r="B552" s="116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2:11">
      <c r="B553" s="116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2:11">
      <c r="B554" s="116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2:11">
      <c r="B555" s="116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2:11">
      <c r="B556" s="116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2:11">
      <c r="B557" s="116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2:11">
      <c r="B558" s="116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2:11">
      <c r="B559" s="116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2:11">
      <c r="B560" s="116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2:11">
      <c r="B561" s="116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2:11">
      <c r="B562" s="116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2:11">
      <c r="B563" s="116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2:11">
      <c r="B564" s="116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2:11">
      <c r="B565" s="116"/>
      <c r="C565" s="116"/>
      <c r="D565" s="116"/>
      <c r="E565" s="117"/>
      <c r="F565" s="117"/>
      <c r="G565" s="117"/>
      <c r="H565" s="117"/>
      <c r="I565" s="117"/>
      <c r="J565" s="117"/>
      <c r="K565" s="117"/>
    </row>
    <row r="566" spans="2:11">
      <c r="B566" s="116"/>
      <c r="C566" s="116"/>
      <c r="D566" s="116"/>
      <c r="E566" s="117"/>
      <c r="F566" s="117"/>
      <c r="G566" s="117"/>
      <c r="H566" s="117"/>
      <c r="I566" s="117"/>
      <c r="J566" s="117"/>
      <c r="K566" s="117"/>
    </row>
    <row r="567" spans="2:11">
      <c r="B567" s="116"/>
      <c r="C567" s="116"/>
      <c r="D567" s="116"/>
      <c r="E567" s="117"/>
      <c r="F567" s="117"/>
      <c r="G567" s="117"/>
      <c r="H567" s="117"/>
      <c r="I567" s="117"/>
      <c r="J567" s="117"/>
      <c r="K567" s="117"/>
    </row>
    <row r="568" spans="2:11">
      <c r="B568" s="116"/>
      <c r="C568" s="116"/>
      <c r="D568" s="116"/>
      <c r="E568" s="117"/>
      <c r="F568" s="117"/>
      <c r="G568" s="117"/>
      <c r="H568" s="117"/>
      <c r="I568" s="117"/>
      <c r="J568" s="117"/>
      <c r="K568" s="117"/>
    </row>
    <row r="569" spans="2:11">
      <c r="B569" s="116"/>
      <c r="C569" s="116"/>
      <c r="D569" s="116"/>
      <c r="E569" s="117"/>
      <c r="F569" s="117"/>
      <c r="G569" s="117"/>
      <c r="H569" s="117"/>
      <c r="I569" s="117"/>
      <c r="J569" s="117"/>
      <c r="K569" s="117"/>
    </row>
    <row r="570" spans="2:11">
      <c r="B570" s="116"/>
      <c r="C570" s="116"/>
      <c r="D570" s="116"/>
      <c r="E570" s="117"/>
      <c r="F570" s="117"/>
      <c r="G570" s="117"/>
      <c r="H570" s="117"/>
      <c r="I570" s="117"/>
      <c r="J570" s="117"/>
      <c r="K570" s="117"/>
    </row>
    <row r="571" spans="2:11">
      <c r="B571" s="116"/>
      <c r="C571" s="116"/>
      <c r="D571" s="116"/>
      <c r="E571" s="117"/>
      <c r="F571" s="117"/>
      <c r="G571" s="117"/>
      <c r="H571" s="117"/>
      <c r="I571" s="117"/>
      <c r="J571" s="117"/>
      <c r="K571" s="117"/>
    </row>
    <row r="572" spans="2:11">
      <c r="B572" s="116"/>
      <c r="C572" s="116"/>
      <c r="D572" s="116"/>
      <c r="E572" s="117"/>
      <c r="F572" s="117"/>
      <c r="G572" s="117"/>
      <c r="H572" s="117"/>
      <c r="I572" s="117"/>
      <c r="J572" s="117"/>
      <c r="K572" s="117"/>
    </row>
    <row r="573" spans="2:11">
      <c r="B573" s="116"/>
      <c r="C573" s="116"/>
      <c r="D573" s="116"/>
      <c r="E573" s="117"/>
      <c r="F573" s="117"/>
      <c r="G573" s="117"/>
      <c r="H573" s="117"/>
      <c r="I573" s="117"/>
      <c r="J573" s="117"/>
      <c r="K573" s="117"/>
    </row>
    <row r="574" spans="2:11">
      <c r="B574" s="116"/>
      <c r="C574" s="116"/>
      <c r="D574" s="116"/>
      <c r="E574" s="117"/>
      <c r="F574" s="117"/>
      <c r="G574" s="117"/>
      <c r="H574" s="117"/>
      <c r="I574" s="117"/>
      <c r="J574" s="117"/>
      <c r="K574" s="117"/>
    </row>
    <row r="575" spans="2:11">
      <c r="B575" s="116"/>
      <c r="C575" s="116"/>
      <c r="D575" s="116"/>
      <c r="E575" s="117"/>
      <c r="F575" s="117"/>
      <c r="G575" s="117"/>
      <c r="H575" s="117"/>
      <c r="I575" s="117"/>
      <c r="J575" s="117"/>
      <c r="K575" s="117"/>
    </row>
    <row r="576" spans="2:11">
      <c r="B576" s="116"/>
      <c r="C576" s="116"/>
      <c r="D576" s="116"/>
      <c r="E576" s="117"/>
      <c r="F576" s="117"/>
      <c r="G576" s="117"/>
      <c r="H576" s="117"/>
      <c r="I576" s="117"/>
      <c r="J576" s="117"/>
      <c r="K576" s="117"/>
    </row>
    <row r="577" spans="2:11">
      <c r="B577" s="116"/>
      <c r="C577" s="116"/>
      <c r="D577" s="116"/>
      <c r="E577" s="117"/>
      <c r="F577" s="117"/>
      <c r="G577" s="117"/>
      <c r="H577" s="117"/>
      <c r="I577" s="117"/>
      <c r="J577" s="117"/>
      <c r="K577" s="117"/>
    </row>
    <row r="578" spans="2:11">
      <c r="B578" s="116"/>
      <c r="C578" s="116"/>
      <c r="D578" s="116"/>
      <c r="E578" s="117"/>
      <c r="F578" s="117"/>
      <c r="G578" s="117"/>
      <c r="H578" s="117"/>
      <c r="I578" s="117"/>
      <c r="J578" s="117"/>
      <c r="K578" s="117"/>
    </row>
    <row r="579" spans="2:11">
      <c r="B579" s="116"/>
      <c r="C579" s="116"/>
      <c r="D579" s="116"/>
      <c r="E579" s="117"/>
      <c r="F579" s="117"/>
      <c r="G579" s="117"/>
      <c r="H579" s="117"/>
      <c r="I579" s="117"/>
      <c r="J579" s="117"/>
      <c r="K579" s="117"/>
    </row>
    <row r="580" spans="2:11">
      <c r="B580" s="116"/>
      <c r="C580" s="116"/>
      <c r="D580" s="116"/>
      <c r="E580" s="117"/>
      <c r="F580" s="117"/>
      <c r="G580" s="117"/>
      <c r="H580" s="117"/>
      <c r="I580" s="117"/>
      <c r="J580" s="117"/>
      <c r="K580" s="117"/>
    </row>
    <row r="581" spans="2:11">
      <c r="B581" s="116"/>
      <c r="C581" s="116"/>
      <c r="D581" s="116"/>
      <c r="E581" s="117"/>
      <c r="F581" s="117"/>
      <c r="G581" s="117"/>
      <c r="H581" s="117"/>
      <c r="I581" s="117"/>
      <c r="J581" s="117"/>
      <c r="K581" s="117"/>
    </row>
    <row r="582" spans="2:11">
      <c r="B582" s="116"/>
      <c r="C582" s="116"/>
      <c r="D582" s="116"/>
      <c r="E582" s="117"/>
      <c r="F582" s="117"/>
      <c r="G582" s="117"/>
      <c r="H582" s="117"/>
      <c r="I582" s="117"/>
      <c r="J582" s="117"/>
      <c r="K582" s="117"/>
    </row>
    <row r="583" spans="2:11">
      <c r="B583" s="116"/>
      <c r="C583" s="116"/>
      <c r="D583" s="116"/>
      <c r="E583" s="117"/>
      <c r="F583" s="117"/>
      <c r="G583" s="117"/>
      <c r="H583" s="117"/>
      <c r="I583" s="117"/>
      <c r="J583" s="117"/>
      <c r="K583" s="117"/>
    </row>
    <row r="584" spans="2:11">
      <c r="B584" s="116"/>
      <c r="C584" s="116"/>
      <c r="D584" s="116"/>
      <c r="E584" s="117"/>
      <c r="F584" s="117"/>
      <c r="G584" s="117"/>
      <c r="H584" s="117"/>
      <c r="I584" s="117"/>
      <c r="J584" s="117"/>
      <c r="K584" s="117"/>
    </row>
    <row r="585" spans="2:11">
      <c r="B585" s="116"/>
      <c r="C585" s="116"/>
      <c r="D585" s="116"/>
      <c r="E585" s="117"/>
      <c r="F585" s="117"/>
      <c r="G585" s="117"/>
      <c r="H585" s="117"/>
      <c r="I585" s="117"/>
      <c r="J585" s="117"/>
      <c r="K585" s="117"/>
    </row>
    <row r="586" spans="2:11">
      <c r="B586" s="116"/>
      <c r="C586" s="116"/>
      <c r="D586" s="116"/>
      <c r="E586" s="117"/>
      <c r="F586" s="117"/>
      <c r="G586" s="117"/>
      <c r="H586" s="117"/>
      <c r="I586" s="117"/>
      <c r="J586" s="117"/>
      <c r="K586" s="117"/>
    </row>
    <row r="587" spans="2:11">
      <c r="B587" s="116"/>
      <c r="C587" s="116"/>
      <c r="D587" s="116"/>
      <c r="E587" s="117"/>
      <c r="F587" s="117"/>
      <c r="G587" s="117"/>
      <c r="H587" s="117"/>
      <c r="I587" s="117"/>
      <c r="J587" s="117"/>
      <c r="K587" s="117"/>
    </row>
    <row r="588" spans="2:11">
      <c r="B588" s="116"/>
      <c r="C588" s="116"/>
      <c r="D588" s="116"/>
      <c r="E588" s="117"/>
      <c r="F588" s="117"/>
      <c r="G588" s="117"/>
      <c r="H588" s="117"/>
      <c r="I588" s="117"/>
      <c r="J588" s="117"/>
      <c r="K588" s="117"/>
    </row>
    <row r="589" spans="2:11">
      <c r="B589" s="116"/>
      <c r="C589" s="116"/>
      <c r="D589" s="116"/>
      <c r="E589" s="117"/>
      <c r="F589" s="117"/>
      <c r="G589" s="117"/>
      <c r="H589" s="117"/>
      <c r="I589" s="117"/>
      <c r="J589" s="117"/>
      <c r="K589" s="117"/>
    </row>
    <row r="590" spans="2:11">
      <c r="B590" s="116"/>
      <c r="C590" s="116"/>
      <c r="D590" s="116"/>
      <c r="E590" s="117"/>
      <c r="F590" s="117"/>
      <c r="G590" s="117"/>
      <c r="H590" s="117"/>
      <c r="I590" s="117"/>
      <c r="J590" s="117"/>
      <c r="K590" s="117"/>
    </row>
    <row r="591" spans="2:11">
      <c r="B591" s="116"/>
      <c r="C591" s="116"/>
      <c r="D591" s="116"/>
      <c r="E591" s="117"/>
      <c r="F591" s="117"/>
      <c r="G591" s="117"/>
      <c r="H591" s="117"/>
      <c r="I591" s="117"/>
      <c r="J591" s="117"/>
      <c r="K591" s="117"/>
    </row>
    <row r="592" spans="2:11">
      <c r="B592" s="116"/>
      <c r="C592" s="116"/>
      <c r="D592" s="116"/>
      <c r="E592" s="117"/>
      <c r="F592" s="117"/>
      <c r="G592" s="117"/>
      <c r="H592" s="117"/>
      <c r="I592" s="117"/>
      <c r="J592" s="117"/>
      <c r="K592" s="117"/>
    </row>
    <row r="593" spans="2:11">
      <c r="B593" s="116"/>
      <c r="C593" s="116"/>
      <c r="D593" s="116"/>
      <c r="E593" s="117"/>
      <c r="F593" s="117"/>
      <c r="G593" s="117"/>
      <c r="H593" s="117"/>
      <c r="I593" s="117"/>
      <c r="J593" s="117"/>
      <c r="K593" s="117"/>
    </row>
    <row r="594" spans="2:11">
      <c r="B594" s="116"/>
      <c r="C594" s="116"/>
      <c r="D594" s="116"/>
      <c r="E594" s="117"/>
      <c r="F594" s="117"/>
      <c r="G594" s="117"/>
      <c r="H594" s="117"/>
      <c r="I594" s="117"/>
      <c r="J594" s="117"/>
      <c r="K594" s="117"/>
    </row>
    <row r="595" spans="2:11">
      <c r="B595" s="116"/>
      <c r="C595" s="116"/>
      <c r="D595" s="116"/>
      <c r="E595" s="117"/>
      <c r="F595" s="117"/>
      <c r="G595" s="117"/>
      <c r="H595" s="117"/>
      <c r="I595" s="117"/>
      <c r="J595" s="117"/>
      <c r="K595" s="117"/>
    </row>
    <row r="596" spans="2:11">
      <c r="B596" s="116"/>
      <c r="C596" s="116"/>
      <c r="D596" s="116"/>
      <c r="E596" s="117"/>
      <c r="F596" s="117"/>
      <c r="G596" s="117"/>
      <c r="H596" s="117"/>
      <c r="I596" s="117"/>
      <c r="J596" s="117"/>
      <c r="K596" s="117"/>
    </row>
    <row r="597" spans="2:11">
      <c r="B597" s="116"/>
      <c r="C597" s="116"/>
      <c r="D597" s="116"/>
      <c r="E597" s="117"/>
      <c r="F597" s="117"/>
      <c r="G597" s="117"/>
      <c r="H597" s="117"/>
      <c r="I597" s="117"/>
      <c r="J597" s="117"/>
      <c r="K597" s="117"/>
    </row>
    <row r="598" spans="2:11">
      <c r="B598" s="116"/>
      <c r="C598" s="116"/>
      <c r="D598" s="116"/>
      <c r="E598" s="117"/>
      <c r="F598" s="117"/>
      <c r="G598" s="117"/>
      <c r="H598" s="117"/>
      <c r="I598" s="117"/>
      <c r="J598" s="117"/>
      <c r="K598" s="117"/>
    </row>
    <row r="599" spans="2:11">
      <c r="B599" s="116"/>
      <c r="C599" s="116"/>
      <c r="D599" s="116"/>
      <c r="E599" s="117"/>
      <c r="F599" s="117"/>
      <c r="G599" s="117"/>
      <c r="H599" s="117"/>
      <c r="I599" s="117"/>
      <c r="J599" s="117"/>
      <c r="K599" s="117"/>
    </row>
    <row r="600" spans="2:11">
      <c r="B600" s="116"/>
      <c r="C600" s="116"/>
      <c r="D600" s="116"/>
      <c r="E600" s="117"/>
      <c r="F600" s="117"/>
      <c r="G600" s="117"/>
      <c r="H600" s="117"/>
      <c r="I600" s="117"/>
      <c r="J600" s="117"/>
      <c r="K600" s="117"/>
    </row>
    <row r="601" spans="2:11">
      <c r="B601" s="116"/>
      <c r="C601" s="116"/>
      <c r="D601" s="116"/>
      <c r="E601" s="117"/>
      <c r="F601" s="117"/>
      <c r="G601" s="117"/>
      <c r="H601" s="117"/>
      <c r="I601" s="117"/>
      <c r="J601" s="117"/>
      <c r="K601" s="117"/>
    </row>
    <row r="602" spans="2:11">
      <c r="B602" s="116"/>
      <c r="C602" s="116"/>
      <c r="D602" s="116"/>
      <c r="E602" s="117"/>
      <c r="F602" s="117"/>
      <c r="G602" s="117"/>
      <c r="H602" s="117"/>
      <c r="I602" s="117"/>
      <c r="J602" s="117"/>
      <c r="K602" s="117"/>
    </row>
    <row r="603" spans="2:11">
      <c r="B603" s="116"/>
      <c r="C603" s="116"/>
      <c r="D603" s="116"/>
      <c r="E603" s="117"/>
      <c r="F603" s="117"/>
      <c r="G603" s="117"/>
      <c r="H603" s="117"/>
      <c r="I603" s="117"/>
      <c r="J603" s="117"/>
      <c r="K603" s="117"/>
    </row>
    <row r="604" spans="2:11">
      <c r="B604" s="116"/>
      <c r="C604" s="116"/>
      <c r="D604" s="116"/>
      <c r="E604" s="117"/>
      <c r="F604" s="117"/>
      <c r="G604" s="117"/>
      <c r="H604" s="117"/>
      <c r="I604" s="117"/>
      <c r="J604" s="117"/>
      <c r="K604" s="117"/>
    </row>
    <row r="605" spans="2:11">
      <c r="B605" s="116"/>
      <c r="C605" s="116"/>
      <c r="D605" s="116"/>
      <c r="E605" s="117"/>
      <c r="F605" s="117"/>
      <c r="G605" s="117"/>
      <c r="H605" s="117"/>
      <c r="I605" s="117"/>
      <c r="J605" s="117"/>
      <c r="K605" s="117"/>
    </row>
    <row r="606" spans="2:11">
      <c r="B606" s="116"/>
      <c r="C606" s="116"/>
      <c r="D606" s="116"/>
      <c r="E606" s="117"/>
      <c r="F606" s="117"/>
      <c r="G606" s="117"/>
      <c r="H606" s="117"/>
      <c r="I606" s="117"/>
      <c r="J606" s="117"/>
      <c r="K606" s="117"/>
    </row>
    <row r="607" spans="2:11">
      <c r="B607" s="116"/>
      <c r="C607" s="116"/>
      <c r="D607" s="116"/>
      <c r="E607" s="117"/>
      <c r="F607" s="117"/>
      <c r="G607" s="117"/>
      <c r="H607" s="117"/>
      <c r="I607" s="117"/>
      <c r="J607" s="117"/>
      <c r="K607" s="117"/>
    </row>
    <row r="608" spans="2:11">
      <c r="B608" s="116"/>
      <c r="C608" s="116"/>
      <c r="D608" s="116"/>
      <c r="E608" s="117"/>
      <c r="F608" s="117"/>
      <c r="G608" s="117"/>
      <c r="H608" s="117"/>
      <c r="I608" s="117"/>
      <c r="J608" s="117"/>
      <c r="K608" s="117"/>
    </row>
    <row r="609" spans="2:11">
      <c r="B609" s="116"/>
      <c r="C609" s="116"/>
      <c r="D609" s="116"/>
      <c r="E609" s="117"/>
      <c r="F609" s="117"/>
      <c r="G609" s="117"/>
      <c r="H609" s="117"/>
      <c r="I609" s="117"/>
      <c r="J609" s="117"/>
      <c r="K609" s="117"/>
    </row>
    <row r="610" spans="2:11">
      <c r="B610" s="116"/>
      <c r="C610" s="116"/>
      <c r="D610" s="116"/>
      <c r="E610" s="117"/>
      <c r="F610" s="117"/>
      <c r="G610" s="117"/>
      <c r="H610" s="117"/>
      <c r="I610" s="117"/>
      <c r="J610" s="117"/>
      <c r="K610" s="117"/>
    </row>
    <row r="611" spans="2:11">
      <c r="B611" s="116"/>
      <c r="C611" s="116"/>
      <c r="D611" s="116"/>
      <c r="E611" s="117"/>
      <c r="F611" s="117"/>
      <c r="G611" s="117"/>
      <c r="H611" s="117"/>
      <c r="I611" s="117"/>
      <c r="J611" s="117"/>
      <c r="K611" s="117"/>
    </row>
    <row r="612" spans="2:11">
      <c r="B612" s="116"/>
      <c r="C612" s="116"/>
      <c r="D612" s="116"/>
      <c r="E612" s="117"/>
      <c r="F612" s="117"/>
      <c r="G612" s="117"/>
      <c r="H612" s="117"/>
      <c r="I612" s="117"/>
      <c r="J612" s="117"/>
      <c r="K612" s="117"/>
    </row>
    <row r="613" spans="2:11">
      <c r="B613" s="116"/>
      <c r="C613" s="116"/>
      <c r="D613" s="116"/>
      <c r="E613" s="117"/>
      <c r="F613" s="117"/>
      <c r="G613" s="117"/>
      <c r="H613" s="117"/>
      <c r="I613" s="117"/>
      <c r="J613" s="117"/>
      <c r="K613" s="117"/>
    </row>
    <row r="614" spans="2:11">
      <c r="B614" s="116"/>
      <c r="C614" s="116"/>
      <c r="D614" s="116"/>
      <c r="E614" s="117"/>
      <c r="F614" s="117"/>
      <c r="G614" s="117"/>
      <c r="H614" s="117"/>
      <c r="I614" s="117"/>
      <c r="J614" s="117"/>
      <c r="K614" s="117"/>
    </row>
    <row r="615" spans="2:11">
      <c r="B615" s="116"/>
      <c r="C615" s="116"/>
      <c r="D615" s="116"/>
      <c r="E615" s="117"/>
      <c r="F615" s="117"/>
      <c r="G615" s="117"/>
      <c r="H615" s="117"/>
      <c r="I615" s="117"/>
      <c r="J615" s="117"/>
      <c r="K615" s="117"/>
    </row>
    <row r="616" spans="2:11">
      <c r="B616" s="116"/>
      <c r="C616" s="116"/>
      <c r="D616" s="116"/>
      <c r="E616" s="117"/>
      <c r="F616" s="117"/>
      <c r="G616" s="117"/>
      <c r="H616" s="117"/>
      <c r="I616" s="117"/>
      <c r="J616" s="117"/>
      <c r="K616" s="117"/>
    </row>
    <row r="617" spans="2:11">
      <c r="B617" s="116"/>
      <c r="C617" s="116"/>
      <c r="D617" s="116"/>
      <c r="E617" s="117"/>
      <c r="F617" s="117"/>
      <c r="G617" s="117"/>
      <c r="H617" s="117"/>
      <c r="I617" s="117"/>
      <c r="J617" s="117"/>
      <c r="K617" s="117"/>
    </row>
    <row r="618" spans="2:11">
      <c r="B618" s="116"/>
      <c r="C618" s="116"/>
      <c r="D618" s="116"/>
      <c r="E618" s="117"/>
      <c r="F618" s="117"/>
      <c r="G618" s="117"/>
      <c r="H618" s="117"/>
      <c r="I618" s="117"/>
      <c r="J618" s="117"/>
      <c r="K618" s="117"/>
    </row>
    <row r="619" spans="2:11">
      <c r="B619" s="116"/>
      <c r="C619" s="116"/>
      <c r="D619" s="116"/>
      <c r="E619" s="117"/>
      <c r="F619" s="117"/>
      <c r="G619" s="117"/>
      <c r="H619" s="117"/>
      <c r="I619" s="117"/>
      <c r="J619" s="117"/>
      <c r="K619" s="117"/>
    </row>
    <row r="620" spans="2:11">
      <c r="B620" s="116"/>
      <c r="C620" s="116"/>
      <c r="D620" s="116"/>
      <c r="E620" s="117"/>
      <c r="F620" s="117"/>
      <c r="G620" s="117"/>
      <c r="H620" s="117"/>
      <c r="I620" s="117"/>
      <c r="J620" s="117"/>
      <c r="K620" s="117"/>
    </row>
    <row r="621" spans="2:11">
      <c r="B621" s="116"/>
      <c r="C621" s="116"/>
      <c r="D621" s="116"/>
      <c r="E621" s="117"/>
      <c r="F621" s="117"/>
      <c r="G621" s="117"/>
      <c r="H621" s="117"/>
      <c r="I621" s="117"/>
      <c r="J621" s="117"/>
      <c r="K621" s="117"/>
    </row>
    <row r="622" spans="2:11">
      <c r="B622" s="116"/>
      <c r="C622" s="116"/>
      <c r="D622" s="116"/>
      <c r="E622" s="117"/>
      <c r="F622" s="117"/>
      <c r="G622" s="117"/>
      <c r="H622" s="117"/>
      <c r="I622" s="117"/>
      <c r="J622" s="117"/>
      <c r="K622" s="117"/>
    </row>
    <row r="623" spans="2:11">
      <c r="B623" s="116"/>
      <c r="C623" s="116"/>
      <c r="D623" s="116"/>
      <c r="E623" s="117"/>
      <c r="F623" s="117"/>
      <c r="G623" s="117"/>
      <c r="H623" s="117"/>
      <c r="I623" s="117"/>
      <c r="J623" s="117"/>
      <c r="K623" s="117"/>
    </row>
    <row r="624" spans="2:11">
      <c r="B624" s="116"/>
      <c r="C624" s="116"/>
      <c r="D624" s="116"/>
      <c r="E624" s="117"/>
      <c r="F624" s="117"/>
      <c r="G624" s="117"/>
      <c r="H624" s="117"/>
      <c r="I624" s="117"/>
      <c r="J624" s="117"/>
      <c r="K624" s="117"/>
    </row>
    <row r="625" spans="2:11">
      <c r="B625" s="116"/>
      <c r="C625" s="116"/>
      <c r="D625" s="116"/>
      <c r="E625" s="117"/>
      <c r="F625" s="117"/>
      <c r="G625" s="117"/>
      <c r="H625" s="117"/>
      <c r="I625" s="117"/>
      <c r="J625" s="117"/>
      <c r="K625" s="117"/>
    </row>
    <row r="626" spans="2:11">
      <c r="B626" s="116"/>
      <c r="C626" s="116"/>
      <c r="D626" s="116"/>
      <c r="E626" s="117"/>
      <c r="F626" s="117"/>
      <c r="G626" s="117"/>
      <c r="H626" s="117"/>
      <c r="I626" s="117"/>
      <c r="J626" s="117"/>
      <c r="K626" s="117"/>
    </row>
    <row r="627" spans="2:11">
      <c r="B627" s="116"/>
      <c r="C627" s="116"/>
      <c r="D627" s="116"/>
      <c r="E627" s="117"/>
      <c r="F627" s="117"/>
      <c r="G627" s="117"/>
      <c r="H627" s="117"/>
      <c r="I627" s="117"/>
      <c r="J627" s="117"/>
      <c r="K627" s="117"/>
    </row>
    <row r="628" spans="2:11">
      <c r="B628" s="116"/>
      <c r="C628" s="116"/>
      <c r="D628" s="116"/>
      <c r="E628" s="117"/>
      <c r="F628" s="117"/>
      <c r="G628" s="117"/>
      <c r="H628" s="117"/>
      <c r="I628" s="117"/>
      <c r="J628" s="117"/>
      <c r="K628" s="117"/>
    </row>
    <row r="629" spans="2:11">
      <c r="B629" s="116"/>
      <c r="C629" s="116"/>
      <c r="D629" s="116"/>
      <c r="E629" s="117"/>
      <c r="F629" s="117"/>
      <c r="G629" s="117"/>
      <c r="H629" s="117"/>
      <c r="I629" s="117"/>
      <c r="J629" s="117"/>
      <c r="K629" s="117"/>
    </row>
    <row r="630" spans="2:11">
      <c r="B630" s="116"/>
      <c r="C630" s="116"/>
      <c r="D630" s="116"/>
      <c r="E630" s="117"/>
      <c r="F630" s="117"/>
      <c r="G630" s="117"/>
      <c r="H630" s="117"/>
      <c r="I630" s="117"/>
      <c r="J630" s="117"/>
      <c r="K630" s="117"/>
    </row>
    <row r="631" spans="2:11">
      <c r="B631" s="116"/>
      <c r="C631" s="116"/>
      <c r="D631" s="116"/>
      <c r="E631" s="117"/>
      <c r="F631" s="117"/>
      <c r="G631" s="117"/>
      <c r="H631" s="117"/>
      <c r="I631" s="117"/>
      <c r="J631" s="117"/>
      <c r="K631" s="117"/>
    </row>
    <row r="632" spans="2:11">
      <c r="B632" s="116"/>
      <c r="C632" s="116"/>
      <c r="D632" s="116"/>
      <c r="E632" s="117"/>
      <c r="F632" s="117"/>
      <c r="G632" s="117"/>
      <c r="H632" s="117"/>
      <c r="I632" s="117"/>
      <c r="J632" s="117"/>
      <c r="K632" s="117"/>
    </row>
    <row r="633" spans="2:11">
      <c r="B633" s="116"/>
      <c r="C633" s="116"/>
      <c r="D633" s="116"/>
      <c r="E633" s="117"/>
      <c r="F633" s="117"/>
      <c r="G633" s="117"/>
      <c r="H633" s="117"/>
      <c r="I633" s="117"/>
      <c r="J633" s="117"/>
      <c r="K633" s="117"/>
    </row>
    <row r="634" spans="2:11">
      <c r="B634" s="116"/>
      <c r="C634" s="116"/>
      <c r="D634" s="116"/>
      <c r="E634" s="117"/>
      <c r="F634" s="117"/>
      <c r="G634" s="117"/>
      <c r="H634" s="117"/>
      <c r="I634" s="117"/>
      <c r="J634" s="117"/>
      <c r="K634" s="117"/>
    </row>
    <row r="635" spans="2:11">
      <c r="B635" s="116"/>
      <c r="C635" s="116"/>
      <c r="D635" s="116"/>
      <c r="E635" s="117"/>
      <c r="F635" s="117"/>
      <c r="G635" s="117"/>
      <c r="H635" s="117"/>
      <c r="I635" s="117"/>
      <c r="J635" s="117"/>
      <c r="K635" s="117"/>
    </row>
    <row r="636" spans="2:11">
      <c r="B636" s="116"/>
      <c r="C636" s="116"/>
      <c r="D636" s="116"/>
      <c r="E636" s="117"/>
      <c r="F636" s="117"/>
      <c r="G636" s="117"/>
      <c r="H636" s="117"/>
      <c r="I636" s="117"/>
      <c r="J636" s="117"/>
      <c r="K636" s="117"/>
    </row>
    <row r="637" spans="2:11">
      <c r="B637" s="116"/>
      <c r="C637" s="116"/>
      <c r="D637" s="116"/>
      <c r="E637" s="117"/>
      <c r="F637" s="117"/>
      <c r="G637" s="117"/>
      <c r="H637" s="117"/>
      <c r="I637" s="117"/>
      <c r="J637" s="117"/>
      <c r="K637" s="117"/>
    </row>
    <row r="638" spans="2:11">
      <c r="B638" s="116"/>
      <c r="C638" s="116"/>
      <c r="D638" s="116"/>
      <c r="E638" s="117"/>
      <c r="F638" s="117"/>
      <c r="G638" s="117"/>
      <c r="H638" s="117"/>
      <c r="I638" s="117"/>
      <c r="J638" s="117"/>
      <c r="K638" s="117"/>
    </row>
    <row r="639" spans="2:11">
      <c r="B639" s="116"/>
      <c r="C639" s="116"/>
      <c r="D639" s="116"/>
      <c r="E639" s="117"/>
      <c r="F639" s="117"/>
      <c r="G639" s="117"/>
      <c r="H639" s="117"/>
      <c r="I639" s="117"/>
      <c r="J639" s="117"/>
      <c r="K639" s="117"/>
    </row>
    <row r="640" spans="2:11">
      <c r="B640" s="116"/>
      <c r="C640" s="116"/>
      <c r="D640" s="116"/>
      <c r="E640" s="117"/>
      <c r="F640" s="117"/>
      <c r="G640" s="117"/>
      <c r="H640" s="117"/>
      <c r="I640" s="117"/>
      <c r="J640" s="117"/>
      <c r="K640" s="117"/>
    </row>
    <row r="641" spans="2:11">
      <c r="B641" s="116"/>
      <c r="C641" s="116"/>
      <c r="D641" s="116"/>
      <c r="E641" s="117"/>
      <c r="F641" s="117"/>
      <c r="G641" s="117"/>
      <c r="H641" s="117"/>
      <c r="I641" s="117"/>
      <c r="J641" s="117"/>
      <c r="K641" s="117"/>
    </row>
    <row r="642" spans="2:11">
      <c r="B642" s="116"/>
      <c r="C642" s="116"/>
      <c r="D642" s="116"/>
      <c r="E642" s="117"/>
      <c r="F642" s="117"/>
      <c r="G642" s="117"/>
      <c r="H642" s="117"/>
      <c r="I642" s="117"/>
      <c r="J642" s="117"/>
      <c r="K642" s="117"/>
    </row>
    <row r="643" spans="2:11">
      <c r="B643" s="116"/>
      <c r="C643" s="116"/>
      <c r="D643" s="116"/>
      <c r="E643" s="117"/>
      <c r="F643" s="117"/>
      <c r="G643" s="117"/>
      <c r="H643" s="117"/>
      <c r="I643" s="117"/>
      <c r="J643" s="117"/>
      <c r="K643" s="117"/>
    </row>
    <row r="644" spans="2:11">
      <c r="B644" s="116"/>
      <c r="C644" s="116"/>
      <c r="D644" s="116"/>
      <c r="E644" s="117"/>
      <c r="F644" s="117"/>
      <c r="G644" s="117"/>
      <c r="H644" s="117"/>
      <c r="I644" s="117"/>
      <c r="J644" s="117"/>
      <c r="K644" s="117"/>
    </row>
    <row r="645" spans="2:11">
      <c r="B645" s="116"/>
      <c r="C645" s="116"/>
      <c r="D645" s="116"/>
      <c r="E645" s="117"/>
      <c r="F645" s="117"/>
      <c r="G645" s="117"/>
      <c r="H645" s="117"/>
      <c r="I645" s="117"/>
      <c r="J645" s="117"/>
      <c r="K645" s="117"/>
    </row>
    <row r="646" spans="2:11">
      <c r="B646" s="116"/>
      <c r="C646" s="116"/>
      <c r="D646" s="116"/>
      <c r="E646" s="117"/>
      <c r="F646" s="117"/>
      <c r="G646" s="117"/>
      <c r="H646" s="117"/>
      <c r="I646" s="117"/>
      <c r="J646" s="117"/>
      <c r="K646" s="117"/>
    </row>
    <row r="647" spans="2:11">
      <c r="B647" s="116"/>
      <c r="C647" s="116"/>
      <c r="D647" s="116"/>
      <c r="E647" s="117"/>
      <c r="F647" s="117"/>
      <c r="G647" s="117"/>
      <c r="H647" s="117"/>
      <c r="I647" s="117"/>
      <c r="J647" s="117"/>
      <c r="K647" s="117"/>
    </row>
    <row r="648" spans="2:11">
      <c r="B648" s="116"/>
      <c r="C648" s="116"/>
      <c r="D648" s="116"/>
      <c r="E648" s="117"/>
      <c r="F648" s="117"/>
      <c r="G648" s="117"/>
      <c r="H648" s="117"/>
      <c r="I648" s="117"/>
      <c r="J648" s="117"/>
      <c r="K648" s="117"/>
    </row>
    <row r="649" spans="2:11">
      <c r="B649" s="116"/>
      <c r="C649" s="116"/>
      <c r="D649" s="116"/>
      <c r="E649" s="117"/>
      <c r="F649" s="117"/>
      <c r="G649" s="117"/>
      <c r="H649" s="117"/>
      <c r="I649" s="117"/>
      <c r="J649" s="117"/>
      <c r="K649" s="117"/>
    </row>
    <row r="650" spans="2:11">
      <c r="B650" s="116"/>
      <c r="C650" s="116"/>
      <c r="D650" s="116"/>
      <c r="E650" s="117"/>
      <c r="F650" s="117"/>
      <c r="G650" s="117"/>
      <c r="H650" s="117"/>
      <c r="I650" s="117"/>
      <c r="J650" s="117"/>
      <c r="K650" s="117"/>
    </row>
    <row r="651" spans="2:11">
      <c r="B651" s="116"/>
      <c r="C651" s="116"/>
      <c r="D651" s="116"/>
      <c r="E651" s="117"/>
      <c r="F651" s="117"/>
      <c r="G651" s="117"/>
      <c r="H651" s="117"/>
      <c r="I651" s="117"/>
      <c r="J651" s="117"/>
      <c r="K651" s="117"/>
    </row>
    <row r="652" spans="2:11">
      <c r="B652" s="116"/>
      <c r="C652" s="116"/>
      <c r="D652" s="116"/>
      <c r="E652" s="117"/>
      <c r="F652" s="117"/>
      <c r="G652" s="117"/>
      <c r="H652" s="117"/>
      <c r="I652" s="117"/>
      <c r="J652" s="117"/>
      <c r="K652" s="117"/>
    </row>
    <row r="653" spans="2:11">
      <c r="B653" s="116"/>
      <c r="C653" s="116"/>
      <c r="D653" s="116"/>
      <c r="E653" s="117"/>
      <c r="F653" s="117"/>
      <c r="G653" s="117"/>
      <c r="H653" s="117"/>
      <c r="I653" s="117"/>
      <c r="J653" s="117"/>
      <c r="K653" s="117"/>
    </row>
    <row r="654" spans="2:11">
      <c r="B654" s="116"/>
      <c r="C654" s="116"/>
      <c r="D654" s="116"/>
      <c r="E654" s="117"/>
      <c r="F654" s="117"/>
      <c r="G654" s="117"/>
      <c r="H654" s="117"/>
      <c r="I654" s="117"/>
      <c r="J654" s="117"/>
      <c r="K654" s="117"/>
    </row>
    <row r="655" spans="2:11">
      <c r="B655" s="116"/>
      <c r="C655" s="116"/>
      <c r="D655" s="116"/>
      <c r="E655" s="117"/>
      <c r="F655" s="117"/>
      <c r="G655" s="117"/>
      <c r="H655" s="117"/>
      <c r="I655" s="117"/>
      <c r="J655" s="117"/>
      <c r="K655" s="117"/>
    </row>
    <row r="656" spans="2:11">
      <c r="B656" s="116"/>
      <c r="C656" s="116"/>
      <c r="D656" s="116"/>
      <c r="E656" s="117"/>
      <c r="F656" s="117"/>
      <c r="G656" s="117"/>
      <c r="H656" s="117"/>
      <c r="I656" s="117"/>
      <c r="J656" s="117"/>
      <c r="K656" s="117"/>
    </row>
    <row r="657" spans="2:11">
      <c r="B657" s="116"/>
      <c r="C657" s="116"/>
      <c r="D657" s="116"/>
      <c r="E657" s="117"/>
      <c r="F657" s="117"/>
      <c r="G657" s="117"/>
      <c r="H657" s="117"/>
      <c r="I657" s="117"/>
      <c r="J657" s="117"/>
      <c r="K657" s="117"/>
    </row>
    <row r="658" spans="2:11">
      <c r="B658" s="116"/>
      <c r="C658" s="116"/>
      <c r="D658" s="116"/>
      <c r="E658" s="117"/>
      <c r="F658" s="117"/>
      <c r="G658" s="117"/>
      <c r="H658" s="117"/>
      <c r="I658" s="117"/>
      <c r="J658" s="117"/>
      <c r="K658" s="117"/>
    </row>
    <row r="659" spans="2:11">
      <c r="B659" s="116"/>
      <c r="C659" s="116"/>
      <c r="D659" s="116"/>
      <c r="E659" s="117"/>
      <c r="F659" s="117"/>
      <c r="G659" s="117"/>
      <c r="H659" s="117"/>
      <c r="I659" s="117"/>
      <c r="J659" s="117"/>
      <c r="K659" s="117"/>
    </row>
    <row r="660" spans="2:11">
      <c r="B660" s="116"/>
      <c r="C660" s="116"/>
      <c r="D660" s="116"/>
      <c r="E660" s="117"/>
      <c r="F660" s="117"/>
      <c r="G660" s="117"/>
      <c r="H660" s="117"/>
      <c r="I660" s="117"/>
      <c r="J660" s="117"/>
      <c r="K660" s="117"/>
    </row>
    <row r="661" spans="2:11">
      <c r="B661" s="116"/>
      <c r="C661" s="116"/>
      <c r="D661" s="116"/>
      <c r="E661" s="117"/>
      <c r="F661" s="117"/>
      <c r="G661" s="117"/>
      <c r="H661" s="117"/>
      <c r="I661" s="117"/>
      <c r="J661" s="117"/>
      <c r="K661" s="117"/>
    </row>
    <row r="662" spans="2:11">
      <c r="B662" s="116"/>
      <c r="C662" s="116"/>
      <c r="D662" s="116"/>
      <c r="E662" s="117"/>
      <c r="F662" s="117"/>
      <c r="G662" s="117"/>
      <c r="H662" s="117"/>
      <c r="I662" s="117"/>
      <c r="J662" s="117"/>
      <c r="K662" s="117"/>
    </row>
    <row r="663" spans="2:11">
      <c r="B663" s="116"/>
      <c r="C663" s="116"/>
      <c r="D663" s="116"/>
      <c r="E663" s="117"/>
      <c r="F663" s="117"/>
      <c r="G663" s="117"/>
      <c r="H663" s="117"/>
      <c r="I663" s="117"/>
      <c r="J663" s="117"/>
      <c r="K663" s="117"/>
    </row>
    <row r="664" spans="2:11">
      <c r="B664" s="116"/>
      <c r="C664" s="116"/>
      <c r="D664" s="116"/>
      <c r="E664" s="117"/>
      <c r="F664" s="117"/>
      <c r="G664" s="117"/>
      <c r="H664" s="117"/>
      <c r="I664" s="117"/>
      <c r="J664" s="117"/>
      <c r="K664" s="117"/>
    </row>
    <row r="665" spans="2:11">
      <c r="B665" s="116"/>
      <c r="C665" s="116"/>
      <c r="D665" s="116"/>
      <c r="E665" s="117"/>
      <c r="F665" s="117"/>
      <c r="G665" s="117"/>
      <c r="H665" s="117"/>
      <c r="I665" s="117"/>
      <c r="J665" s="117"/>
      <c r="K665" s="117"/>
    </row>
    <row r="666" spans="2:11">
      <c r="B666" s="116"/>
      <c r="C666" s="116"/>
      <c r="D666" s="116"/>
      <c r="E666" s="117"/>
      <c r="F666" s="117"/>
      <c r="G666" s="117"/>
      <c r="H666" s="117"/>
      <c r="I666" s="117"/>
      <c r="J666" s="117"/>
      <c r="K666" s="117"/>
    </row>
    <row r="667" spans="2:11">
      <c r="B667" s="116"/>
      <c r="C667" s="116"/>
      <c r="D667" s="116"/>
      <c r="E667" s="117"/>
      <c r="F667" s="117"/>
      <c r="G667" s="117"/>
      <c r="H667" s="117"/>
      <c r="I667" s="117"/>
      <c r="J667" s="117"/>
      <c r="K667" s="117"/>
    </row>
    <row r="668" spans="2:11">
      <c r="B668" s="116"/>
      <c r="C668" s="116"/>
      <c r="D668" s="116"/>
      <c r="E668" s="117"/>
      <c r="F668" s="117"/>
      <c r="G668" s="117"/>
      <c r="H668" s="117"/>
      <c r="I668" s="117"/>
      <c r="J668" s="117"/>
      <c r="K668" s="117"/>
    </row>
    <row r="669" spans="2:11">
      <c r="B669" s="116"/>
      <c r="C669" s="116"/>
      <c r="D669" s="116"/>
      <c r="E669" s="117"/>
      <c r="F669" s="117"/>
      <c r="G669" s="117"/>
      <c r="H669" s="117"/>
      <c r="I669" s="117"/>
      <c r="J669" s="117"/>
      <c r="K669" s="117"/>
    </row>
    <row r="670" spans="2:11">
      <c r="B670" s="116"/>
      <c r="C670" s="116"/>
      <c r="D670" s="116"/>
      <c r="E670" s="117"/>
      <c r="F670" s="117"/>
      <c r="G670" s="117"/>
      <c r="H670" s="117"/>
      <c r="I670" s="117"/>
      <c r="J670" s="117"/>
      <c r="K670" s="117"/>
    </row>
    <row r="671" spans="2:11">
      <c r="B671" s="116"/>
      <c r="C671" s="116"/>
      <c r="D671" s="116"/>
      <c r="E671" s="117"/>
      <c r="F671" s="117"/>
      <c r="G671" s="117"/>
      <c r="H671" s="117"/>
      <c r="I671" s="117"/>
      <c r="J671" s="117"/>
      <c r="K671" s="117"/>
    </row>
    <row r="672" spans="2:11">
      <c r="B672" s="116"/>
      <c r="C672" s="116"/>
      <c r="D672" s="116"/>
      <c r="E672" s="117"/>
      <c r="F672" s="117"/>
      <c r="G672" s="117"/>
      <c r="H672" s="117"/>
      <c r="I672" s="117"/>
      <c r="J672" s="117"/>
      <c r="K672" s="117"/>
    </row>
    <row r="673" spans="2:11">
      <c r="B673" s="116"/>
      <c r="C673" s="116"/>
      <c r="D673" s="116"/>
      <c r="E673" s="117"/>
      <c r="F673" s="117"/>
      <c r="G673" s="117"/>
      <c r="H673" s="117"/>
      <c r="I673" s="117"/>
      <c r="J673" s="117"/>
      <c r="K673" s="117"/>
    </row>
    <row r="674" spans="2:11">
      <c r="B674" s="116"/>
      <c r="C674" s="116"/>
      <c r="D674" s="116"/>
      <c r="E674" s="117"/>
      <c r="F674" s="117"/>
      <c r="G674" s="117"/>
      <c r="H674" s="117"/>
      <c r="I674" s="117"/>
      <c r="J674" s="117"/>
      <c r="K674" s="117"/>
    </row>
    <row r="675" spans="2:11">
      <c r="B675" s="116"/>
      <c r="C675" s="116"/>
      <c r="D675" s="116"/>
      <c r="E675" s="117"/>
      <c r="F675" s="117"/>
      <c r="G675" s="117"/>
      <c r="H675" s="117"/>
      <c r="I675" s="117"/>
      <c r="J675" s="117"/>
      <c r="K675" s="117"/>
    </row>
    <row r="676" spans="2:11">
      <c r="B676" s="116"/>
      <c r="C676" s="116"/>
      <c r="D676" s="116"/>
      <c r="E676" s="117"/>
      <c r="F676" s="117"/>
      <c r="G676" s="117"/>
      <c r="H676" s="117"/>
      <c r="I676" s="117"/>
      <c r="J676" s="117"/>
      <c r="K676" s="117"/>
    </row>
    <row r="677" spans="2:11">
      <c r="B677" s="116"/>
      <c r="C677" s="116"/>
      <c r="D677" s="116"/>
      <c r="E677" s="117"/>
      <c r="F677" s="117"/>
      <c r="G677" s="117"/>
      <c r="H677" s="117"/>
      <c r="I677" s="117"/>
      <c r="J677" s="117"/>
      <c r="K677" s="117"/>
    </row>
    <row r="678" spans="2:11">
      <c r="B678" s="116"/>
      <c r="C678" s="116"/>
      <c r="D678" s="116"/>
      <c r="E678" s="117"/>
      <c r="F678" s="117"/>
      <c r="G678" s="117"/>
      <c r="H678" s="117"/>
      <c r="I678" s="117"/>
      <c r="J678" s="117"/>
      <c r="K678" s="117"/>
    </row>
    <row r="679" spans="2:11">
      <c r="B679" s="116"/>
      <c r="C679" s="116"/>
      <c r="D679" s="116"/>
      <c r="E679" s="117"/>
      <c r="F679" s="117"/>
      <c r="G679" s="117"/>
      <c r="H679" s="117"/>
      <c r="I679" s="117"/>
      <c r="J679" s="117"/>
      <c r="K679" s="117"/>
    </row>
    <row r="680" spans="2:11">
      <c r="B680" s="116"/>
      <c r="C680" s="116"/>
      <c r="D680" s="116"/>
      <c r="E680" s="117"/>
      <c r="F680" s="117"/>
      <c r="G680" s="117"/>
      <c r="H680" s="117"/>
      <c r="I680" s="117"/>
      <c r="J680" s="117"/>
      <c r="K680" s="117"/>
    </row>
    <row r="681" spans="2:11">
      <c r="B681" s="116"/>
      <c r="C681" s="116"/>
      <c r="D681" s="116"/>
      <c r="E681" s="117"/>
      <c r="F681" s="117"/>
      <c r="G681" s="117"/>
      <c r="H681" s="117"/>
      <c r="I681" s="117"/>
      <c r="J681" s="117"/>
      <c r="K681" s="117"/>
    </row>
    <row r="682" spans="2:11">
      <c r="B682" s="116"/>
      <c r="C682" s="116"/>
      <c r="D682" s="116"/>
      <c r="E682" s="117"/>
      <c r="F682" s="117"/>
      <c r="G682" s="117"/>
      <c r="H682" s="117"/>
      <c r="I682" s="117"/>
      <c r="J682" s="117"/>
      <c r="K682" s="117"/>
    </row>
    <row r="683" spans="2:11">
      <c r="B683" s="116"/>
      <c r="C683" s="116"/>
      <c r="D683" s="116"/>
      <c r="E683" s="117"/>
      <c r="F683" s="117"/>
      <c r="G683" s="117"/>
      <c r="H683" s="117"/>
      <c r="I683" s="117"/>
      <c r="J683" s="117"/>
      <c r="K683" s="117"/>
    </row>
    <row r="684" spans="2:11">
      <c r="B684" s="116"/>
      <c r="C684" s="116"/>
      <c r="D684" s="116"/>
      <c r="E684" s="117"/>
      <c r="F684" s="117"/>
      <c r="G684" s="117"/>
      <c r="H684" s="117"/>
      <c r="I684" s="117"/>
      <c r="J684" s="117"/>
      <c r="K684" s="117"/>
    </row>
    <row r="685" spans="2:11">
      <c r="B685" s="116"/>
      <c r="C685" s="116"/>
      <c r="D685" s="116"/>
      <c r="E685" s="117"/>
      <c r="F685" s="117"/>
      <c r="G685" s="117"/>
      <c r="H685" s="117"/>
      <c r="I685" s="117"/>
      <c r="J685" s="117"/>
      <c r="K685" s="117"/>
    </row>
    <row r="686" spans="2:11">
      <c r="B686" s="116"/>
      <c r="C686" s="116"/>
      <c r="D686" s="116"/>
      <c r="E686" s="117"/>
      <c r="F686" s="117"/>
      <c r="G686" s="117"/>
      <c r="H686" s="117"/>
      <c r="I686" s="117"/>
      <c r="J686" s="117"/>
      <c r="K686" s="117"/>
    </row>
    <row r="687" spans="2:11">
      <c r="B687" s="116"/>
      <c r="C687" s="116"/>
      <c r="D687" s="116"/>
      <c r="E687" s="117"/>
      <c r="F687" s="117"/>
      <c r="G687" s="117"/>
      <c r="H687" s="117"/>
      <c r="I687" s="117"/>
      <c r="J687" s="117"/>
      <c r="K687" s="117"/>
    </row>
    <row r="688" spans="2:11">
      <c r="B688" s="116"/>
      <c r="C688" s="116"/>
      <c r="D688" s="116"/>
      <c r="E688" s="117"/>
      <c r="F688" s="117"/>
      <c r="G688" s="117"/>
      <c r="H688" s="117"/>
      <c r="I688" s="117"/>
      <c r="J688" s="117"/>
      <c r="K688" s="117"/>
    </row>
    <row r="689" spans="2:11">
      <c r="B689" s="116"/>
      <c r="C689" s="116"/>
      <c r="D689" s="116"/>
      <c r="E689" s="117"/>
      <c r="F689" s="117"/>
      <c r="G689" s="117"/>
      <c r="H689" s="117"/>
      <c r="I689" s="117"/>
      <c r="J689" s="117"/>
      <c r="K689" s="117"/>
    </row>
    <row r="690" spans="2:11">
      <c r="B690" s="116"/>
      <c r="C690" s="116"/>
      <c r="D690" s="116"/>
      <c r="E690" s="117"/>
      <c r="F690" s="117"/>
      <c r="G690" s="117"/>
      <c r="H690" s="117"/>
      <c r="I690" s="117"/>
      <c r="J690" s="117"/>
      <c r="K690" s="117"/>
    </row>
    <row r="691" spans="2:11">
      <c r="B691" s="116"/>
      <c r="C691" s="116"/>
      <c r="D691" s="116"/>
      <c r="E691" s="117"/>
      <c r="F691" s="117"/>
      <c r="G691" s="117"/>
      <c r="H691" s="117"/>
      <c r="I691" s="117"/>
      <c r="J691" s="117"/>
      <c r="K691" s="117"/>
    </row>
    <row r="692" spans="2:11">
      <c r="B692" s="116"/>
      <c r="C692" s="116"/>
      <c r="D692" s="116"/>
      <c r="E692" s="117"/>
      <c r="F692" s="117"/>
      <c r="G692" s="117"/>
      <c r="H692" s="117"/>
      <c r="I692" s="117"/>
      <c r="J692" s="117"/>
      <c r="K692" s="117"/>
    </row>
    <row r="693" spans="2:11">
      <c r="B693" s="116"/>
      <c r="C693" s="116"/>
      <c r="D693" s="116"/>
      <c r="E693" s="117"/>
      <c r="F693" s="117"/>
      <c r="G693" s="117"/>
      <c r="H693" s="117"/>
      <c r="I693" s="117"/>
      <c r="J693" s="117"/>
      <c r="K693" s="117"/>
    </row>
    <row r="694" spans="2:11">
      <c r="B694" s="116"/>
      <c r="C694" s="116"/>
      <c r="D694" s="116"/>
      <c r="E694" s="117"/>
      <c r="F694" s="117"/>
      <c r="G694" s="117"/>
      <c r="H694" s="117"/>
      <c r="I694" s="117"/>
      <c r="J694" s="117"/>
      <c r="K694" s="117"/>
    </row>
    <row r="695" spans="2:11">
      <c r="B695" s="116"/>
      <c r="C695" s="116"/>
      <c r="D695" s="116"/>
      <c r="E695" s="117"/>
      <c r="F695" s="117"/>
      <c r="G695" s="117"/>
      <c r="H695" s="117"/>
      <c r="I695" s="117"/>
      <c r="J695" s="117"/>
      <c r="K695" s="117"/>
    </row>
    <row r="696" spans="2:11">
      <c r="B696" s="116"/>
      <c r="C696" s="116"/>
      <c r="D696" s="116"/>
      <c r="E696" s="117"/>
      <c r="F696" s="117"/>
      <c r="G696" s="117"/>
      <c r="H696" s="117"/>
      <c r="I696" s="117"/>
      <c r="J696" s="117"/>
      <c r="K696" s="117"/>
    </row>
    <row r="697" spans="2:11">
      <c r="B697" s="116"/>
      <c r="C697" s="116"/>
      <c r="D697" s="116"/>
      <c r="E697" s="117"/>
      <c r="F697" s="117"/>
      <c r="G697" s="117"/>
      <c r="H697" s="117"/>
      <c r="I697" s="117"/>
      <c r="J697" s="117"/>
      <c r="K697" s="117"/>
    </row>
    <row r="698" spans="2:11">
      <c r="B698" s="116"/>
      <c r="C698" s="116"/>
      <c r="D698" s="116"/>
      <c r="E698" s="117"/>
      <c r="F698" s="117"/>
      <c r="G698" s="117"/>
      <c r="H698" s="117"/>
      <c r="I698" s="117"/>
      <c r="J698" s="117"/>
      <c r="K698" s="117"/>
    </row>
    <row r="699" spans="2:11">
      <c r="B699" s="116"/>
      <c r="C699" s="116"/>
      <c r="D699" s="116"/>
      <c r="E699" s="117"/>
      <c r="F699" s="117"/>
      <c r="G699" s="117"/>
      <c r="H699" s="117"/>
      <c r="I699" s="117"/>
      <c r="J699" s="117"/>
      <c r="K699" s="117"/>
    </row>
    <row r="700" spans="2:11">
      <c r="B700" s="116"/>
      <c r="C700" s="116"/>
      <c r="D700" s="116"/>
      <c r="E700" s="117"/>
      <c r="F700" s="117"/>
      <c r="G700" s="117"/>
      <c r="H700" s="117"/>
      <c r="I700" s="117"/>
      <c r="J700" s="117"/>
      <c r="K700" s="117"/>
    </row>
    <row r="701" spans="2:11">
      <c r="B701" s="116"/>
      <c r="C701" s="116"/>
      <c r="D701" s="116"/>
      <c r="E701" s="117"/>
      <c r="F701" s="117"/>
      <c r="G701" s="117"/>
      <c r="H701" s="117"/>
      <c r="I701" s="117"/>
      <c r="J701" s="117"/>
      <c r="K701" s="117"/>
    </row>
    <row r="702" spans="2:11">
      <c r="B702" s="116"/>
      <c r="C702" s="116"/>
      <c r="D702" s="116"/>
      <c r="E702" s="117"/>
      <c r="F702" s="117"/>
      <c r="G702" s="117"/>
      <c r="H702" s="117"/>
      <c r="I702" s="117"/>
      <c r="J702" s="117"/>
      <c r="K702" s="117"/>
    </row>
    <row r="703" spans="2:11">
      <c r="B703" s="116"/>
      <c r="C703" s="116"/>
      <c r="D703" s="116"/>
      <c r="E703" s="117"/>
      <c r="F703" s="117"/>
      <c r="G703" s="117"/>
      <c r="H703" s="117"/>
      <c r="I703" s="117"/>
      <c r="J703" s="117"/>
      <c r="K703" s="117"/>
    </row>
    <row r="704" spans="2:11">
      <c r="B704" s="116"/>
      <c r="C704" s="116"/>
      <c r="D704" s="116"/>
      <c r="E704" s="117"/>
      <c r="F704" s="117"/>
      <c r="G704" s="117"/>
      <c r="H704" s="117"/>
      <c r="I704" s="117"/>
      <c r="J704" s="117"/>
      <c r="K704" s="117"/>
    </row>
    <row r="705" spans="2:11">
      <c r="B705" s="116"/>
      <c r="C705" s="116"/>
      <c r="D705" s="116"/>
      <c r="E705" s="117"/>
      <c r="F705" s="117"/>
      <c r="G705" s="117"/>
      <c r="H705" s="117"/>
      <c r="I705" s="117"/>
      <c r="J705" s="117"/>
      <c r="K705" s="117"/>
    </row>
    <row r="706" spans="2:11">
      <c r="B706" s="116"/>
      <c r="C706" s="116"/>
      <c r="D706" s="116"/>
      <c r="E706" s="117"/>
      <c r="F706" s="117"/>
      <c r="G706" s="117"/>
      <c r="H706" s="117"/>
      <c r="I706" s="117"/>
      <c r="J706" s="117"/>
      <c r="K706" s="117"/>
    </row>
    <row r="707" spans="2:11">
      <c r="B707" s="116"/>
      <c r="C707" s="116"/>
      <c r="D707" s="116"/>
      <c r="E707" s="117"/>
      <c r="F707" s="117"/>
      <c r="G707" s="117"/>
      <c r="H707" s="117"/>
      <c r="I707" s="117"/>
      <c r="J707" s="117"/>
      <c r="K707" s="117"/>
    </row>
    <row r="708" spans="2:11">
      <c r="B708" s="116"/>
      <c r="C708" s="116"/>
      <c r="D708" s="116"/>
      <c r="E708" s="117"/>
      <c r="F708" s="117"/>
      <c r="G708" s="117"/>
      <c r="H708" s="117"/>
      <c r="I708" s="117"/>
      <c r="J708" s="117"/>
      <c r="K708" s="117"/>
    </row>
    <row r="709" spans="2:11">
      <c r="B709" s="116"/>
      <c r="C709" s="116"/>
      <c r="D709" s="116"/>
      <c r="E709" s="117"/>
      <c r="F709" s="117"/>
      <c r="G709" s="117"/>
      <c r="H709" s="117"/>
      <c r="I709" s="117"/>
      <c r="J709" s="117"/>
      <c r="K709" s="117"/>
    </row>
    <row r="710" spans="2:11">
      <c r="B710" s="116"/>
      <c r="C710" s="116"/>
      <c r="D710" s="116"/>
      <c r="E710" s="117"/>
      <c r="F710" s="117"/>
      <c r="G710" s="117"/>
      <c r="H710" s="117"/>
      <c r="I710" s="117"/>
      <c r="J710" s="117"/>
      <c r="K710" s="117"/>
    </row>
    <row r="711" spans="2:11">
      <c r="B711" s="116"/>
      <c r="C711" s="116"/>
      <c r="D711" s="116"/>
      <c r="E711" s="117"/>
      <c r="F711" s="117"/>
      <c r="G711" s="117"/>
      <c r="H711" s="117"/>
      <c r="I711" s="117"/>
      <c r="J711" s="117"/>
      <c r="K711" s="117"/>
    </row>
    <row r="712" spans="2:11">
      <c r="B712" s="116"/>
      <c r="C712" s="116"/>
      <c r="D712" s="116"/>
      <c r="E712" s="117"/>
      <c r="F712" s="117"/>
      <c r="G712" s="117"/>
      <c r="H712" s="117"/>
      <c r="I712" s="117"/>
      <c r="J712" s="117"/>
      <c r="K712" s="117"/>
    </row>
    <row r="713" spans="2:11">
      <c r="B713" s="116"/>
      <c r="C713" s="116"/>
      <c r="D713" s="116"/>
      <c r="E713" s="117"/>
      <c r="F713" s="117"/>
      <c r="G713" s="117"/>
      <c r="H713" s="117"/>
      <c r="I713" s="117"/>
      <c r="J713" s="117"/>
      <c r="K713" s="117"/>
    </row>
    <row r="714" spans="2:11">
      <c r="B714" s="116"/>
      <c r="C714" s="116"/>
      <c r="D714" s="116"/>
      <c r="E714" s="117"/>
      <c r="F714" s="117"/>
      <c r="G714" s="117"/>
      <c r="H714" s="117"/>
      <c r="I714" s="117"/>
      <c r="J714" s="117"/>
      <c r="K714" s="117"/>
    </row>
    <row r="715" spans="2:11">
      <c r="B715" s="116"/>
      <c r="C715" s="116"/>
      <c r="D715" s="116"/>
      <c r="E715" s="117"/>
      <c r="F715" s="117"/>
      <c r="G715" s="117"/>
      <c r="H715" s="117"/>
      <c r="I715" s="117"/>
      <c r="J715" s="117"/>
      <c r="K715" s="117"/>
    </row>
    <row r="716" spans="2:11">
      <c r="B716" s="116"/>
      <c r="C716" s="116"/>
      <c r="D716" s="116"/>
      <c r="E716" s="117"/>
      <c r="F716" s="117"/>
      <c r="G716" s="117"/>
      <c r="H716" s="117"/>
      <c r="I716" s="117"/>
      <c r="J716" s="117"/>
      <c r="K716" s="117"/>
    </row>
    <row r="717" spans="2:11">
      <c r="B717" s="116"/>
      <c r="C717" s="116"/>
      <c r="D717" s="116"/>
      <c r="E717" s="117"/>
      <c r="F717" s="117"/>
      <c r="G717" s="117"/>
      <c r="H717" s="117"/>
      <c r="I717" s="117"/>
      <c r="J717" s="117"/>
      <c r="K717" s="117"/>
    </row>
    <row r="718" spans="2:11">
      <c r="B718" s="116"/>
      <c r="C718" s="116"/>
      <c r="D718" s="116"/>
      <c r="E718" s="117"/>
      <c r="F718" s="117"/>
      <c r="G718" s="117"/>
      <c r="H718" s="117"/>
      <c r="I718" s="117"/>
      <c r="J718" s="117"/>
      <c r="K718" s="117"/>
    </row>
    <row r="719" spans="2:11">
      <c r="B719" s="116"/>
      <c r="C719" s="116"/>
      <c r="D719" s="116"/>
      <c r="E719" s="117"/>
      <c r="F719" s="117"/>
      <c r="G719" s="117"/>
      <c r="H719" s="117"/>
      <c r="I719" s="117"/>
      <c r="J719" s="117"/>
      <c r="K719" s="117"/>
    </row>
    <row r="720" spans="2:11">
      <c r="B720" s="116"/>
      <c r="C720" s="116"/>
      <c r="D720" s="116"/>
      <c r="E720" s="117"/>
      <c r="F720" s="117"/>
      <c r="G720" s="117"/>
      <c r="H720" s="117"/>
      <c r="I720" s="117"/>
      <c r="J720" s="117"/>
      <c r="K720" s="117"/>
    </row>
    <row r="721" spans="2:11">
      <c r="B721" s="116"/>
      <c r="C721" s="116"/>
      <c r="D721" s="116"/>
      <c r="E721" s="117"/>
      <c r="F721" s="117"/>
      <c r="G721" s="117"/>
      <c r="H721" s="117"/>
      <c r="I721" s="117"/>
      <c r="J721" s="117"/>
      <c r="K721" s="117"/>
    </row>
    <row r="722" spans="2:11">
      <c r="B722" s="116"/>
      <c r="C722" s="116"/>
      <c r="D722" s="116"/>
      <c r="E722" s="117"/>
      <c r="F722" s="117"/>
      <c r="G722" s="117"/>
      <c r="H722" s="117"/>
      <c r="I722" s="117"/>
      <c r="J722" s="117"/>
      <c r="K722" s="117"/>
    </row>
    <row r="723" spans="2:11">
      <c r="B723" s="116"/>
      <c r="C723" s="116"/>
      <c r="D723" s="116"/>
      <c r="E723" s="117"/>
      <c r="F723" s="117"/>
      <c r="G723" s="117"/>
      <c r="H723" s="117"/>
      <c r="I723" s="117"/>
      <c r="J723" s="117"/>
      <c r="K723" s="117"/>
    </row>
    <row r="724" spans="2:11">
      <c r="B724" s="116"/>
      <c r="C724" s="116"/>
      <c r="D724" s="116"/>
      <c r="E724" s="117"/>
      <c r="F724" s="117"/>
      <c r="G724" s="117"/>
      <c r="H724" s="117"/>
      <c r="I724" s="117"/>
      <c r="J724" s="117"/>
      <c r="K724" s="117"/>
    </row>
    <row r="725" spans="2:11">
      <c r="B725" s="116"/>
      <c r="C725" s="116"/>
      <c r="D725" s="116"/>
      <c r="E725" s="117"/>
      <c r="F725" s="117"/>
      <c r="G725" s="117"/>
      <c r="H725" s="117"/>
      <c r="I725" s="117"/>
      <c r="J725" s="117"/>
      <c r="K725" s="117"/>
    </row>
    <row r="726" spans="2:11">
      <c r="B726" s="116"/>
      <c r="C726" s="116"/>
      <c r="D726" s="116"/>
      <c r="E726" s="117"/>
      <c r="F726" s="117"/>
      <c r="G726" s="117"/>
      <c r="H726" s="117"/>
      <c r="I726" s="117"/>
      <c r="J726" s="117"/>
      <c r="K726" s="117"/>
    </row>
    <row r="727" spans="2:11">
      <c r="B727" s="116"/>
      <c r="C727" s="116"/>
      <c r="D727" s="116"/>
      <c r="E727" s="117"/>
      <c r="F727" s="117"/>
      <c r="G727" s="117"/>
      <c r="H727" s="117"/>
      <c r="I727" s="117"/>
      <c r="J727" s="117"/>
      <c r="K727" s="117"/>
    </row>
    <row r="728" spans="2:11">
      <c r="B728" s="116"/>
      <c r="C728" s="116"/>
      <c r="D728" s="116"/>
      <c r="E728" s="117"/>
      <c r="F728" s="117"/>
      <c r="G728" s="117"/>
      <c r="H728" s="117"/>
      <c r="I728" s="117"/>
      <c r="J728" s="117"/>
      <c r="K728" s="117"/>
    </row>
    <row r="729" spans="2:11">
      <c r="B729" s="116"/>
      <c r="C729" s="116"/>
      <c r="D729" s="116"/>
      <c r="E729" s="117"/>
      <c r="F729" s="117"/>
      <c r="G729" s="117"/>
      <c r="H729" s="117"/>
      <c r="I729" s="117"/>
      <c r="J729" s="117"/>
      <c r="K729" s="117"/>
    </row>
    <row r="730" spans="2:11">
      <c r="B730" s="116"/>
      <c r="C730" s="116"/>
      <c r="D730" s="116"/>
      <c r="E730" s="117"/>
      <c r="F730" s="117"/>
      <c r="G730" s="117"/>
      <c r="H730" s="117"/>
      <c r="I730" s="117"/>
      <c r="J730" s="117"/>
      <c r="K730" s="117"/>
    </row>
    <row r="731" spans="2:11">
      <c r="B731" s="116"/>
      <c r="C731" s="116"/>
      <c r="D731" s="116"/>
      <c r="E731" s="117"/>
      <c r="F731" s="117"/>
      <c r="G731" s="117"/>
      <c r="H731" s="117"/>
      <c r="I731" s="117"/>
      <c r="J731" s="117"/>
      <c r="K731" s="117"/>
    </row>
    <row r="732" spans="2:11">
      <c r="B732" s="116"/>
      <c r="C732" s="116"/>
      <c r="D732" s="116"/>
      <c r="E732" s="117"/>
      <c r="F732" s="117"/>
      <c r="G732" s="117"/>
      <c r="H732" s="117"/>
      <c r="I732" s="117"/>
      <c r="J732" s="117"/>
      <c r="K732" s="117"/>
    </row>
    <row r="733" spans="2:11">
      <c r="B733" s="116"/>
      <c r="C733" s="116"/>
      <c r="D733" s="116"/>
      <c r="E733" s="117"/>
      <c r="F733" s="117"/>
      <c r="G733" s="117"/>
      <c r="H733" s="117"/>
      <c r="I733" s="117"/>
      <c r="J733" s="117"/>
      <c r="K733" s="117"/>
    </row>
    <row r="734" spans="2:11">
      <c r="B734" s="116"/>
      <c r="C734" s="116"/>
      <c r="D734" s="116"/>
      <c r="E734" s="117"/>
      <c r="F734" s="117"/>
      <c r="G734" s="117"/>
      <c r="H734" s="117"/>
      <c r="I734" s="117"/>
      <c r="J734" s="117"/>
      <c r="K734" s="117"/>
    </row>
    <row r="735" spans="2:11">
      <c r="B735" s="116"/>
      <c r="C735" s="116"/>
      <c r="D735" s="116"/>
      <c r="E735" s="117"/>
      <c r="F735" s="117"/>
      <c r="G735" s="117"/>
      <c r="H735" s="117"/>
      <c r="I735" s="117"/>
      <c r="J735" s="117"/>
      <c r="K735" s="117"/>
    </row>
    <row r="736" spans="2:11">
      <c r="B736" s="116"/>
      <c r="C736" s="116"/>
      <c r="D736" s="116"/>
      <c r="E736" s="117"/>
      <c r="F736" s="117"/>
      <c r="G736" s="117"/>
      <c r="H736" s="117"/>
      <c r="I736" s="117"/>
      <c r="J736" s="117"/>
      <c r="K736" s="117"/>
    </row>
    <row r="737" spans="2:11">
      <c r="B737" s="116"/>
      <c r="C737" s="116"/>
      <c r="D737" s="116"/>
      <c r="E737" s="117"/>
      <c r="F737" s="117"/>
      <c r="G737" s="117"/>
      <c r="H737" s="117"/>
      <c r="I737" s="117"/>
      <c r="J737" s="117"/>
      <c r="K737" s="117"/>
    </row>
    <row r="738" spans="2:11">
      <c r="B738" s="116"/>
      <c r="C738" s="116"/>
      <c r="D738" s="116"/>
      <c r="E738" s="117"/>
      <c r="F738" s="117"/>
      <c r="G738" s="117"/>
      <c r="H738" s="117"/>
      <c r="I738" s="117"/>
      <c r="J738" s="117"/>
      <c r="K738" s="117"/>
    </row>
    <row r="739" spans="2:11">
      <c r="B739" s="116"/>
      <c r="C739" s="116"/>
      <c r="D739" s="116"/>
      <c r="E739" s="117"/>
      <c r="F739" s="117"/>
      <c r="G739" s="117"/>
      <c r="H739" s="117"/>
      <c r="I739" s="117"/>
      <c r="J739" s="117"/>
      <c r="K739" s="117"/>
    </row>
    <row r="740" spans="2:11">
      <c r="B740" s="116"/>
      <c r="C740" s="116"/>
      <c r="D740" s="116"/>
      <c r="E740" s="117"/>
      <c r="F740" s="117"/>
      <c r="G740" s="117"/>
      <c r="H740" s="117"/>
      <c r="I740" s="117"/>
      <c r="J740" s="117"/>
      <c r="K740" s="117"/>
    </row>
    <row r="741" spans="2:11">
      <c r="B741" s="116"/>
      <c r="C741" s="116"/>
      <c r="D741" s="116"/>
      <c r="E741" s="117"/>
      <c r="F741" s="117"/>
      <c r="G741" s="117"/>
      <c r="H741" s="117"/>
      <c r="I741" s="117"/>
      <c r="J741" s="117"/>
      <c r="K741" s="117"/>
    </row>
    <row r="742" spans="2:11">
      <c r="B742" s="116"/>
      <c r="C742" s="116"/>
      <c r="D742" s="116"/>
      <c r="E742" s="117"/>
      <c r="F742" s="117"/>
      <c r="G742" s="117"/>
      <c r="H742" s="117"/>
      <c r="I742" s="117"/>
      <c r="J742" s="117"/>
      <c r="K742" s="117"/>
    </row>
    <row r="743" spans="2:11">
      <c r="B743" s="116"/>
      <c r="C743" s="116"/>
      <c r="D743" s="116"/>
      <c r="E743" s="117"/>
      <c r="F743" s="117"/>
      <c r="G743" s="117"/>
      <c r="H743" s="117"/>
      <c r="I743" s="117"/>
      <c r="J743" s="117"/>
      <c r="K743" s="117"/>
    </row>
    <row r="744" spans="2:11">
      <c r="B744" s="116"/>
      <c r="C744" s="116"/>
      <c r="D744" s="116"/>
      <c r="E744" s="117"/>
      <c r="F744" s="117"/>
      <c r="G744" s="117"/>
      <c r="H744" s="117"/>
      <c r="I744" s="117"/>
      <c r="J744" s="117"/>
      <c r="K744" s="117"/>
    </row>
    <row r="745" spans="2:11">
      <c r="B745" s="116"/>
      <c r="C745" s="116"/>
      <c r="D745" s="116"/>
      <c r="E745" s="117"/>
      <c r="F745" s="117"/>
      <c r="G745" s="117"/>
      <c r="H745" s="117"/>
      <c r="I745" s="117"/>
      <c r="J745" s="117"/>
      <c r="K745" s="117"/>
    </row>
    <row r="746" spans="2:11">
      <c r="B746" s="116"/>
      <c r="C746" s="116"/>
      <c r="D746" s="116"/>
      <c r="E746" s="117"/>
      <c r="F746" s="117"/>
      <c r="G746" s="117"/>
      <c r="H746" s="117"/>
      <c r="I746" s="117"/>
      <c r="J746" s="117"/>
      <c r="K746" s="117"/>
    </row>
    <row r="747" spans="2:11">
      <c r="B747" s="116"/>
      <c r="C747" s="116"/>
      <c r="D747" s="116"/>
      <c r="E747" s="117"/>
      <c r="F747" s="117"/>
      <c r="G747" s="117"/>
      <c r="H747" s="117"/>
      <c r="I747" s="117"/>
      <c r="J747" s="117"/>
      <c r="K747" s="117"/>
    </row>
    <row r="748" spans="2:11">
      <c r="B748" s="116"/>
      <c r="C748" s="116"/>
      <c r="D748" s="116"/>
      <c r="E748" s="117"/>
      <c r="F748" s="117"/>
      <c r="G748" s="117"/>
      <c r="H748" s="117"/>
      <c r="I748" s="117"/>
      <c r="J748" s="117"/>
      <c r="K748" s="117"/>
    </row>
    <row r="749" spans="2:11">
      <c r="B749" s="116"/>
      <c r="C749" s="116"/>
      <c r="D749" s="116"/>
      <c r="E749" s="117"/>
      <c r="F749" s="117"/>
      <c r="G749" s="117"/>
      <c r="H749" s="117"/>
      <c r="I749" s="117"/>
      <c r="J749" s="117"/>
      <c r="K749" s="117"/>
    </row>
    <row r="750" spans="2:11">
      <c r="B750" s="116"/>
      <c r="C750" s="116"/>
      <c r="D750" s="116"/>
      <c r="E750" s="117"/>
      <c r="F750" s="117"/>
      <c r="G750" s="117"/>
      <c r="H750" s="117"/>
      <c r="I750" s="117"/>
      <c r="J750" s="117"/>
      <c r="K750" s="117"/>
    </row>
    <row r="751" spans="2:11">
      <c r="B751" s="116"/>
      <c r="C751" s="116"/>
      <c r="D751" s="116"/>
      <c r="E751" s="117"/>
      <c r="F751" s="117"/>
      <c r="G751" s="117"/>
      <c r="H751" s="117"/>
      <c r="I751" s="117"/>
      <c r="J751" s="117"/>
      <c r="K751" s="117"/>
    </row>
    <row r="752" spans="2:11">
      <c r="B752" s="116"/>
      <c r="C752" s="116"/>
      <c r="D752" s="116"/>
      <c r="E752" s="117"/>
      <c r="F752" s="117"/>
      <c r="G752" s="117"/>
      <c r="H752" s="117"/>
      <c r="I752" s="117"/>
      <c r="J752" s="117"/>
      <c r="K752" s="117"/>
    </row>
    <row r="753" spans="2:11">
      <c r="B753" s="116"/>
      <c r="C753" s="116"/>
      <c r="D753" s="116"/>
      <c r="E753" s="117"/>
      <c r="F753" s="117"/>
      <c r="G753" s="117"/>
      <c r="H753" s="117"/>
      <c r="I753" s="117"/>
      <c r="J753" s="117"/>
      <c r="K753" s="117"/>
    </row>
    <row r="754" spans="2:11">
      <c r="B754" s="116"/>
      <c r="C754" s="116"/>
      <c r="D754" s="116"/>
      <c r="E754" s="117"/>
      <c r="F754" s="117"/>
      <c r="G754" s="117"/>
      <c r="H754" s="117"/>
      <c r="I754" s="117"/>
      <c r="J754" s="117"/>
      <c r="K754" s="117"/>
    </row>
    <row r="755" spans="2:11">
      <c r="B755" s="116"/>
      <c r="C755" s="116"/>
      <c r="D755" s="116"/>
      <c r="E755" s="117"/>
      <c r="F755" s="117"/>
      <c r="G755" s="117"/>
      <c r="H755" s="117"/>
      <c r="I755" s="117"/>
      <c r="J755" s="117"/>
      <c r="K755" s="117"/>
    </row>
    <row r="756" spans="2:11">
      <c r="B756" s="116"/>
      <c r="C756" s="116"/>
      <c r="D756" s="116"/>
      <c r="E756" s="117"/>
      <c r="F756" s="117"/>
      <c r="G756" s="117"/>
      <c r="H756" s="117"/>
      <c r="I756" s="117"/>
      <c r="J756" s="117"/>
      <c r="K756" s="117"/>
    </row>
    <row r="757" spans="2:11">
      <c r="B757" s="116"/>
      <c r="C757" s="116"/>
      <c r="D757" s="116"/>
      <c r="E757" s="117"/>
      <c r="F757" s="117"/>
      <c r="G757" s="117"/>
      <c r="H757" s="117"/>
      <c r="I757" s="117"/>
      <c r="J757" s="117"/>
      <c r="K757" s="117"/>
    </row>
    <row r="758" spans="2:11">
      <c r="B758" s="116"/>
      <c r="C758" s="116"/>
      <c r="D758" s="116"/>
      <c r="E758" s="117"/>
      <c r="F758" s="117"/>
      <c r="G758" s="117"/>
      <c r="H758" s="117"/>
      <c r="I758" s="117"/>
      <c r="J758" s="117"/>
      <c r="K758" s="117"/>
    </row>
    <row r="759" spans="2:11">
      <c r="B759" s="116"/>
      <c r="C759" s="116"/>
      <c r="D759" s="116"/>
      <c r="E759" s="117"/>
      <c r="F759" s="117"/>
      <c r="G759" s="117"/>
      <c r="H759" s="117"/>
      <c r="I759" s="117"/>
      <c r="J759" s="117"/>
      <c r="K759" s="117"/>
    </row>
    <row r="760" spans="2:11">
      <c r="B760" s="116"/>
      <c r="C760" s="116"/>
      <c r="D760" s="116"/>
      <c r="E760" s="117"/>
      <c r="F760" s="117"/>
      <c r="G760" s="117"/>
      <c r="H760" s="117"/>
      <c r="I760" s="117"/>
      <c r="J760" s="117"/>
      <c r="K760" s="117"/>
    </row>
    <row r="761" spans="2:11">
      <c r="B761" s="116"/>
      <c r="C761" s="116"/>
      <c r="D761" s="116"/>
      <c r="E761" s="117"/>
      <c r="F761" s="117"/>
      <c r="G761" s="117"/>
      <c r="H761" s="117"/>
      <c r="I761" s="117"/>
      <c r="J761" s="117"/>
      <c r="K761" s="117"/>
    </row>
    <row r="762" spans="2:11">
      <c r="B762" s="116"/>
      <c r="C762" s="116"/>
      <c r="D762" s="116"/>
      <c r="E762" s="117"/>
      <c r="F762" s="117"/>
      <c r="G762" s="117"/>
      <c r="H762" s="117"/>
      <c r="I762" s="117"/>
      <c r="J762" s="117"/>
      <c r="K762" s="117"/>
    </row>
    <row r="763" spans="2:11">
      <c r="B763" s="116"/>
      <c r="C763" s="116"/>
      <c r="D763" s="116"/>
      <c r="E763" s="117"/>
      <c r="F763" s="117"/>
      <c r="G763" s="117"/>
      <c r="H763" s="117"/>
      <c r="I763" s="117"/>
      <c r="J763" s="117"/>
      <c r="K763" s="117"/>
    </row>
    <row r="764" spans="2:11">
      <c r="B764" s="116"/>
      <c r="C764" s="116"/>
      <c r="D764" s="116"/>
      <c r="E764" s="117"/>
      <c r="F764" s="117"/>
      <c r="G764" s="117"/>
      <c r="H764" s="117"/>
      <c r="I764" s="117"/>
      <c r="J764" s="117"/>
      <c r="K764" s="117"/>
    </row>
    <row r="765" spans="2:11">
      <c r="B765" s="116"/>
      <c r="C765" s="116"/>
      <c r="D765" s="116"/>
      <c r="E765" s="117"/>
      <c r="F765" s="117"/>
      <c r="G765" s="117"/>
      <c r="H765" s="117"/>
      <c r="I765" s="117"/>
      <c r="J765" s="117"/>
      <c r="K765" s="117"/>
    </row>
    <row r="766" spans="2:11">
      <c r="B766" s="116"/>
      <c r="C766" s="116"/>
      <c r="D766" s="116"/>
      <c r="E766" s="117"/>
      <c r="F766" s="117"/>
      <c r="G766" s="117"/>
      <c r="H766" s="117"/>
      <c r="I766" s="117"/>
      <c r="J766" s="117"/>
      <c r="K766" s="117"/>
    </row>
    <row r="767" spans="2:11">
      <c r="B767" s="116"/>
      <c r="C767" s="116"/>
      <c r="D767" s="116"/>
      <c r="E767" s="117"/>
      <c r="F767" s="117"/>
      <c r="G767" s="117"/>
      <c r="H767" s="117"/>
      <c r="I767" s="117"/>
      <c r="J767" s="117"/>
      <c r="K767" s="117"/>
    </row>
    <row r="768" spans="2:11">
      <c r="B768" s="116"/>
      <c r="C768" s="116"/>
      <c r="D768" s="116"/>
      <c r="E768" s="117"/>
      <c r="F768" s="117"/>
      <c r="G768" s="117"/>
      <c r="H768" s="117"/>
      <c r="I768" s="117"/>
      <c r="J768" s="117"/>
      <c r="K768" s="117"/>
    </row>
    <row r="769" spans="2:11">
      <c r="B769" s="116"/>
      <c r="C769" s="116"/>
      <c r="D769" s="116"/>
      <c r="E769" s="117"/>
      <c r="F769" s="117"/>
      <c r="G769" s="117"/>
      <c r="H769" s="117"/>
      <c r="I769" s="117"/>
      <c r="J769" s="117"/>
      <c r="K769" s="117"/>
    </row>
    <row r="770" spans="2:11">
      <c r="B770" s="116"/>
      <c r="C770" s="116"/>
      <c r="D770" s="116"/>
      <c r="E770" s="117"/>
      <c r="F770" s="117"/>
      <c r="G770" s="117"/>
      <c r="H770" s="117"/>
      <c r="I770" s="117"/>
      <c r="J770" s="117"/>
      <c r="K770" s="117"/>
    </row>
    <row r="771" spans="2:11">
      <c r="B771" s="116"/>
      <c r="C771" s="116"/>
      <c r="D771" s="116"/>
      <c r="E771" s="117"/>
      <c r="F771" s="117"/>
      <c r="G771" s="117"/>
      <c r="H771" s="117"/>
      <c r="I771" s="117"/>
      <c r="J771" s="117"/>
      <c r="K771" s="117"/>
    </row>
    <row r="772" spans="2:11">
      <c r="B772" s="116"/>
      <c r="C772" s="116"/>
      <c r="D772" s="116"/>
      <c r="E772" s="117"/>
      <c r="F772" s="117"/>
      <c r="G772" s="117"/>
      <c r="H772" s="117"/>
      <c r="I772" s="117"/>
      <c r="J772" s="117"/>
      <c r="K772" s="117"/>
    </row>
    <row r="773" spans="2:11">
      <c r="B773" s="116"/>
      <c r="C773" s="116"/>
      <c r="D773" s="116"/>
      <c r="E773" s="117"/>
      <c r="F773" s="117"/>
      <c r="G773" s="117"/>
      <c r="H773" s="117"/>
      <c r="I773" s="117"/>
      <c r="J773" s="117"/>
      <c r="K773" s="117"/>
    </row>
    <row r="774" spans="2:11">
      <c r="B774" s="116"/>
      <c r="C774" s="116"/>
      <c r="D774" s="116"/>
      <c r="E774" s="117"/>
      <c r="F774" s="117"/>
      <c r="G774" s="117"/>
      <c r="H774" s="117"/>
      <c r="I774" s="117"/>
      <c r="J774" s="117"/>
      <c r="K774" s="117"/>
    </row>
    <row r="775" spans="2:11">
      <c r="B775" s="116"/>
      <c r="C775" s="116"/>
      <c r="D775" s="116"/>
      <c r="E775" s="117"/>
      <c r="F775" s="117"/>
      <c r="G775" s="117"/>
      <c r="H775" s="117"/>
      <c r="I775" s="117"/>
      <c r="J775" s="117"/>
      <c r="K775" s="117"/>
    </row>
    <row r="776" spans="2:11">
      <c r="B776" s="116"/>
      <c r="C776" s="116"/>
      <c r="D776" s="116"/>
      <c r="E776" s="117"/>
      <c r="F776" s="117"/>
      <c r="G776" s="117"/>
      <c r="H776" s="117"/>
      <c r="I776" s="117"/>
      <c r="J776" s="117"/>
      <c r="K776" s="117"/>
    </row>
    <row r="777" spans="2:11">
      <c r="B777" s="116"/>
      <c r="C777" s="116"/>
      <c r="D777" s="116"/>
      <c r="E777" s="117"/>
      <c r="F777" s="117"/>
      <c r="G777" s="117"/>
      <c r="H777" s="117"/>
      <c r="I777" s="117"/>
      <c r="J777" s="117"/>
      <c r="K777" s="117"/>
    </row>
    <row r="778" spans="2:11">
      <c r="B778" s="116"/>
      <c r="C778" s="116"/>
      <c r="D778" s="116"/>
      <c r="E778" s="117"/>
      <c r="F778" s="117"/>
      <c r="G778" s="117"/>
      <c r="H778" s="117"/>
      <c r="I778" s="117"/>
      <c r="J778" s="117"/>
      <c r="K778" s="117"/>
    </row>
    <row r="779" spans="2:11">
      <c r="B779" s="116"/>
      <c r="C779" s="116"/>
      <c r="D779" s="116"/>
      <c r="E779" s="117"/>
      <c r="F779" s="117"/>
      <c r="G779" s="117"/>
      <c r="H779" s="117"/>
      <c r="I779" s="117"/>
      <c r="J779" s="117"/>
      <c r="K779" s="117"/>
    </row>
    <row r="780" spans="2:11">
      <c r="B780" s="116"/>
      <c r="C780" s="116"/>
      <c r="D780" s="116"/>
      <c r="E780" s="117"/>
      <c r="F780" s="117"/>
      <c r="G780" s="117"/>
      <c r="H780" s="117"/>
      <c r="I780" s="117"/>
      <c r="J780" s="117"/>
      <c r="K780" s="117"/>
    </row>
    <row r="781" spans="2:11">
      <c r="B781" s="116"/>
      <c r="C781" s="116"/>
      <c r="D781" s="116"/>
      <c r="E781" s="117"/>
      <c r="F781" s="117"/>
      <c r="G781" s="117"/>
      <c r="H781" s="117"/>
      <c r="I781" s="117"/>
      <c r="J781" s="117"/>
      <c r="K781" s="117"/>
    </row>
    <row r="782" spans="2:11">
      <c r="B782" s="116"/>
      <c r="C782" s="116"/>
      <c r="D782" s="116"/>
      <c r="E782" s="117"/>
      <c r="F782" s="117"/>
      <c r="G782" s="117"/>
      <c r="H782" s="117"/>
      <c r="I782" s="117"/>
      <c r="J782" s="117"/>
      <c r="K782" s="117"/>
    </row>
    <row r="783" spans="2:11">
      <c r="B783" s="116"/>
      <c r="C783" s="116"/>
      <c r="D783" s="116"/>
      <c r="E783" s="117"/>
      <c r="F783" s="117"/>
      <c r="G783" s="117"/>
      <c r="H783" s="117"/>
      <c r="I783" s="117"/>
      <c r="J783" s="117"/>
      <c r="K783" s="117"/>
    </row>
    <row r="784" spans="2:11">
      <c r="B784" s="116"/>
      <c r="C784" s="116"/>
      <c r="D784" s="116"/>
      <c r="E784" s="117"/>
      <c r="F784" s="117"/>
      <c r="G784" s="117"/>
      <c r="H784" s="117"/>
      <c r="I784" s="117"/>
      <c r="J784" s="117"/>
      <c r="K784" s="117"/>
    </row>
    <row r="785" spans="2:11">
      <c r="B785" s="116"/>
      <c r="C785" s="116"/>
      <c r="D785" s="116"/>
      <c r="E785" s="117"/>
      <c r="F785" s="117"/>
      <c r="G785" s="117"/>
      <c r="H785" s="117"/>
      <c r="I785" s="117"/>
      <c r="J785" s="117"/>
      <c r="K785" s="117"/>
    </row>
    <row r="786" spans="2:11">
      <c r="B786" s="116"/>
      <c r="C786" s="116"/>
      <c r="D786" s="116"/>
      <c r="E786" s="117"/>
      <c r="F786" s="117"/>
      <c r="G786" s="117"/>
      <c r="H786" s="117"/>
      <c r="I786" s="117"/>
      <c r="J786" s="117"/>
      <c r="K786" s="117"/>
    </row>
    <row r="787" spans="2:11">
      <c r="B787" s="116"/>
      <c r="C787" s="116"/>
      <c r="D787" s="116"/>
      <c r="E787" s="117"/>
      <c r="F787" s="117"/>
      <c r="G787" s="117"/>
      <c r="H787" s="117"/>
      <c r="I787" s="117"/>
      <c r="J787" s="117"/>
      <c r="K787" s="117"/>
    </row>
    <row r="788" spans="2:11">
      <c r="B788" s="116"/>
      <c r="C788" s="116"/>
      <c r="D788" s="116"/>
      <c r="E788" s="117"/>
      <c r="F788" s="117"/>
      <c r="G788" s="117"/>
      <c r="H788" s="117"/>
      <c r="I788" s="117"/>
      <c r="J788" s="117"/>
      <c r="K788" s="117"/>
    </row>
    <row r="789" spans="2:11">
      <c r="B789" s="116"/>
      <c r="C789" s="116"/>
      <c r="D789" s="116"/>
      <c r="E789" s="117"/>
      <c r="F789" s="117"/>
      <c r="G789" s="117"/>
      <c r="H789" s="117"/>
      <c r="I789" s="117"/>
      <c r="J789" s="117"/>
      <c r="K789" s="117"/>
    </row>
    <row r="790" spans="2:11">
      <c r="B790" s="116"/>
      <c r="C790" s="116"/>
      <c r="D790" s="116"/>
      <c r="E790" s="117"/>
      <c r="F790" s="117"/>
      <c r="G790" s="117"/>
      <c r="H790" s="117"/>
      <c r="I790" s="117"/>
      <c r="J790" s="117"/>
      <c r="K790" s="117"/>
    </row>
    <row r="791" spans="2:11">
      <c r="B791" s="116"/>
      <c r="C791" s="116"/>
      <c r="D791" s="116"/>
      <c r="E791" s="117"/>
      <c r="F791" s="117"/>
      <c r="G791" s="117"/>
      <c r="H791" s="117"/>
      <c r="I791" s="117"/>
      <c r="J791" s="117"/>
      <c r="K791" s="117"/>
    </row>
    <row r="792" spans="2:11">
      <c r="B792" s="116"/>
      <c r="C792" s="116"/>
      <c r="D792" s="116"/>
      <c r="E792" s="117"/>
      <c r="F792" s="117"/>
      <c r="G792" s="117"/>
      <c r="H792" s="117"/>
      <c r="I792" s="117"/>
      <c r="J792" s="117"/>
      <c r="K792" s="117"/>
    </row>
    <row r="793" spans="2:11">
      <c r="B793" s="116"/>
      <c r="C793" s="116"/>
      <c r="D793" s="116"/>
      <c r="E793" s="117"/>
      <c r="F793" s="117"/>
      <c r="G793" s="117"/>
      <c r="H793" s="117"/>
      <c r="I793" s="117"/>
      <c r="J793" s="117"/>
      <c r="K793" s="117"/>
    </row>
    <row r="794" spans="2:11">
      <c r="B794" s="116"/>
      <c r="C794" s="116"/>
      <c r="D794" s="116"/>
      <c r="E794" s="117"/>
      <c r="F794" s="117"/>
      <c r="G794" s="117"/>
      <c r="H794" s="117"/>
      <c r="I794" s="117"/>
      <c r="J794" s="117"/>
      <c r="K794" s="117"/>
    </row>
    <row r="795" spans="2:11">
      <c r="B795" s="116"/>
      <c r="C795" s="116"/>
      <c r="D795" s="116"/>
      <c r="E795" s="117"/>
      <c r="F795" s="117"/>
      <c r="G795" s="117"/>
      <c r="H795" s="117"/>
      <c r="I795" s="117"/>
      <c r="J795" s="117"/>
      <c r="K795" s="117"/>
    </row>
    <row r="796" spans="2:11">
      <c r="B796" s="116"/>
      <c r="C796" s="116"/>
      <c r="D796" s="116"/>
      <c r="E796" s="117"/>
      <c r="F796" s="117"/>
      <c r="G796" s="117"/>
      <c r="H796" s="117"/>
      <c r="I796" s="117"/>
      <c r="J796" s="117"/>
      <c r="K796" s="117"/>
    </row>
    <row r="797" spans="2:11">
      <c r="B797" s="116"/>
      <c r="C797" s="116"/>
      <c r="D797" s="116"/>
      <c r="E797" s="117"/>
      <c r="F797" s="117"/>
      <c r="G797" s="117"/>
      <c r="H797" s="117"/>
      <c r="I797" s="117"/>
      <c r="J797" s="117"/>
      <c r="K797" s="117"/>
    </row>
    <row r="798" spans="2:11">
      <c r="B798" s="116"/>
      <c r="C798" s="116"/>
      <c r="D798" s="116"/>
      <c r="E798" s="117"/>
      <c r="F798" s="117"/>
      <c r="G798" s="117"/>
      <c r="H798" s="117"/>
      <c r="I798" s="117"/>
      <c r="J798" s="117"/>
      <c r="K798" s="117"/>
    </row>
    <row r="799" spans="2:11">
      <c r="B799" s="116"/>
      <c r="C799" s="116"/>
      <c r="D799" s="116"/>
      <c r="E799" s="117"/>
      <c r="F799" s="117"/>
      <c r="G799" s="117"/>
      <c r="H799" s="117"/>
      <c r="I799" s="117"/>
      <c r="J799" s="117"/>
      <c r="K799" s="117"/>
    </row>
    <row r="800" spans="2:11">
      <c r="B800" s="116"/>
      <c r="C800" s="116"/>
      <c r="D800" s="116"/>
      <c r="E800" s="117"/>
      <c r="F800" s="117"/>
      <c r="G800" s="117"/>
      <c r="H800" s="117"/>
      <c r="I800" s="117"/>
      <c r="J800" s="117"/>
      <c r="K800" s="117"/>
    </row>
    <row r="801" spans="2:11">
      <c r="B801" s="116"/>
      <c r="C801" s="116"/>
      <c r="D801" s="116"/>
      <c r="E801" s="117"/>
      <c r="F801" s="117"/>
      <c r="G801" s="117"/>
      <c r="H801" s="117"/>
      <c r="I801" s="117"/>
      <c r="J801" s="117"/>
      <c r="K801" s="117"/>
    </row>
    <row r="802" spans="2:11">
      <c r="B802" s="116"/>
      <c r="C802" s="116"/>
      <c r="D802" s="116"/>
      <c r="E802" s="117"/>
      <c r="F802" s="117"/>
      <c r="G802" s="117"/>
      <c r="H802" s="117"/>
      <c r="I802" s="117"/>
      <c r="J802" s="117"/>
      <c r="K802" s="117"/>
    </row>
    <row r="803" spans="2:11">
      <c r="B803" s="116"/>
      <c r="C803" s="116"/>
      <c r="D803" s="116"/>
      <c r="E803" s="117"/>
      <c r="F803" s="117"/>
      <c r="G803" s="117"/>
      <c r="H803" s="117"/>
      <c r="I803" s="117"/>
      <c r="J803" s="117"/>
      <c r="K803" s="117"/>
    </row>
    <row r="804" spans="2:11">
      <c r="B804" s="116"/>
      <c r="C804" s="116"/>
      <c r="D804" s="116"/>
      <c r="E804" s="117"/>
      <c r="F804" s="117"/>
      <c r="G804" s="117"/>
      <c r="H804" s="117"/>
      <c r="I804" s="117"/>
      <c r="J804" s="117"/>
      <c r="K804" s="117"/>
    </row>
    <row r="805" spans="2:11">
      <c r="B805" s="116"/>
      <c r="C805" s="116"/>
      <c r="D805" s="116"/>
      <c r="E805" s="117"/>
      <c r="F805" s="117"/>
      <c r="G805" s="117"/>
      <c r="H805" s="117"/>
      <c r="I805" s="117"/>
      <c r="J805" s="117"/>
      <c r="K805" s="117"/>
    </row>
    <row r="806" spans="2:11">
      <c r="B806" s="116"/>
      <c r="C806" s="116"/>
      <c r="D806" s="116"/>
      <c r="E806" s="117"/>
      <c r="F806" s="117"/>
      <c r="G806" s="117"/>
      <c r="H806" s="117"/>
      <c r="I806" s="117"/>
      <c r="J806" s="117"/>
      <c r="K806" s="117"/>
    </row>
    <row r="807" spans="2:11">
      <c r="B807" s="116"/>
      <c r="C807" s="116"/>
      <c r="D807" s="116"/>
      <c r="E807" s="117"/>
      <c r="F807" s="117"/>
      <c r="G807" s="117"/>
      <c r="H807" s="117"/>
      <c r="I807" s="117"/>
      <c r="J807" s="117"/>
      <c r="K807" s="117"/>
    </row>
    <row r="808" spans="2:11">
      <c r="B808" s="116"/>
      <c r="C808" s="116"/>
      <c r="D808" s="116"/>
      <c r="E808" s="117"/>
      <c r="F808" s="117"/>
      <c r="G808" s="117"/>
      <c r="H808" s="117"/>
      <c r="I808" s="117"/>
      <c r="J808" s="117"/>
      <c r="K808" s="117"/>
    </row>
    <row r="809" spans="2:11">
      <c r="B809" s="116"/>
      <c r="C809" s="116"/>
      <c r="D809" s="116"/>
      <c r="E809" s="117"/>
      <c r="F809" s="117"/>
      <c r="G809" s="117"/>
      <c r="H809" s="117"/>
      <c r="I809" s="117"/>
      <c r="J809" s="117"/>
      <c r="K809" s="117"/>
    </row>
    <row r="810" spans="2:11">
      <c r="B810" s="116"/>
      <c r="C810" s="116"/>
      <c r="D810" s="116"/>
      <c r="E810" s="117"/>
      <c r="F810" s="117"/>
      <c r="G810" s="117"/>
      <c r="H810" s="117"/>
      <c r="I810" s="117"/>
      <c r="J810" s="117"/>
      <c r="K810" s="117"/>
    </row>
    <row r="811" spans="2:11">
      <c r="B811" s="116"/>
      <c r="C811" s="116"/>
      <c r="D811" s="116"/>
      <c r="E811" s="117"/>
      <c r="F811" s="117"/>
      <c r="G811" s="117"/>
      <c r="H811" s="117"/>
      <c r="I811" s="117"/>
      <c r="J811" s="117"/>
      <c r="K811" s="117"/>
    </row>
    <row r="812" spans="2:11">
      <c r="B812" s="116"/>
      <c r="C812" s="116"/>
      <c r="D812" s="116"/>
      <c r="E812" s="117"/>
      <c r="F812" s="117"/>
      <c r="G812" s="117"/>
      <c r="H812" s="117"/>
      <c r="I812" s="117"/>
      <c r="J812" s="117"/>
      <c r="K812" s="117"/>
    </row>
    <row r="813" spans="2:11">
      <c r="B813" s="116"/>
      <c r="C813" s="116"/>
      <c r="D813" s="116"/>
      <c r="E813" s="117"/>
      <c r="F813" s="117"/>
      <c r="G813" s="117"/>
      <c r="H813" s="117"/>
      <c r="I813" s="117"/>
      <c r="J813" s="117"/>
      <c r="K813" s="117"/>
    </row>
    <row r="814" spans="2:11">
      <c r="B814" s="116"/>
      <c r="C814" s="116"/>
      <c r="D814" s="116"/>
      <c r="E814" s="117"/>
      <c r="F814" s="117"/>
      <c r="G814" s="117"/>
      <c r="H814" s="117"/>
      <c r="I814" s="117"/>
      <c r="J814" s="117"/>
      <c r="K814" s="117"/>
    </row>
    <row r="815" spans="2:11">
      <c r="B815" s="116"/>
      <c r="C815" s="116"/>
      <c r="D815" s="116"/>
      <c r="E815" s="117"/>
      <c r="F815" s="117"/>
      <c r="G815" s="117"/>
      <c r="H815" s="117"/>
      <c r="I815" s="117"/>
      <c r="J815" s="117"/>
      <c r="K815" s="117"/>
    </row>
    <row r="816" spans="2:11">
      <c r="B816" s="116"/>
      <c r="C816" s="116"/>
      <c r="D816" s="116"/>
      <c r="E816" s="117"/>
      <c r="F816" s="117"/>
      <c r="G816" s="117"/>
      <c r="H816" s="117"/>
      <c r="I816" s="117"/>
      <c r="J816" s="117"/>
      <c r="K816" s="117"/>
    </row>
    <row r="817" spans="2:11">
      <c r="B817" s="116"/>
      <c r="C817" s="116"/>
      <c r="D817" s="116"/>
      <c r="E817" s="117"/>
      <c r="F817" s="117"/>
      <c r="G817" s="117"/>
      <c r="H817" s="117"/>
      <c r="I817" s="117"/>
      <c r="J817" s="117"/>
      <c r="K817" s="117"/>
    </row>
    <row r="818" spans="2:11">
      <c r="B818" s="116"/>
      <c r="C818" s="116"/>
      <c r="D818" s="116"/>
      <c r="E818" s="117"/>
      <c r="F818" s="117"/>
      <c r="G818" s="117"/>
      <c r="H818" s="117"/>
      <c r="I818" s="117"/>
      <c r="J818" s="117"/>
      <c r="K818" s="117"/>
    </row>
    <row r="819" spans="2:11">
      <c r="B819" s="116"/>
      <c r="C819" s="116"/>
      <c r="D819" s="116"/>
      <c r="E819" s="117"/>
      <c r="F819" s="117"/>
      <c r="G819" s="117"/>
      <c r="H819" s="117"/>
      <c r="I819" s="117"/>
      <c r="J819" s="117"/>
      <c r="K819" s="117"/>
    </row>
    <row r="820" spans="2:11">
      <c r="B820" s="116"/>
      <c r="C820" s="116"/>
      <c r="D820" s="116"/>
      <c r="E820" s="117"/>
      <c r="F820" s="117"/>
      <c r="G820" s="117"/>
      <c r="H820" s="117"/>
      <c r="I820" s="117"/>
      <c r="J820" s="117"/>
      <c r="K820" s="117"/>
    </row>
    <row r="821" spans="2:11">
      <c r="B821" s="116"/>
      <c r="C821" s="116"/>
      <c r="D821" s="116"/>
      <c r="E821" s="117"/>
      <c r="F821" s="117"/>
      <c r="G821" s="117"/>
      <c r="H821" s="117"/>
      <c r="I821" s="117"/>
      <c r="J821" s="117"/>
      <c r="K821" s="117"/>
    </row>
    <row r="822" spans="2:11">
      <c r="B822" s="116"/>
      <c r="C822" s="116"/>
      <c r="D822" s="116"/>
      <c r="E822" s="117"/>
      <c r="F822" s="117"/>
      <c r="G822" s="117"/>
      <c r="H822" s="117"/>
      <c r="I822" s="117"/>
      <c r="J822" s="117"/>
      <c r="K822" s="117"/>
    </row>
    <row r="823" spans="2:11">
      <c r="B823" s="116"/>
      <c r="C823" s="116"/>
      <c r="D823" s="116"/>
      <c r="E823" s="117"/>
      <c r="F823" s="117"/>
      <c r="G823" s="117"/>
      <c r="H823" s="117"/>
      <c r="I823" s="117"/>
      <c r="J823" s="117"/>
      <c r="K823" s="117"/>
    </row>
    <row r="824" spans="2:11">
      <c r="B824" s="116"/>
      <c r="C824" s="116"/>
      <c r="D824" s="116"/>
      <c r="E824" s="117"/>
      <c r="F824" s="117"/>
      <c r="G824" s="117"/>
      <c r="H824" s="117"/>
      <c r="I824" s="117"/>
      <c r="J824" s="117"/>
      <c r="K824" s="117"/>
    </row>
    <row r="825" spans="2:11">
      <c r="B825" s="116"/>
      <c r="C825" s="116"/>
      <c r="D825" s="116"/>
      <c r="E825" s="117"/>
      <c r="F825" s="117"/>
      <c r="G825" s="117"/>
      <c r="H825" s="117"/>
      <c r="I825" s="117"/>
      <c r="J825" s="117"/>
      <c r="K825" s="117"/>
    </row>
    <row r="826" spans="2:11">
      <c r="B826" s="116"/>
      <c r="C826" s="116"/>
      <c r="D826" s="116"/>
      <c r="E826" s="117"/>
      <c r="F826" s="117"/>
      <c r="G826" s="117"/>
      <c r="H826" s="117"/>
      <c r="I826" s="117"/>
      <c r="J826" s="117"/>
      <c r="K826" s="117"/>
    </row>
    <row r="827" spans="2:11">
      <c r="B827" s="116"/>
      <c r="C827" s="116"/>
      <c r="D827" s="116"/>
      <c r="E827" s="117"/>
      <c r="F827" s="117"/>
      <c r="G827" s="117"/>
      <c r="H827" s="117"/>
      <c r="I827" s="117"/>
      <c r="J827" s="117"/>
      <c r="K827" s="117"/>
    </row>
    <row r="828" spans="2:11">
      <c r="B828" s="116"/>
      <c r="C828" s="116"/>
      <c r="D828" s="116"/>
      <c r="E828" s="117"/>
      <c r="F828" s="117"/>
      <c r="G828" s="117"/>
      <c r="H828" s="117"/>
      <c r="I828" s="117"/>
      <c r="J828" s="117"/>
      <c r="K828" s="117"/>
    </row>
    <row r="829" spans="2:11">
      <c r="B829" s="116"/>
      <c r="C829" s="116"/>
      <c r="D829" s="116"/>
      <c r="E829" s="117"/>
      <c r="F829" s="117"/>
      <c r="G829" s="117"/>
      <c r="H829" s="117"/>
      <c r="I829" s="117"/>
      <c r="J829" s="117"/>
      <c r="K829" s="117"/>
    </row>
    <row r="830" spans="2:11">
      <c r="B830" s="116"/>
      <c r="C830" s="116"/>
      <c r="D830" s="116"/>
      <c r="E830" s="117"/>
      <c r="F830" s="117"/>
      <c r="G830" s="117"/>
      <c r="H830" s="117"/>
      <c r="I830" s="117"/>
      <c r="J830" s="117"/>
      <c r="K830" s="117"/>
    </row>
    <row r="831" spans="2:11">
      <c r="B831" s="116"/>
      <c r="C831" s="116"/>
      <c r="D831" s="116"/>
      <c r="E831" s="117"/>
      <c r="F831" s="117"/>
      <c r="G831" s="117"/>
      <c r="H831" s="117"/>
      <c r="I831" s="117"/>
      <c r="J831" s="117"/>
      <c r="K831" s="117"/>
    </row>
    <row r="832" spans="2:11">
      <c r="B832" s="116"/>
      <c r="C832" s="116"/>
      <c r="D832" s="116"/>
      <c r="E832" s="117"/>
      <c r="F832" s="117"/>
      <c r="G832" s="117"/>
      <c r="H832" s="117"/>
      <c r="I832" s="117"/>
      <c r="J832" s="117"/>
      <c r="K832" s="117"/>
    </row>
    <row r="833" spans="2:11">
      <c r="B833" s="116"/>
      <c r="C833" s="116"/>
      <c r="D833" s="116"/>
      <c r="E833" s="117"/>
      <c r="F833" s="117"/>
      <c r="G833" s="117"/>
      <c r="H833" s="117"/>
      <c r="I833" s="117"/>
      <c r="J833" s="117"/>
      <c r="K833" s="117"/>
    </row>
    <row r="834" spans="2:11">
      <c r="B834" s="116"/>
      <c r="C834" s="116"/>
      <c r="D834" s="116"/>
      <c r="E834" s="117"/>
      <c r="F834" s="117"/>
      <c r="G834" s="117"/>
      <c r="H834" s="117"/>
      <c r="I834" s="117"/>
      <c r="J834" s="117"/>
      <c r="K834" s="117"/>
    </row>
    <row r="835" spans="2:11">
      <c r="B835" s="116"/>
      <c r="C835" s="116"/>
      <c r="D835" s="116"/>
      <c r="E835" s="117"/>
      <c r="F835" s="117"/>
      <c r="G835" s="117"/>
      <c r="H835" s="117"/>
      <c r="I835" s="117"/>
      <c r="J835" s="117"/>
      <c r="K835" s="117"/>
    </row>
    <row r="836" spans="2:11">
      <c r="B836" s="116"/>
      <c r="C836" s="116"/>
      <c r="D836" s="116"/>
      <c r="E836" s="117"/>
      <c r="F836" s="117"/>
      <c r="G836" s="117"/>
      <c r="H836" s="117"/>
      <c r="I836" s="117"/>
      <c r="J836" s="117"/>
      <c r="K836" s="117"/>
    </row>
    <row r="837" spans="2:11">
      <c r="B837" s="116"/>
      <c r="C837" s="116"/>
      <c r="D837" s="116"/>
      <c r="E837" s="117"/>
      <c r="F837" s="117"/>
      <c r="G837" s="117"/>
      <c r="H837" s="117"/>
      <c r="I837" s="117"/>
      <c r="J837" s="117"/>
      <c r="K837" s="117"/>
    </row>
    <row r="838" spans="2:11">
      <c r="B838" s="116"/>
      <c r="C838" s="116"/>
      <c r="D838" s="116"/>
      <c r="E838" s="117"/>
      <c r="F838" s="117"/>
      <c r="G838" s="117"/>
      <c r="H838" s="117"/>
      <c r="I838" s="117"/>
      <c r="J838" s="117"/>
      <c r="K838" s="117"/>
    </row>
    <row r="839" spans="2:11">
      <c r="B839" s="116"/>
      <c r="C839" s="116"/>
      <c r="D839" s="116"/>
      <c r="E839" s="117"/>
      <c r="F839" s="117"/>
      <c r="G839" s="117"/>
      <c r="H839" s="117"/>
      <c r="I839" s="117"/>
      <c r="J839" s="117"/>
      <c r="K839" s="117"/>
    </row>
    <row r="840" spans="2:11">
      <c r="B840" s="116"/>
      <c r="C840" s="116"/>
      <c r="D840" s="116"/>
      <c r="E840" s="117"/>
      <c r="F840" s="117"/>
      <c r="G840" s="117"/>
      <c r="H840" s="117"/>
      <c r="I840" s="117"/>
      <c r="J840" s="117"/>
      <c r="K840" s="117"/>
    </row>
    <row r="841" spans="2:11">
      <c r="B841" s="116"/>
      <c r="C841" s="116"/>
      <c r="D841" s="116"/>
      <c r="E841" s="117"/>
      <c r="F841" s="117"/>
      <c r="G841" s="117"/>
      <c r="H841" s="117"/>
      <c r="I841" s="117"/>
      <c r="J841" s="117"/>
      <c r="K841" s="117"/>
    </row>
    <row r="842" spans="2:11">
      <c r="B842" s="116"/>
      <c r="C842" s="116"/>
      <c r="D842" s="116"/>
      <c r="E842" s="117"/>
      <c r="F842" s="117"/>
      <c r="G842" s="117"/>
      <c r="H842" s="117"/>
      <c r="I842" s="117"/>
      <c r="J842" s="117"/>
      <c r="K842" s="117"/>
    </row>
    <row r="843" spans="2:11">
      <c r="B843" s="116"/>
      <c r="C843" s="116"/>
      <c r="D843" s="116"/>
      <c r="E843" s="117"/>
      <c r="F843" s="117"/>
      <c r="G843" s="117"/>
      <c r="H843" s="117"/>
      <c r="I843" s="117"/>
      <c r="J843" s="117"/>
      <c r="K843" s="117"/>
    </row>
    <row r="844" spans="2:11">
      <c r="B844" s="116"/>
      <c r="C844" s="116"/>
      <c r="D844" s="116"/>
      <c r="E844" s="117"/>
      <c r="F844" s="117"/>
      <c r="G844" s="117"/>
      <c r="H844" s="117"/>
      <c r="I844" s="117"/>
      <c r="J844" s="117"/>
      <c r="K844" s="117"/>
    </row>
    <row r="845" spans="2:11">
      <c r="B845" s="116"/>
      <c r="C845" s="116"/>
      <c r="D845" s="116"/>
      <c r="E845" s="117"/>
      <c r="F845" s="117"/>
      <c r="G845" s="117"/>
      <c r="H845" s="117"/>
      <c r="I845" s="117"/>
      <c r="J845" s="117"/>
      <c r="K845" s="117"/>
    </row>
    <row r="846" spans="2:11">
      <c r="B846" s="116"/>
      <c r="C846" s="116"/>
      <c r="D846" s="116"/>
      <c r="E846" s="117"/>
      <c r="F846" s="117"/>
      <c r="G846" s="117"/>
      <c r="H846" s="117"/>
      <c r="I846" s="117"/>
      <c r="J846" s="117"/>
      <c r="K846" s="117"/>
    </row>
    <row r="847" spans="2:11">
      <c r="B847" s="116"/>
      <c r="C847" s="116"/>
      <c r="D847" s="116"/>
      <c r="E847" s="117"/>
      <c r="F847" s="117"/>
      <c r="G847" s="117"/>
      <c r="H847" s="117"/>
      <c r="I847" s="117"/>
      <c r="J847" s="117"/>
      <c r="K847" s="117"/>
    </row>
    <row r="848" spans="2:11">
      <c r="B848" s="116"/>
      <c r="C848" s="116"/>
      <c r="D848" s="116"/>
      <c r="E848" s="117"/>
      <c r="F848" s="117"/>
      <c r="G848" s="117"/>
      <c r="H848" s="117"/>
      <c r="I848" s="117"/>
      <c r="J848" s="117"/>
      <c r="K848" s="117"/>
    </row>
    <row r="849" spans="2:11">
      <c r="B849" s="116"/>
      <c r="C849" s="116"/>
      <c r="D849" s="116"/>
      <c r="E849" s="117"/>
      <c r="F849" s="117"/>
      <c r="G849" s="117"/>
      <c r="H849" s="117"/>
      <c r="I849" s="117"/>
      <c r="J849" s="117"/>
      <c r="K849" s="117"/>
    </row>
    <row r="850" spans="2:11">
      <c r="B850" s="116"/>
      <c r="C850" s="116"/>
      <c r="D850" s="116"/>
      <c r="E850" s="117"/>
      <c r="F850" s="117"/>
      <c r="G850" s="117"/>
      <c r="H850" s="117"/>
      <c r="I850" s="117"/>
      <c r="J850" s="117"/>
      <c r="K850" s="117"/>
    </row>
    <row r="851" spans="2:11">
      <c r="B851" s="116"/>
      <c r="C851" s="116"/>
      <c r="D851" s="116"/>
      <c r="E851" s="117"/>
      <c r="F851" s="117"/>
      <c r="G851" s="117"/>
      <c r="H851" s="117"/>
      <c r="I851" s="117"/>
      <c r="J851" s="117"/>
      <c r="K851" s="117"/>
    </row>
    <row r="852" spans="2:11">
      <c r="B852" s="116"/>
      <c r="C852" s="116"/>
      <c r="D852" s="116"/>
      <c r="E852" s="117"/>
      <c r="F852" s="117"/>
      <c r="G852" s="117"/>
      <c r="H852" s="117"/>
      <c r="I852" s="117"/>
      <c r="J852" s="117"/>
      <c r="K852" s="117"/>
    </row>
    <row r="853" spans="2:11">
      <c r="B853" s="116"/>
      <c r="C853" s="116"/>
      <c r="D853" s="116"/>
      <c r="E853" s="117"/>
      <c r="F853" s="117"/>
      <c r="G853" s="117"/>
      <c r="H853" s="117"/>
      <c r="I853" s="117"/>
      <c r="J853" s="117"/>
      <c r="K853" s="117"/>
    </row>
    <row r="854" spans="2:11">
      <c r="B854" s="116"/>
      <c r="C854" s="116"/>
      <c r="D854" s="116"/>
      <c r="E854" s="117"/>
      <c r="F854" s="117"/>
      <c r="G854" s="117"/>
      <c r="H854" s="117"/>
      <c r="I854" s="117"/>
      <c r="J854" s="117"/>
      <c r="K854" s="117"/>
    </row>
    <row r="855" spans="2:11">
      <c r="B855" s="116"/>
      <c r="C855" s="116"/>
      <c r="D855" s="116"/>
      <c r="E855" s="117"/>
      <c r="F855" s="117"/>
      <c r="G855" s="117"/>
      <c r="H855" s="117"/>
      <c r="I855" s="117"/>
      <c r="J855" s="117"/>
      <c r="K855" s="117"/>
    </row>
    <row r="856" spans="2:11">
      <c r="B856" s="116"/>
      <c r="C856" s="116"/>
      <c r="D856" s="116"/>
      <c r="E856" s="117"/>
      <c r="F856" s="117"/>
      <c r="G856" s="117"/>
      <c r="H856" s="117"/>
      <c r="I856" s="117"/>
      <c r="J856" s="117"/>
      <c r="K856" s="117"/>
    </row>
    <row r="857" spans="2:11">
      <c r="B857" s="116"/>
      <c r="C857" s="116"/>
      <c r="D857" s="116"/>
      <c r="E857" s="117"/>
      <c r="F857" s="117"/>
      <c r="G857" s="117"/>
      <c r="H857" s="117"/>
      <c r="I857" s="117"/>
      <c r="J857" s="117"/>
      <c r="K857" s="117"/>
    </row>
    <row r="858" spans="2:11">
      <c r="B858" s="116"/>
      <c r="C858" s="116"/>
      <c r="D858" s="116"/>
      <c r="E858" s="117"/>
      <c r="F858" s="117"/>
      <c r="G858" s="117"/>
      <c r="H858" s="117"/>
      <c r="I858" s="117"/>
      <c r="J858" s="117"/>
      <c r="K858" s="117"/>
    </row>
    <row r="859" spans="2:11">
      <c r="B859" s="116"/>
      <c r="C859" s="116"/>
      <c r="D859" s="116"/>
      <c r="E859" s="117"/>
      <c r="F859" s="117"/>
      <c r="G859" s="117"/>
      <c r="H859" s="117"/>
      <c r="I859" s="117"/>
      <c r="J859" s="117"/>
      <c r="K859" s="117"/>
    </row>
    <row r="860" spans="2:11">
      <c r="B860" s="116"/>
      <c r="C860" s="116"/>
      <c r="D860" s="116"/>
      <c r="E860" s="117"/>
      <c r="F860" s="117"/>
      <c r="G860" s="117"/>
      <c r="H860" s="117"/>
      <c r="I860" s="117"/>
      <c r="J860" s="117"/>
      <c r="K860" s="117"/>
    </row>
    <row r="861" spans="2:11">
      <c r="B861" s="116"/>
      <c r="C861" s="116"/>
      <c r="D861" s="116"/>
      <c r="E861" s="117"/>
      <c r="F861" s="117"/>
      <c r="G861" s="117"/>
      <c r="H861" s="117"/>
      <c r="I861" s="117"/>
      <c r="J861" s="117"/>
      <c r="K861" s="117"/>
    </row>
    <row r="862" spans="2:11">
      <c r="B862" s="116"/>
      <c r="C862" s="116"/>
      <c r="D862" s="116"/>
      <c r="E862" s="117"/>
      <c r="F862" s="117"/>
      <c r="G862" s="117"/>
      <c r="H862" s="117"/>
      <c r="I862" s="117"/>
      <c r="J862" s="117"/>
      <c r="K862" s="117"/>
    </row>
    <row r="863" spans="2:11">
      <c r="B863" s="116"/>
      <c r="C863" s="116"/>
      <c r="D863" s="116"/>
      <c r="E863" s="117"/>
      <c r="F863" s="117"/>
      <c r="G863" s="117"/>
      <c r="H863" s="117"/>
      <c r="I863" s="117"/>
      <c r="J863" s="117"/>
      <c r="K863" s="117"/>
    </row>
    <row r="864" spans="2:11">
      <c r="B864" s="116"/>
      <c r="C864" s="116"/>
      <c r="D864" s="116"/>
      <c r="E864" s="117"/>
      <c r="F864" s="117"/>
      <c r="G864" s="117"/>
      <c r="H864" s="117"/>
      <c r="I864" s="117"/>
      <c r="J864" s="117"/>
      <c r="K864" s="117"/>
    </row>
    <row r="865" spans="2:11">
      <c r="B865" s="116"/>
      <c r="C865" s="116"/>
      <c r="D865" s="116"/>
      <c r="E865" s="117"/>
      <c r="F865" s="117"/>
      <c r="G865" s="117"/>
      <c r="H865" s="117"/>
      <c r="I865" s="117"/>
      <c r="J865" s="117"/>
      <c r="K865" s="117"/>
    </row>
    <row r="866" spans="2:11">
      <c r="B866" s="116"/>
      <c r="C866" s="116"/>
      <c r="D866" s="116"/>
      <c r="E866" s="117"/>
      <c r="F866" s="117"/>
      <c r="G866" s="117"/>
      <c r="H866" s="117"/>
      <c r="I866" s="117"/>
      <c r="J866" s="117"/>
      <c r="K866" s="117"/>
    </row>
    <row r="867" spans="2:11">
      <c r="B867" s="116"/>
      <c r="C867" s="116"/>
      <c r="D867" s="116"/>
      <c r="E867" s="117"/>
      <c r="F867" s="117"/>
      <c r="G867" s="117"/>
      <c r="H867" s="117"/>
      <c r="I867" s="117"/>
      <c r="J867" s="117"/>
      <c r="K867" s="117"/>
    </row>
    <row r="868" spans="2:11">
      <c r="B868" s="116"/>
      <c r="C868" s="116"/>
      <c r="D868" s="116"/>
      <c r="E868" s="117"/>
      <c r="F868" s="117"/>
      <c r="G868" s="117"/>
      <c r="H868" s="117"/>
      <c r="I868" s="117"/>
      <c r="J868" s="117"/>
      <c r="K868" s="117"/>
    </row>
    <row r="869" spans="2:11">
      <c r="B869" s="116"/>
      <c r="C869" s="116"/>
      <c r="D869" s="116"/>
      <c r="E869" s="117"/>
      <c r="F869" s="117"/>
      <c r="G869" s="117"/>
      <c r="H869" s="117"/>
      <c r="I869" s="117"/>
      <c r="J869" s="117"/>
      <c r="K869" s="117"/>
    </row>
    <row r="870" spans="2:11">
      <c r="B870" s="116"/>
      <c r="C870" s="116"/>
      <c r="D870" s="116"/>
      <c r="E870" s="117"/>
      <c r="F870" s="117"/>
      <c r="G870" s="117"/>
      <c r="H870" s="117"/>
      <c r="I870" s="117"/>
      <c r="J870" s="117"/>
      <c r="K870" s="117"/>
    </row>
    <row r="871" spans="2:11">
      <c r="B871" s="116"/>
      <c r="C871" s="116"/>
      <c r="D871" s="116"/>
      <c r="E871" s="117"/>
      <c r="F871" s="117"/>
      <c r="G871" s="117"/>
      <c r="H871" s="117"/>
      <c r="I871" s="117"/>
      <c r="J871" s="117"/>
      <c r="K871" s="117"/>
    </row>
    <row r="872" spans="2:11">
      <c r="B872" s="116"/>
      <c r="C872" s="116"/>
      <c r="D872" s="116"/>
      <c r="E872" s="117"/>
      <c r="F872" s="117"/>
      <c r="G872" s="117"/>
      <c r="H872" s="117"/>
      <c r="I872" s="117"/>
      <c r="J872" s="117"/>
      <c r="K872" s="117"/>
    </row>
    <row r="873" spans="2:11">
      <c r="B873" s="116"/>
      <c r="C873" s="116"/>
      <c r="D873" s="116"/>
      <c r="E873" s="117"/>
      <c r="F873" s="117"/>
      <c r="G873" s="117"/>
      <c r="H873" s="117"/>
      <c r="I873" s="117"/>
      <c r="J873" s="117"/>
      <c r="K873" s="117"/>
    </row>
    <row r="874" spans="2:11">
      <c r="B874" s="116"/>
      <c r="C874" s="116"/>
      <c r="D874" s="116"/>
      <c r="E874" s="117"/>
      <c r="F874" s="117"/>
      <c r="G874" s="117"/>
      <c r="H874" s="117"/>
      <c r="I874" s="117"/>
      <c r="J874" s="117"/>
      <c r="K874" s="117"/>
    </row>
    <row r="875" spans="2:11">
      <c r="B875" s="116"/>
      <c r="C875" s="116"/>
      <c r="D875" s="116"/>
      <c r="E875" s="117"/>
      <c r="F875" s="117"/>
      <c r="G875" s="117"/>
      <c r="H875" s="117"/>
      <c r="I875" s="117"/>
      <c r="J875" s="117"/>
      <c r="K875" s="117"/>
    </row>
    <row r="876" spans="2:11">
      <c r="B876" s="116"/>
      <c r="C876" s="116"/>
      <c r="D876" s="116"/>
      <c r="E876" s="117"/>
      <c r="F876" s="117"/>
      <c r="G876" s="117"/>
      <c r="H876" s="117"/>
      <c r="I876" s="117"/>
      <c r="J876" s="117"/>
      <c r="K876" s="117"/>
    </row>
    <row r="877" spans="2:11">
      <c r="B877" s="116"/>
      <c r="C877" s="116"/>
      <c r="D877" s="116"/>
      <c r="E877" s="117"/>
      <c r="F877" s="117"/>
      <c r="G877" s="117"/>
      <c r="H877" s="117"/>
      <c r="I877" s="117"/>
      <c r="J877" s="117"/>
      <c r="K877" s="117"/>
    </row>
    <row r="878" spans="2:11">
      <c r="B878" s="116"/>
      <c r="C878" s="116"/>
      <c r="D878" s="116"/>
      <c r="E878" s="117"/>
      <c r="F878" s="117"/>
      <c r="G878" s="117"/>
      <c r="H878" s="117"/>
      <c r="I878" s="117"/>
      <c r="J878" s="117"/>
      <c r="K878" s="117"/>
    </row>
    <row r="879" spans="2:11">
      <c r="B879" s="116"/>
      <c r="C879" s="116"/>
      <c r="D879" s="116"/>
      <c r="E879" s="117"/>
      <c r="F879" s="117"/>
      <c r="G879" s="117"/>
      <c r="H879" s="117"/>
      <c r="I879" s="117"/>
      <c r="J879" s="117"/>
      <c r="K879" s="117"/>
    </row>
    <row r="880" spans="2:11">
      <c r="B880" s="116"/>
      <c r="C880" s="116"/>
      <c r="D880" s="116"/>
      <c r="E880" s="117"/>
      <c r="F880" s="117"/>
      <c r="G880" s="117"/>
      <c r="H880" s="117"/>
      <c r="I880" s="117"/>
      <c r="J880" s="117"/>
      <c r="K880" s="117"/>
    </row>
    <row r="881" spans="2:11">
      <c r="B881" s="116"/>
      <c r="C881" s="116"/>
      <c r="D881" s="116"/>
      <c r="E881" s="117"/>
      <c r="F881" s="117"/>
      <c r="G881" s="117"/>
      <c r="H881" s="117"/>
      <c r="I881" s="117"/>
      <c r="J881" s="117"/>
      <c r="K881" s="117"/>
    </row>
    <row r="882" spans="2:11">
      <c r="B882" s="116"/>
      <c r="C882" s="116"/>
      <c r="D882" s="116"/>
      <c r="E882" s="117"/>
      <c r="F882" s="117"/>
      <c r="G882" s="117"/>
      <c r="H882" s="117"/>
      <c r="I882" s="117"/>
      <c r="J882" s="117"/>
      <c r="K882" s="117"/>
    </row>
    <row r="883" spans="2:11">
      <c r="B883" s="116"/>
      <c r="C883" s="116"/>
      <c r="D883" s="116"/>
      <c r="E883" s="117"/>
      <c r="F883" s="117"/>
      <c r="G883" s="117"/>
      <c r="H883" s="117"/>
      <c r="I883" s="117"/>
      <c r="J883" s="117"/>
      <c r="K883" s="117"/>
    </row>
    <row r="884" spans="2:11">
      <c r="B884" s="116"/>
      <c r="C884" s="116"/>
      <c r="D884" s="116"/>
      <c r="E884" s="117"/>
      <c r="F884" s="117"/>
      <c r="G884" s="117"/>
      <c r="H884" s="117"/>
      <c r="I884" s="117"/>
      <c r="J884" s="117"/>
      <c r="K884" s="117"/>
    </row>
    <row r="885" spans="2:11">
      <c r="B885" s="116"/>
      <c r="C885" s="116"/>
      <c r="D885" s="116"/>
      <c r="E885" s="117"/>
      <c r="F885" s="117"/>
      <c r="G885" s="117"/>
      <c r="H885" s="117"/>
      <c r="I885" s="117"/>
      <c r="J885" s="117"/>
      <c r="K885" s="117"/>
    </row>
    <row r="886" spans="2:11">
      <c r="B886" s="116"/>
      <c r="C886" s="116"/>
      <c r="D886" s="116"/>
      <c r="E886" s="117"/>
      <c r="F886" s="117"/>
      <c r="G886" s="117"/>
      <c r="H886" s="117"/>
      <c r="I886" s="117"/>
      <c r="J886" s="117"/>
      <c r="K886" s="117"/>
    </row>
    <row r="887" spans="2:11">
      <c r="B887" s="116"/>
      <c r="C887" s="116"/>
      <c r="D887" s="116"/>
      <c r="E887" s="117"/>
      <c r="F887" s="117"/>
      <c r="G887" s="117"/>
      <c r="H887" s="117"/>
      <c r="I887" s="117"/>
      <c r="J887" s="117"/>
      <c r="K887" s="117"/>
    </row>
    <row r="888" spans="2:11">
      <c r="B888" s="116"/>
      <c r="C888" s="116"/>
      <c r="D888" s="116"/>
      <c r="E888" s="117"/>
      <c r="F888" s="117"/>
      <c r="G888" s="117"/>
      <c r="H888" s="117"/>
      <c r="I888" s="117"/>
      <c r="J888" s="117"/>
      <c r="K888" s="117"/>
    </row>
    <row r="889" spans="2:11">
      <c r="B889" s="116"/>
      <c r="C889" s="116"/>
      <c r="D889" s="116"/>
      <c r="E889" s="117"/>
      <c r="F889" s="117"/>
      <c r="G889" s="117"/>
      <c r="H889" s="117"/>
      <c r="I889" s="117"/>
      <c r="J889" s="117"/>
      <c r="K889" s="117"/>
    </row>
    <row r="890" spans="2:11">
      <c r="B890" s="116"/>
      <c r="C890" s="116"/>
      <c r="D890" s="116"/>
      <c r="E890" s="117"/>
      <c r="F890" s="117"/>
      <c r="G890" s="117"/>
      <c r="H890" s="117"/>
      <c r="I890" s="117"/>
      <c r="J890" s="117"/>
      <c r="K890" s="117"/>
    </row>
    <row r="891" spans="2:11">
      <c r="B891" s="116"/>
      <c r="C891" s="116"/>
      <c r="D891" s="116"/>
      <c r="E891" s="117"/>
      <c r="F891" s="117"/>
      <c r="G891" s="117"/>
      <c r="H891" s="117"/>
      <c r="I891" s="117"/>
      <c r="J891" s="117"/>
      <c r="K891" s="117"/>
    </row>
    <row r="892" spans="2:11">
      <c r="B892" s="116"/>
      <c r="C892" s="116"/>
      <c r="D892" s="116"/>
      <c r="E892" s="117"/>
      <c r="F892" s="117"/>
      <c r="G892" s="117"/>
      <c r="H892" s="117"/>
      <c r="I892" s="117"/>
      <c r="J892" s="117"/>
      <c r="K892" s="117"/>
    </row>
    <row r="893" spans="2:11">
      <c r="B893" s="116"/>
      <c r="C893" s="116"/>
      <c r="D893" s="116"/>
      <c r="E893" s="117"/>
      <c r="F893" s="117"/>
      <c r="G893" s="117"/>
      <c r="H893" s="117"/>
      <c r="I893" s="117"/>
      <c r="J893" s="117"/>
      <c r="K893" s="117"/>
    </row>
    <row r="894" spans="2:11">
      <c r="B894" s="116"/>
      <c r="C894" s="116"/>
      <c r="D894" s="116"/>
      <c r="E894" s="117"/>
      <c r="F894" s="117"/>
      <c r="G894" s="117"/>
      <c r="H894" s="117"/>
      <c r="I894" s="117"/>
      <c r="J894" s="117"/>
      <c r="K894" s="117"/>
    </row>
    <row r="895" spans="2:11">
      <c r="B895" s="116"/>
      <c r="C895" s="116"/>
      <c r="D895" s="116"/>
      <c r="E895" s="117"/>
      <c r="F895" s="117"/>
      <c r="G895" s="117"/>
      <c r="H895" s="117"/>
      <c r="I895" s="117"/>
      <c r="J895" s="117"/>
      <c r="K895" s="117"/>
    </row>
    <row r="896" spans="2:11">
      <c r="B896" s="116"/>
      <c r="C896" s="116"/>
      <c r="D896" s="116"/>
      <c r="E896" s="117"/>
      <c r="F896" s="117"/>
      <c r="G896" s="117"/>
      <c r="H896" s="117"/>
      <c r="I896" s="117"/>
      <c r="J896" s="117"/>
      <c r="K896" s="117"/>
    </row>
    <row r="897" spans="2:11">
      <c r="B897" s="116"/>
      <c r="C897" s="116"/>
      <c r="D897" s="116"/>
      <c r="E897" s="117"/>
      <c r="F897" s="117"/>
      <c r="G897" s="117"/>
      <c r="H897" s="117"/>
      <c r="I897" s="117"/>
      <c r="J897" s="117"/>
      <c r="K897" s="117"/>
    </row>
    <row r="898" spans="2:11">
      <c r="B898" s="116"/>
      <c r="C898" s="116"/>
      <c r="D898" s="116"/>
      <c r="E898" s="117"/>
      <c r="F898" s="117"/>
      <c r="G898" s="117"/>
      <c r="H898" s="117"/>
      <c r="I898" s="117"/>
      <c r="J898" s="117"/>
      <c r="K898" s="117"/>
    </row>
    <row r="899" spans="2:11">
      <c r="B899" s="116"/>
      <c r="C899" s="116"/>
      <c r="D899" s="116"/>
      <c r="E899" s="117"/>
      <c r="F899" s="117"/>
      <c r="G899" s="117"/>
      <c r="H899" s="117"/>
      <c r="I899" s="117"/>
      <c r="J899" s="117"/>
      <c r="K899" s="117"/>
    </row>
    <row r="900" spans="2:11">
      <c r="B900" s="116"/>
      <c r="C900" s="116"/>
      <c r="D900" s="116"/>
      <c r="E900" s="117"/>
      <c r="F900" s="117"/>
      <c r="G900" s="117"/>
      <c r="H900" s="117"/>
      <c r="I900" s="117"/>
      <c r="J900" s="117"/>
      <c r="K900" s="117"/>
    </row>
    <row r="901" spans="2:11">
      <c r="B901" s="116"/>
      <c r="C901" s="116"/>
      <c r="D901" s="116"/>
      <c r="E901" s="117"/>
      <c r="F901" s="117"/>
      <c r="G901" s="117"/>
      <c r="H901" s="117"/>
      <c r="I901" s="117"/>
      <c r="J901" s="117"/>
      <c r="K901" s="117"/>
    </row>
    <row r="902" spans="2:11">
      <c r="B902" s="116"/>
      <c r="C902" s="116"/>
      <c r="D902" s="116"/>
      <c r="E902" s="117"/>
      <c r="F902" s="117"/>
      <c r="G902" s="117"/>
      <c r="H902" s="117"/>
      <c r="I902" s="117"/>
      <c r="J902" s="117"/>
      <c r="K902" s="117"/>
    </row>
    <row r="903" spans="2:11">
      <c r="B903" s="116"/>
      <c r="C903" s="116"/>
      <c r="D903" s="116"/>
      <c r="E903" s="117"/>
      <c r="F903" s="117"/>
      <c r="G903" s="117"/>
      <c r="H903" s="117"/>
      <c r="I903" s="117"/>
      <c r="J903" s="117"/>
      <c r="K903" s="117"/>
    </row>
    <row r="904" spans="2:11">
      <c r="B904" s="116"/>
      <c r="C904" s="116"/>
      <c r="D904" s="116"/>
      <c r="E904" s="117"/>
      <c r="F904" s="117"/>
      <c r="G904" s="117"/>
      <c r="H904" s="117"/>
      <c r="I904" s="117"/>
      <c r="J904" s="117"/>
      <c r="K904" s="117"/>
    </row>
    <row r="905" spans="2:11">
      <c r="B905" s="116"/>
      <c r="C905" s="116"/>
      <c r="D905" s="116"/>
      <c r="E905" s="117"/>
      <c r="F905" s="117"/>
      <c r="G905" s="117"/>
      <c r="H905" s="117"/>
      <c r="I905" s="117"/>
      <c r="J905" s="117"/>
      <c r="K905" s="117"/>
    </row>
    <row r="906" spans="2:11">
      <c r="B906" s="116"/>
      <c r="C906" s="116"/>
      <c r="D906" s="116"/>
      <c r="E906" s="117"/>
      <c r="F906" s="117"/>
      <c r="G906" s="117"/>
      <c r="H906" s="117"/>
      <c r="I906" s="117"/>
      <c r="J906" s="117"/>
      <c r="K906" s="117"/>
    </row>
    <row r="907" spans="2:11">
      <c r="B907" s="116"/>
      <c r="C907" s="116"/>
      <c r="D907" s="116"/>
      <c r="E907" s="117"/>
      <c r="F907" s="117"/>
      <c r="G907" s="117"/>
      <c r="H907" s="117"/>
      <c r="I907" s="117"/>
      <c r="J907" s="117"/>
      <c r="K907" s="117"/>
    </row>
    <row r="908" spans="2:11">
      <c r="B908" s="116"/>
      <c r="C908" s="116"/>
      <c r="D908" s="116"/>
      <c r="E908" s="117"/>
      <c r="F908" s="117"/>
      <c r="G908" s="117"/>
      <c r="H908" s="117"/>
      <c r="I908" s="117"/>
      <c r="J908" s="117"/>
      <c r="K908" s="117"/>
    </row>
    <row r="909" spans="2:11">
      <c r="B909" s="116"/>
      <c r="C909" s="116"/>
      <c r="D909" s="116"/>
      <c r="E909" s="117"/>
      <c r="F909" s="117"/>
      <c r="G909" s="117"/>
      <c r="H909" s="117"/>
      <c r="I909" s="117"/>
      <c r="J909" s="117"/>
      <c r="K909" s="117"/>
    </row>
    <row r="910" spans="2:11">
      <c r="B910" s="116"/>
      <c r="C910" s="116"/>
      <c r="D910" s="116"/>
      <c r="E910" s="117"/>
      <c r="F910" s="117"/>
      <c r="G910" s="117"/>
      <c r="H910" s="117"/>
      <c r="I910" s="117"/>
      <c r="J910" s="117"/>
      <c r="K910" s="117"/>
    </row>
    <row r="911" spans="2:11">
      <c r="B911" s="116"/>
      <c r="C911" s="116"/>
      <c r="D911" s="116"/>
      <c r="E911" s="117"/>
      <c r="F911" s="117"/>
      <c r="G911" s="117"/>
      <c r="H911" s="117"/>
      <c r="I911" s="117"/>
      <c r="J911" s="117"/>
      <c r="K911" s="117"/>
    </row>
    <row r="912" spans="2:11">
      <c r="B912" s="116"/>
      <c r="C912" s="116"/>
      <c r="D912" s="116"/>
      <c r="E912" s="117"/>
      <c r="F912" s="117"/>
      <c r="G912" s="117"/>
      <c r="H912" s="117"/>
      <c r="I912" s="117"/>
      <c r="J912" s="117"/>
      <c r="K912" s="117"/>
    </row>
    <row r="913" spans="2:11">
      <c r="B913" s="116"/>
      <c r="C913" s="116"/>
      <c r="D913" s="116"/>
      <c r="E913" s="117"/>
      <c r="F913" s="117"/>
      <c r="G913" s="117"/>
      <c r="H913" s="117"/>
      <c r="I913" s="117"/>
      <c r="J913" s="117"/>
      <c r="K913" s="117"/>
    </row>
    <row r="914" spans="2:11">
      <c r="B914" s="116"/>
      <c r="C914" s="116"/>
      <c r="D914" s="116"/>
      <c r="E914" s="117"/>
      <c r="F914" s="117"/>
      <c r="G914" s="117"/>
      <c r="H914" s="117"/>
      <c r="I914" s="117"/>
      <c r="J914" s="117"/>
      <c r="K914" s="117"/>
    </row>
    <row r="915" spans="2:11">
      <c r="B915" s="116"/>
      <c r="C915" s="116"/>
      <c r="D915" s="116"/>
      <c r="E915" s="117"/>
      <c r="F915" s="117"/>
      <c r="G915" s="117"/>
      <c r="H915" s="117"/>
      <c r="I915" s="117"/>
      <c r="J915" s="117"/>
      <c r="K915" s="117"/>
    </row>
    <row r="916" spans="2:11">
      <c r="B916" s="116"/>
      <c r="C916" s="116"/>
      <c r="D916" s="116"/>
      <c r="E916" s="117"/>
      <c r="F916" s="117"/>
      <c r="G916" s="117"/>
      <c r="H916" s="117"/>
      <c r="I916" s="117"/>
      <c r="J916" s="117"/>
      <c r="K916" s="117"/>
    </row>
    <row r="917" spans="2:11">
      <c r="B917" s="116"/>
      <c r="C917" s="116"/>
      <c r="D917" s="116"/>
      <c r="E917" s="117"/>
      <c r="F917" s="117"/>
      <c r="G917" s="117"/>
      <c r="H917" s="117"/>
      <c r="I917" s="117"/>
      <c r="J917" s="117"/>
      <c r="K917" s="117"/>
    </row>
    <row r="918" spans="2:11">
      <c r="B918" s="116"/>
      <c r="C918" s="116"/>
      <c r="D918" s="116"/>
      <c r="E918" s="117"/>
      <c r="F918" s="117"/>
      <c r="G918" s="117"/>
      <c r="H918" s="117"/>
      <c r="I918" s="117"/>
      <c r="J918" s="117"/>
      <c r="K918" s="117"/>
    </row>
    <row r="919" spans="2:11">
      <c r="B919" s="116"/>
      <c r="C919" s="116"/>
      <c r="D919" s="116"/>
      <c r="E919" s="117"/>
      <c r="F919" s="117"/>
      <c r="G919" s="117"/>
      <c r="H919" s="117"/>
      <c r="I919" s="117"/>
      <c r="J919" s="117"/>
      <c r="K919" s="117"/>
    </row>
    <row r="920" spans="2:11">
      <c r="B920" s="116"/>
      <c r="C920" s="116"/>
      <c r="D920" s="116"/>
      <c r="E920" s="117"/>
      <c r="F920" s="117"/>
      <c r="G920" s="117"/>
      <c r="H920" s="117"/>
      <c r="I920" s="117"/>
      <c r="J920" s="117"/>
      <c r="K920" s="117"/>
    </row>
    <row r="921" spans="2:11">
      <c r="B921" s="116"/>
      <c r="C921" s="116"/>
      <c r="D921" s="116"/>
      <c r="E921" s="117"/>
      <c r="F921" s="117"/>
      <c r="G921" s="117"/>
      <c r="H921" s="117"/>
      <c r="I921" s="117"/>
      <c r="J921" s="117"/>
      <c r="K921" s="117"/>
    </row>
    <row r="922" spans="2:11">
      <c r="B922" s="116"/>
      <c r="C922" s="116"/>
      <c r="D922" s="116"/>
      <c r="E922" s="117"/>
      <c r="F922" s="117"/>
      <c r="G922" s="117"/>
      <c r="H922" s="117"/>
      <c r="I922" s="117"/>
      <c r="J922" s="117"/>
      <c r="K922" s="117"/>
    </row>
    <row r="923" spans="2:11">
      <c r="B923" s="116"/>
      <c r="C923" s="116"/>
      <c r="D923" s="116"/>
      <c r="E923" s="117"/>
      <c r="F923" s="117"/>
      <c r="G923" s="117"/>
      <c r="H923" s="117"/>
      <c r="I923" s="117"/>
      <c r="J923" s="117"/>
      <c r="K923" s="117"/>
    </row>
    <row r="924" spans="2:11">
      <c r="B924" s="116"/>
      <c r="C924" s="116"/>
      <c r="D924" s="116"/>
      <c r="E924" s="117"/>
      <c r="F924" s="117"/>
      <c r="G924" s="117"/>
      <c r="H924" s="117"/>
      <c r="I924" s="117"/>
      <c r="J924" s="117"/>
      <c r="K924" s="117"/>
    </row>
    <row r="925" spans="2:11">
      <c r="B925" s="116"/>
      <c r="C925" s="116"/>
      <c r="D925" s="116"/>
      <c r="E925" s="117"/>
      <c r="F925" s="117"/>
      <c r="G925" s="117"/>
      <c r="H925" s="117"/>
      <c r="I925" s="117"/>
      <c r="J925" s="117"/>
      <c r="K925" s="117"/>
    </row>
    <row r="926" spans="2:11">
      <c r="B926" s="116"/>
      <c r="C926" s="116"/>
      <c r="D926" s="116"/>
      <c r="E926" s="117"/>
      <c r="F926" s="117"/>
      <c r="G926" s="117"/>
      <c r="H926" s="117"/>
      <c r="I926" s="117"/>
      <c r="J926" s="117"/>
      <c r="K926" s="117"/>
    </row>
    <row r="927" spans="2:11">
      <c r="B927" s="116"/>
      <c r="C927" s="116"/>
      <c r="D927" s="116"/>
      <c r="E927" s="117"/>
      <c r="F927" s="117"/>
      <c r="G927" s="117"/>
      <c r="H927" s="117"/>
      <c r="I927" s="117"/>
      <c r="J927" s="117"/>
      <c r="K927" s="117"/>
    </row>
    <row r="928" spans="2:11">
      <c r="B928" s="116"/>
      <c r="C928" s="116"/>
      <c r="D928" s="116"/>
      <c r="E928" s="117"/>
      <c r="F928" s="117"/>
      <c r="G928" s="117"/>
      <c r="H928" s="117"/>
      <c r="I928" s="117"/>
      <c r="J928" s="117"/>
      <c r="K928" s="117"/>
    </row>
    <row r="929" spans="2:11">
      <c r="B929" s="116"/>
      <c r="C929" s="116"/>
      <c r="D929" s="116"/>
      <c r="E929" s="117"/>
      <c r="F929" s="117"/>
      <c r="G929" s="117"/>
      <c r="H929" s="117"/>
      <c r="I929" s="117"/>
      <c r="J929" s="117"/>
      <c r="K929" s="117"/>
    </row>
    <row r="930" spans="2:11">
      <c r="B930" s="116"/>
      <c r="C930" s="116"/>
      <c r="D930" s="116"/>
      <c r="E930" s="117"/>
      <c r="F930" s="117"/>
      <c r="G930" s="117"/>
      <c r="H930" s="117"/>
      <c r="I930" s="117"/>
      <c r="J930" s="117"/>
      <c r="K930" s="117"/>
    </row>
    <row r="931" spans="2:11">
      <c r="B931" s="116"/>
      <c r="C931" s="116"/>
      <c r="D931" s="116"/>
      <c r="E931" s="117"/>
      <c r="F931" s="117"/>
      <c r="G931" s="117"/>
      <c r="H931" s="117"/>
      <c r="I931" s="117"/>
      <c r="J931" s="117"/>
      <c r="K931" s="117"/>
    </row>
    <row r="932" spans="2:11">
      <c r="B932" s="116"/>
      <c r="C932" s="116"/>
      <c r="D932" s="116"/>
      <c r="E932" s="117"/>
      <c r="F932" s="117"/>
      <c r="G932" s="117"/>
      <c r="H932" s="117"/>
      <c r="I932" s="117"/>
      <c r="J932" s="117"/>
      <c r="K932" s="117"/>
    </row>
    <row r="933" spans="2:11">
      <c r="B933" s="116"/>
      <c r="C933" s="116"/>
      <c r="D933" s="116"/>
      <c r="E933" s="117"/>
      <c r="F933" s="117"/>
      <c r="G933" s="117"/>
      <c r="H933" s="117"/>
      <c r="I933" s="117"/>
      <c r="J933" s="117"/>
      <c r="K933" s="117"/>
    </row>
    <row r="934" spans="2:11">
      <c r="B934" s="116"/>
      <c r="C934" s="116"/>
      <c r="D934" s="116"/>
      <c r="E934" s="117"/>
      <c r="F934" s="117"/>
      <c r="G934" s="117"/>
      <c r="H934" s="117"/>
      <c r="I934" s="117"/>
      <c r="J934" s="117"/>
      <c r="K934" s="117"/>
    </row>
    <row r="935" spans="2:11">
      <c r="B935" s="116"/>
      <c r="C935" s="116"/>
      <c r="D935" s="116"/>
      <c r="E935" s="117"/>
      <c r="F935" s="117"/>
      <c r="G935" s="117"/>
      <c r="H935" s="117"/>
      <c r="I935" s="117"/>
      <c r="J935" s="117"/>
      <c r="K935" s="117"/>
    </row>
    <row r="936" spans="2:11">
      <c r="B936" s="116"/>
      <c r="C936" s="116"/>
      <c r="D936" s="116"/>
      <c r="E936" s="117"/>
      <c r="F936" s="117"/>
      <c r="G936" s="117"/>
      <c r="H936" s="117"/>
      <c r="I936" s="117"/>
      <c r="J936" s="117"/>
      <c r="K936" s="117"/>
    </row>
    <row r="937" spans="2:11">
      <c r="B937" s="116"/>
      <c r="C937" s="116"/>
      <c r="D937" s="116"/>
      <c r="E937" s="117"/>
      <c r="F937" s="117"/>
      <c r="G937" s="117"/>
      <c r="H937" s="117"/>
      <c r="I937" s="117"/>
      <c r="J937" s="117"/>
      <c r="K937" s="117"/>
    </row>
    <row r="938" spans="2:11">
      <c r="B938" s="116"/>
      <c r="C938" s="116"/>
      <c r="D938" s="116"/>
      <c r="E938" s="117"/>
      <c r="F938" s="117"/>
      <c r="G938" s="117"/>
      <c r="H938" s="117"/>
      <c r="I938" s="117"/>
      <c r="J938" s="117"/>
      <c r="K938" s="117"/>
    </row>
    <row r="939" spans="2:11">
      <c r="B939" s="116"/>
      <c r="C939" s="116"/>
      <c r="D939" s="116"/>
      <c r="E939" s="117"/>
      <c r="F939" s="117"/>
      <c r="G939" s="117"/>
      <c r="H939" s="117"/>
      <c r="I939" s="117"/>
      <c r="J939" s="117"/>
      <c r="K939" s="117"/>
    </row>
    <row r="940" spans="2:11">
      <c r="B940" s="116"/>
      <c r="C940" s="116"/>
      <c r="D940" s="116"/>
      <c r="E940" s="117"/>
      <c r="F940" s="117"/>
      <c r="G940" s="117"/>
      <c r="H940" s="117"/>
      <c r="I940" s="117"/>
      <c r="J940" s="117"/>
      <c r="K940" s="117"/>
    </row>
    <row r="941" spans="2:11">
      <c r="B941" s="116"/>
      <c r="C941" s="116"/>
      <c r="D941" s="116"/>
      <c r="E941" s="117"/>
      <c r="F941" s="117"/>
      <c r="G941" s="117"/>
      <c r="H941" s="117"/>
      <c r="I941" s="117"/>
      <c r="J941" s="117"/>
      <c r="K941" s="117"/>
    </row>
    <row r="942" spans="2:11">
      <c r="B942" s="116"/>
      <c r="C942" s="116"/>
      <c r="D942" s="116"/>
      <c r="E942" s="117"/>
      <c r="F942" s="117"/>
      <c r="G942" s="117"/>
      <c r="H942" s="117"/>
      <c r="I942" s="117"/>
      <c r="J942" s="117"/>
      <c r="K942" s="117"/>
    </row>
    <row r="943" spans="2:11">
      <c r="B943" s="116"/>
      <c r="C943" s="116"/>
      <c r="D943" s="116"/>
      <c r="E943" s="117"/>
      <c r="F943" s="117"/>
      <c r="G943" s="117"/>
      <c r="H943" s="117"/>
      <c r="I943" s="117"/>
      <c r="J943" s="117"/>
      <c r="K943" s="117"/>
    </row>
    <row r="944" spans="2:11">
      <c r="B944" s="116"/>
      <c r="C944" s="116"/>
      <c r="D944" s="116"/>
      <c r="E944" s="117"/>
      <c r="F944" s="117"/>
      <c r="G944" s="117"/>
      <c r="H944" s="117"/>
      <c r="I944" s="117"/>
      <c r="J944" s="117"/>
      <c r="K944" s="117"/>
    </row>
    <row r="945" spans="2:11">
      <c r="B945" s="116"/>
      <c r="C945" s="116"/>
      <c r="D945" s="116"/>
      <c r="E945" s="117"/>
      <c r="F945" s="117"/>
      <c r="G945" s="117"/>
      <c r="H945" s="117"/>
      <c r="I945" s="117"/>
      <c r="J945" s="117"/>
      <c r="K945" s="117"/>
    </row>
    <row r="946" spans="2:11">
      <c r="B946" s="116"/>
      <c r="C946" s="116"/>
      <c r="D946" s="116"/>
      <c r="E946" s="117"/>
      <c r="F946" s="117"/>
      <c r="G946" s="117"/>
      <c r="H946" s="117"/>
      <c r="I946" s="117"/>
      <c r="J946" s="117"/>
      <c r="K946" s="117"/>
    </row>
    <row r="947" spans="2:11">
      <c r="B947" s="116"/>
      <c r="C947" s="116"/>
      <c r="D947" s="116"/>
      <c r="E947" s="117"/>
      <c r="F947" s="117"/>
      <c r="G947" s="117"/>
      <c r="H947" s="117"/>
      <c r="I947" s="117"/>
      <c r="J947" s="117"/>
      <c r="K947" s="117"/>
    </row>
    <row r="948" spans="2:11">
      <c r="B948" s="116"/>
      <c r="C948" s="116"/>
      <c r="D948" s="116"/>
      <c r="E948" s="117"/>
      <c r="F948" s="117"/>
      <c r="G948" s="117"/>
      <c r="H948" s="117"/>
      <c r="I948" s="117"/>
      <c r="J948" s="117"/>
      <c r="K948" s="117"/>
    </row>
    <row r="949" spans="2:11">
      <c r="B949" s="116"/>
      <c r="C949" s="116"/>
      <c r="D949" s="116"/>
      <c r="E949" s="117"/>
      <c r="F949" s="117"/>
      <c r="G949" s="117"/>
      <c r="H949" s="117"/>
      <c r="I949" s="117"/>
      <c r="J949" s="117"/>
      <c r="K949" s="117"/>
    </row>
    <row r="950" spans="2:11">
      <c r="B950" s="116"/>
      <c r="C950" s="116"/>
      <c r="D950" s="116"/>
      <c r="E950" s="117"/>
      <c r="F950" s="117"/>
      <c r="G950" s="117"/>
      <c r="H950" s="117"/>
      <c r="I950" s="117"/>
      <c r="J950" s="117"/>
      <c r="K950" s="117"/>
    </row>
    <row r="951" spans="2:11">
      <c r="B951" s="116"/>
      <c r="C951" s="116"/>
      <c r="D951" s="116"/>
      <c r="E951" s="117"/>
      <c r="F951" s="117"/>
      <c r="G951" s="117"/>
      <c r="H951" s="117"/>
      <c r="I951" s="117"/>
      <c r="J951" s="117"/>
      <c r="K951" s="117"/>
    </row>
    <row r="952" spans="2:11">
      <c r="B952" s="116"/>
      <c r="C952" s="116"/>
      <c r="D952" s="116"/>
      <c r="E952" s="117"/>
      <c r="F952" s="117"/>
      <c r="G952" s="117"/>
      <c r="H952" s="117"/>
      <c r="I952" s="117"/>
      <c r="J952" s="117"/>
      <c r="K952" s="117"/>
    </row>
    <row r="953" spans="2:11">
      <c r="B953" s="116"/>
      <c r="C953" s="116"/>
      <c r="D953" s="116"/>
      <c r="E953" s="117"/>
      <c r="F953" s="117"/>
      <c r="G953" s="117"/>
      <c r="H953" s="117"/>
      <c r="I953" s="117"/>
      <c r="J953" s="117"/>
      <c r="K953" s="117"/>
    </row>
    <row r="954" spans="2:11">
      <c r="B954" s="116"/>
      <c r="C954" s="116"/>
      <c r="D954" s="116"/>
      <c r="E954" s="117"/>
      <c r="F954" s="117"/>
      <c r="G954" s="117"/>
      <c r="H954" s="117"/>
      <c r="I954" s="117"/>
      <c r="J954" s="117"/>
      <c r="K954" s="117"/>
    </row>
    <row r="955" spans="2:11">
      <c r="B955" s="116"/>
      <c r="C955" s="116"/>
      <c r="D955" s="116"/>
      <c r="E955" s="117"/>
      <c r="F955" s="117"/>
      <c r="G955" s="117"/>
      <c r="H955" s="117"/>
      <c r="I955" s="117"/>
      <c r="J955" s="117"/>
      <c r="K955" s="117"/>
    </row>
    <row r="956" spans="2:11">
      <c r="B956" s="116"/>
      <c r="C956" s="116"/>
      <c r="D956" s="116"/>
      <c r="E956" s="117"/>
      <c r="F956" s="117"/>
      <c r="G956" s="117"/>
      <c r="H956" s="117"/>
      <c r="I956" s="117"/>
      <c r="J956" s="117"/>
      <c r="K956" s="117"/>
    </row>
    <row r="957" spans="2:11">
      <c r="B957" s="116"/>
      <c r="C957" s="116"/>
      <c r="D957" s="116"/>
      <c r="E957" s="117"/>
      <c r="F957" s="117"/>
      <c r="G957" s="117"/>
      <c r="H957" s="117"/>
      <c r="I957" s="117"/>
      <c r="J957" s="117"/>
      <c r="K957" s="117"/>
    </row>
    <row r="958" spans="2:11">
      <c r="B958" s="116"/>
      <c r="C958" s="116"/>
      <c r="D958" s="116"/>
      <c r="E958" s="117"/>
      <c r="F958" s="117"/>
      <c r="G958" s="117"/>
      <c r="H958" s="117"/>
      <c r="I958" s="117"/>
      <c r="J958" s="117"/>
      <c r="K958" s="117"/>
    </row>
    <row r="959" spans="2:11">
      <c r="B959" s="116"/>
      <c r="C959" s="116"/>
      <c r="D959" s="116"/>
      <c r="E959" s="117"/>
      <c r="F959" s="117"/>
      <c r="G959" s="117"/>
      <c r="H959" s="117"/>
      <c r="I959" s="117"/>
      <c r="J959" s="117"/>
      <c r="K959" s="117"/>
    </row>
    <row r="960" spans="2:11">
      <c r="B960" s="116"/>
      <c r="C960" s="116"/>
      <c r="D960" s="116"/>
      <c r="E960" s="117"/>
      <c r="F960" s="117"/>
      <c r="G960" s="117"/>
      <c r="H960" s="117"/>
      <c r="I960" s="117"/>
      <c r="J960" s="117"/>
      <c r="K960" s="117"/>
    </row>
    <row r="961" spans="2:11">
      <c r="B961" s="116"/>
      <c r="C961" s="116"/>
      <c r="D961" s="116"/>
      <c r="E961" s="117"/>
      <c r="F961" s="117"/>
      <c r="G961" s="117"/>
      <c r="H961" s="117"/>
      <c r="I961" s="117"/>
      <c r="J961" s="117"/>
      <c r="K961" s="117"/>
    </row>
    <row r="962" spans="2:11">
      <c r="B962" s="116"/>
      <c r="C962" s="116"/>
      <c r="D962" s="116"/>
      <c r="E962" s="117"/>
      <c r="F962" s="117"/>
      <c r="G962" s="117"/>
      <c r="H962" s="117"/>
      <c r="I962" s="117"/>
      <c r="J962" s="117"/>
      <c r="K962" s="117"/>
    </row>
    <row r="963" spans="2:11">
      <c r="B963" s="116"/>
      <c r="C963" s="116"/>
      <c r="D963" s="116"/>
      <c r="E963" s="117"/>
      <c r="F963" s="117"/>
      <c r="G963" s="117"/>
      <c r="H963" s="117"/>
      <c r="I963" s="117"/>
      <c r="J963" s="117"/>
      <c r="K963" s="117"/>
    </row>
    <row r="964" spans="2:11">
      <c r="B964" s="116"/>
      <c r="C964" s="116"/>
      <c r="D964" s="116"/>
      <c r="E964" s="117"/>
      <c r="F964" s="117"/>
      <c r="G964" s="117"/>
      <c r="H964" s="117"/>
      <c r="I964" s="117"/>
      <c r="J964" s="117"/>
      <c r="K964" s="117"/>
    </row>
    <row r="965" spans="2:11">
      <c r="B965" s="116"/>
      <c r="C965" s="116"/>
      <c r="D965" s="116"/>
      <c r="E965" s="117"/>
      <c r="F965" s="117"/>
      <c r="G965" s="117"/>
      <c r="H965" s="117"/>
      <c r="I965" s="117"/>
      <c r="J965" s="117"/>
      <c r="K965" s="117"/>
    </row>
    <row r="966" spans="2:11">
      <c r="B966" s="116"/>
      <c r="C966" s="116"/>
      <c r="D966" s="116"/>
      <c r="E966" s="117"/>
      <c r="F966" s="117"/>
      <c r="G966" s="117"/>
      <c r="H966" s="117"/>
      <c r="I966" s="117"/>
      <c r="J966" s="117"/>
      <c r="K966" s="117"/>
    </row>
    <row r="967" spans="2:11">
      <c r="B967" s="116"/>
      <c r="C967" s="116"/>
      <c r="D967" s="116"/>
      <c r="E967" s="117"/>
      <c r="F967" s="117"/>
      <c r="G967" s="117"/>
      <c r="H967" s="117"/>
      <c r="I967" s="117"/>
      <c r="J967" s="117"/>
      <c r="K967" s="117"/>
    </row>
    <row r="968" spans="2:11">
      <c r="B968" s="116"/>
      <c r="C968" s="116"/>
      <c r="D968" s="116"/>
      <c r="E968" s="117"/>
      <c r="F968" s="117"/>
      <c r="G968" s="117"/>
      <c r="H968" s="117"/>
      <c r="I968" s="117"/>
      <c r="J968" s="117"/>
      <c r="K968" s="117"/>
    </row>
    <row r="969" spans="2:11">
      <c r="B969" s="116"/>
      <c r="C969" s="116"/>
      <c r="D969" s="116"/>
      <c r="E969" s="117"/>
      <c r="F969" s="117"/>
      <c r="G969" s="117"/>
      <c r="H969" s="117"/>
      <c r="I969" s="117"/>
      <c r="J969" s="117"/>
      <c r="K969" s="117"/>
    </row>
    <row r="970" spans="2:11">
      <c r="B970" s="116"/>
      <c r="C970" s="116"/>
      <c r="D970" s="116"/>
      <c r="E970" s="117"/>
      <c r="F970" s="117"/>
      <c r="G970" s="117"/>
      <c r="H970" s="117"/>
      <c r="I970" s="117"/>
      <c r="J970" s="117"/>
      <c r="K970" s="117"/>
    </row>
    <row r="971" spans="2:11">
      <c r="B971" s="116"/>
      <c r="C971" s="116"/>
      <c r="D971" s="116"/>
      <c r="E971" s="117"/>
      <c r="F971" s="117"/>
      <c r="G971" s="117"/>
      <c r="H971" s="117"/>
      <c r="I971" s="117"/>
      <c r="J971" s="117"/>
      <c r="K971" s="117"/>
    </row>
    <row r="972" spans="2:11">
      <c r="B972" s="116"/>
      <c r="C972" s="116"/>
      <c r="D972" s="116"/>
      <c r="E972" s="117"/>
      <c r="F972" s="117"/>
      <c r="G972" s="117"/>
      <c r="H972" s="117"/>
      <c r="I972" s="117"/>
      <c r="J972" s="117"/>
      <c r="K972" s="117"/>
    </row>
    <row r="973" spans="2:11">
      <c r="B973" s="116"/>
      <c r="C973" s="116"/>
      <c r="D973" s="116"/>
      <c r="E973" s="117"/>
      <c r="F973" s="117"/>
      <c r="G973" s="117"/>
      <c r="H973" s="117"/>
      <c r="I973" s="117"/>
      <c r="J973" s="117"/>
      <c r="K973" s="117"/>
    </row>
    <row r="974" spans="2:11">
      <c r="B974" s="116"/>
      <c r="C974" s="116"/>
      <c r="D974" s="116"/>
      <c r="E974" s="117"/>
      <c r="F974" s="117"/>
      <c r="G974" s="117"/>
      <c r="H974" s="117"/>
      <c r="I974" s="117"/>
      <c r="J974" s="117"/>
      <c r="K974" s="117"/>
    </row>
    <row r="975" spans="2:11">
      <c r="B975" s="116"/>
      <c r="C975" s="116"/>
      <c r="D975" s="116"/>
      <c r="E975" s="117"/>
      <c r="F975" s="117"/>
      <c r="G975" s="117"/>
      <c r="H975" s="117"/>
      <c r="I975" s="117"/>
      <c r="J975" s="117"/>
      <c r="K975" s="117"/>
    </row>
    <row r="976" spans="2:11">
      <c r="B976" s="116"/>
      <c r="C976" s="116"/>
      <c r="D976" s="116"/>
      <c r="E976" s="117"/>
      <c r="F976" s="117"/>
      <c r="G976" s="117"/>
      <c r="H976" s="117"/>
      <c r="I976" s="117"/>
      <c r="J976" s="117"/>
      <c r="K976" s="117"/>
    </row>
    <row r="977" spans="2:11">
      <c r="B977" s="116"/>
      <c r="C977" s="116"/>
      <c r="D977" s="116"/>
      <c r="E977" s="117"/>
      <c r="F977" s="117"/>
      <c r="G977" s="117"/>
      <c r="H977" s="117"/>
      <c r="I977" s="117"/>
      <c r="J977" s="117"/>
      <c r="K977" s="117"/>
    </row>
    <row r="978" spans="2:11">
      <c r="B978" s="116"/>
      <c r="C978" s="116"/>
      <c r="D978" s="116"/>
      <c r="E978" s="117"/>
      <c r="F978" s="117"/>
      <c r="G978" s="117"/>
      <c r="H978" s="117"/>
      <c r="I978" s="117"/>
      <c r="J978" s="117"/>
      <c r="K978" s="117"/>
    </row>
    <row r="979" spans="2:11">
      <c r="B979" s="116"/>
      <c r="C979" s="116"/>
      <c r="D979" s="116"/>
      <c r="E979" s="117"/>
      <c r="F979" s="117"/>
      <c r="G979" s="117"/>
      <c r="H979" s="117"/>
      <c r="I979" s="117"/>
      <c r="J979" s="117"/>
      <c r="K979" s="117"/>
    </row>
    <row r="980" spans="2:11">
      <c r="B980" s="116"/>
      <c r="C980" s="116"/>
      <c r="D980" s="116"/>
      <c r="E980" s="117"/>
      <c r="F980" s="117"/>
      <c r="G980" s="117"/>
      <c r="H980" s="117"/>
      <c r="I980" s="117"/>
      <c r="J980" s="117"/>
      <c r="K980" s="117"/>
    </row>
    <row r="981" spans="2:11">
      <c r="B981" s="116"/>
      <c r="C981" s="116"/>
      <c r="D981" s="116"/>
      <c r="E981" s="117"/>
      <c r="F981" s="117"/>
      <c r="G981" s="117"/>
      <c r="H981" s="117"/>
      <c r="I981" s="117"/>
      <c r="J981" s="117"/>
      <c r="K981" s="117"/>
    </row>
    <row r="982" spans="2:11">
      <c r="B982" s="116"/>
      <c r="C982" s="116"/>
      <c r="D982" s="116"/>
      <c r="E982" s="117"/>
      <c r="F982" s="117"/>
      <c r="G982" s="117"/>
      <c r="H982" s="117"/>
      <c r="I982" s="117"/>
      <c r="J982" s="117"/>
      <c r="K982" s="117"/>
    </row>
    <row r="983" spans="2:11">
      <c r="B983" s="116"/>
      <c r="C983" s="116"/>
      <c r="D983" s="116"/>
      <c r="E983" s="117"/>
      <c r="F983" s="117"/>
      <c r="G983" s="117"/>
      <c r="H983" s="117"/>
      <c r="I983" s="117"/>
      <c r="J983" s="117"/>
      <c r="K983" s="117"/>
    </row>
    <row r="984" spans="2:11">
      <c r="B984" s="116"/>
      <c r="C984" s="116"/>
      <c r="D984" s="116"/>
      <c r="E984" s="117"/>
      <c r="F984" s="117"/>
      <c r="G984" s="117"/>
      <c r="H984" s="117"/>
      <c r="I984" s="117"/>
      <c r="J984" s="117"/>
      <c r="K984" s="117"/>
    </row>
    <row r="985" spans="2:11">
      <c r="B985" s="116"/>
      <c r="C985" s="116"/>
      <c r="D985" s="116"/>
      <c r="E985" s="117"/>
      <c r="F985" s="117"/>
      <c r="G985" s="117"/>
      <c r="H985" s="117"/>
      <c r="I985" s="117"/>
      <c r="J985" s="117"/>
      <c r="K985" s="117"/>
    </row>
    <row r="986" spans="2:11">
      <c r="B986" s="116"/>
      <c r="C986" s="116"/>
      <c r="D986" s="116"/>
      <c r="E986" s="117"/>
      <c r="F986" s="117"/>
      <c r="G986" s="117"/>
      <c r="H986" s="117"/>
      <c r="I986" s="117"/>
      <c r="J986" s="117"/>
      <c r="K986" s="117"/>
    </row>
    <row r="987" spans="2:11">
      <c r="B987" s="116"/>
      <c r="C987" s="116"/>
      <c r="D987" s="116"/>
      <c r="E987" s="117"/>
      <c r="F987" s="117"/>
      <c r="G987" s="117"/>
      <c r="H987" s="117"/>
      <c r="I987" s="117"/>
      <c r="J987" s="117"/>
      <c r="K987" s="117"/>
    </row>
    <row r="988" spans="2:11">
      <c r="B988" s="116"/>
      <c r="C988" s="116"/>
      <c r="D988" s="116"/>
      <c r="E988" s="117"/>
      <c r="F988" s="117"/>
      <c r="G988" s="117"/>
      <c r="H988" s="117"/>
      <c r="I988" s="117"/>
      <c r="J988" s="117"/>
      <c r="K988" s="117"/>
    </row>
    <row r="989" spans="2:11">
      <c r="B989" s="116"/>
      <c r="C989" s="116"/>
      <c r="D989" s="116"/>
      <c r="E989" s="117"/>
      <c r="F989" s="117"/>
      <c r="G989" s="117"/>
      <c r="H989" s="117"/>
      <c r="I989" s="117"/>
      <c r="J989" s="117"/>
      <c r="K989" s="117"/>
    </row>
    <row r="990" spans="2:11">
      <c r="B990" s="116"/>
      <c r="C990" s="116"/>
      <c r="D990" s="116"/>
      <c r="E990" s="117"/>
      <c r="F990" s="117"/>
      <c r="G990" s="117"/>
      <c r="H990" s="117"/>
      <c r="I990" s="117"/>
      <c r="J990" s="117"/>
      <c r="K990" s="117"/>
    </row>
    <row r="991" spans="2:11">
      <c r="B991" s="116"/>
      <c r="C991" s="116"/>
      <c r="D991" s="116"/>
      <c r="E991" s="117"/>
      <c r="F991" s="117"/>
      <c r="G991" s="117"/>
      <c r="H991" s="117"/>
      <c r="I991" s="117"/>
      <c r="J991" s="117"/>
      <c r="K991" s="117"/>
    </row>
    <row r="992" spans="2:11">
      <c r="B992" s="116"/>
      <c r="C992" s="116"/>
      <c r="D992" s="116"/>
      <c r="E992" s="117"/>
      <c r="F992" s="117"/>
      <c r="G992" s="117"/>
      <c r="H992" s="117"/>
      <c r="I992" s="117"/>
      <c r="J992" s="117"/>
      <c r="K992" s="117"/>
    </row>
    <row r="993" spans="2:11">
      <c r="B993" s="116"/>
      <c r="C993" s="116"/>
      <c r="D993" s="116"/>
      <c r="E993" s="117"/>
      <c r="F993" s="117"/>
      <c r="G993" s="117"/>
      <c r="H993" s="117"/>
      <c r="I993" s="117"/>
      <c r="J993" s="117"/>
      <c r="K993" s="117"/>
    </row>
    <row r="994" spans="2:11">
      <c r="B994" s="116"/>
      <c r="C994" s="116"/>
      <c r="D994" s="116"/>
      <c r="E994" s="117"/>
      <c r="F994" s="117"/>
      <c r="G994" s="117"/>
      <c r="H994" s="117"/>
      <c r="I994" s="117"/>
      <c r="J994" s="117"/>
      <c r="K994" s="117"/>
    </row>
    <row r="995" spans="2:11">
      <c r="B995" s="116"/>
      <c r="C995" s="116"/>
      <c r="D995" s="116"/>
      <c r="E995" s="117"/>
      <c r="F995" s="117"/>
      <c r="G995" s="117"/>
      <c r="H995" s="117"/>
      <c r="I995" s="117"/>
      <c r="J995" s="117"/>
      <c r="K995" s="117"/>
    </row>
    <row r="996" spans="2:11">
      <c r="B996" s="116"/>
      <c r="C996" s="116"/>
      <c r="D996" s="116"/>
      <c r="E996" s="117"/>
      <c r="F996" s="117"/>
      <c r="G996" s="117"/>
      <c r="H996" s="117"/>
      <c r="I996" s="117"/>
      <c r="J996" s="117"/>
      <c r="K996" s="117"/>
    </row>
    <row r="997" spans="2:11">
      <c r="B997" s="116"/>
      <c r="C997" s="116"/>
      <c r="D997" s="116"/>
      <c r="E997" s="117"/>
      <c r="F997" s="117"/>
      <c r="G997" s="117"/>
      <c r="H997" s="117"/>
      <c r="I997" s="117"/>
      <c r="J997" s="117"/>
      <c r="K997" s="117"/>
    </row>
    <row r="998" spans="2:11">
      <c r="B998" s="116"/>
      <c r="C998" s="116"/>
      <c r="D998" s="116"/>
      <c r="E998" s="117"/>
      <c r="F998" s="117"/>
      <c r="G998" s="117"/>
      <c r="H998" s="117"/>
      <c r="I998" s="117"/>
      <c r="J998" s="117"/>
      <c r="K998" s="117"/>
    </row>
    <row r="999" spans="2:11">
      <c r="B999" s="116"/>
      <c r="C999" s="116"/>
      <c r="D999" s="116"/>
      <c r="E999" s="117"/>
      <c r="F999" s="117"/>
      <c r="G999" s="117"/>
      <c r="H999" s="117"/>
      <c r="I999" s="117"/>
      <c r="J999" s="117"/>
      <c r="K999" s="117"/>
    </row>
    <row r="1000" spans="2:11">
      <c r="B1000" s="116"/>
      <c r="C1000" s="116"/>
      <c r="D1000" s="116"/>
      <c r="E1000" s="117"/>
      <c r="F1000" s="117"/>
      <c r="G1000" s="117"/>
      <c r="H1000" s="117"/>
      <c r="I1000" s="117"/>
      <c r="J1000" s="117"/>
      <c r="K1000" s="117"/>
    </row>
    <row r="1001" spans="2:11">
      <c r="B1001" s="116"/>
      <c r="C1001" s="116"/>
      <c r="D1001" s="116"/>
      <c r="E1001" s="117"/>
      <c r="F1001" s="117"/>
      <c r="G1001" s="117"/>
      <c r="H1001" s="117"/>
      <c r="I1001" s="117"/>
      <c r="J1001" s="117"/>
      <c r="K1001" s="117"/>
    </row>
    <row r="1002" spans="2:11">
      <c r="B1002" s="116"/>
      <c r="C1002" s="116"/>
      <c r="D1002" s="116"/>
      <c r="E1002" s="117"/>
      <c r="F1002" s="117"/>
      <c r="G1002" s="117"/>
      <c r="H1002" s="117"/>
      <c r="I1002" s="117"/>
      <c r="J1002" s="117"/>
      <c r="K1002" s="117"/>
    </row>
    <row r="1003" spans="2:11">
      <c r="B1003" s="116"/>
      <c r="C1003" s="116"/>
      <c r="D1003" s="116"/>
      <c r="E1003" s="117"/>
      <c r="F1003" s="117"/>
      <c r="G1003" s="117"/>
      <c r="H1003" s="117"/>
      <c r="I1003" s="117"/>
      <c r="J1003" s="117"/>
      <c r="K1003" s="117"/>
    </row>
    <row r="1004" spans="2:11">
      <c r="B1004" s="116"/>
      <c r="C1004" s="116"/>
      <c r="D1004" s="116"/>
      <c r="E1004" s="117"/>
      <c r="F1004" s="117"/>
      <c r="G1004" s="117"/>
      <c r="H1004" s="117"/>
      <c r="I1004" s="117"/>
      <c r="J1004" s="117"/>
      <c r="K1004" s="117"/>
    </row>
    <row r="1005" spans="2:11">
      <c r="B1005" s="116"/>
      <c r="C1005" s="116"/>
      <c r="D1005" s="116"/>
      <c r="E1005" s="117"/>
      <c r="F1005" s="117"/>
      <c r="G1005" s="117"/>
      <c r="H1005" s="117"/>
      <c r="I1005" s="117"/>
      <c r="J1005" s="117"/>
      <c r="K1005" s="117"/>
    </row>
    <row r="1006" spans="2:11">
      <c r="B1006" s="116"/>
      <c r="C1006" s="116"/>
      <c r="D1006" s="116"/>
      <c r="E1006" s="117"/>
      <c r="F1006" s="117"/>
      <c r="G1006" s="117"/>
      <c r="H1006" s="117"/>
      <c r="I1006" s="117"/>
      <c r="J1006" s="117"/>
      <c r="K1006" s="117"/>
    </row>
    <row r="1007" spans="2:11">
      <c r="B1007" s="116"/>
      <c r="C1007" s="116"/>
      <c r="D1007" s="116"/>
      <c r="E1007" s="117"/>
      <c r="F1007" s="117"/>
      <c r="G1007" s="117"/>
      <c r="H1007" s="117"/>
      <c r="I1007" s="117"/>
      <c r="J1007" s="117"/>
      <c r="K1007" s="117"/>
    </row>
    <row r="1008" spans="2:11">
      <c r="B1008" s="116"/>
      <c r="C1008" s="116"/>
      <c r="D1008" s="116"/>
      <c r="E1008" s="117"/>
      <c r="F1008" s="117"/>
      <c r="G1008" s="117"/>
      <c r="H1008" s="117"/>
      <c r="I1008" s="117"/>
      <c r="J1008" s="117"/>
      <c r="K1008" s="117"/>
    </row>
    <row r="1009" spans="2:11">
      <c r="B1009" s="116"/>
      <c r="C1009" s="116"/>
      <c r="D1009" s="116"/>
      <c r="E1009" s="117"/>
      <c r="F1009" s="117"/>
      <c r="G1009" s="117"/>
      <c r="H1009" s="117"/>
      <c r="I1009" s="117"/>
      <c r="J1009" s="117"/>
      <c r="K1009" s="117"/>
    </row>
    <row r="1010" spans="2:11">
      <c r="B1010" s="116"/>
      <c r="C1010" s="116"/>
      <c r="D1010" s="116"/>
      <c r="E1010" s="117"/>
      <c r="F1010" s="117"/>
      <c r="G1010" s="117"/>
      <c r="H1010" s="117"/>
      <c r="I1010" s="117"/>
      <c r="J1010" s="117"/>
      <c r="K1010" s="117"/>
    </row>
    <row r="1011" spans="2:11">
      <c r="B1011" s="116"/>
      <c r="C1011" s="116"/>
      <c r="D1011" s="116"/>
      <c r="E1011" s="117"/>
      <c r="F1011" s="117"/>
      <c r="G1011" s="117"/>
      <c r="H1011" s="117"/>
      <c r="I1011" s="117"/>
      <c r="J1011" s="117"/>
      <c r="K1011" s="117"/>
    </row>
    <row r="1012" spans="2:11">
      <c r="B1012" s="116"/>
      <c r="C1012" s="116"/>
      <c r="D1012" s="116"/>
      <c r="E1012" s="117"/>
      <c r="F1012" s="117"/>
      <c r="G1012" s="117"/>
      <c r="H1012" s="117"/>
      <c r="I1012" s="117"/>
      <c r="J1012" s="117"/>
      <c r="K1012" s="117"/>
    </row>
    <row r="1013" spans="2:11">
      <c r="B1013" s="116"/>
      <c r="C1013" s="116"/>
      <c r="D1013" s="116"/>
      <c r="E1013" s="117"/>
      <c r="F1013" s="117"/>
      <c r="G1013" s="117"/>
      <c r="H1013" s="117"/>
      <c r="I1013" s="117"/>
      <c r="J1013" s="117"/>
      <c r="K1013" s="117"/>
    </row>
    <row r="1014" spans="2:11">
      <c r="B1014" s="116"/>
      <c r="C1014" s="116"/>
      <c r="D1014" s="116"/>
      <c r="E1014" s="117"/>
      <c r="F1014" s="117"/>
      <c r="G1014" s="117"/>
      <c r="H1014" s="117"/>
      <c r="I1014" s="117"/>
      <c r="J1014" s="117"/>
      <c r="K1014" s="117"/>
    </row>
    <row r="1015" spans="2:11">
      <c r="B1015" s="116"/>
      <c r="C1015" s="116"/>
      <c r="D1015" s="116"/>
      <c r="E1015" s="117"/>
      <c r="F1015" s="117"/>
      <c r="G1015" s="117"/>
      <c r="H1015" s="117"/>
      <c r="I1015" s="117"/>
      <c r="J1015" s="117"/>
      <c r="K1015" s="117"/>
    </row>
    <row r="1016" spans="2:11">
      <c r="B1016" s="116"/>
      <c r="C1016" s="116"/>
      <c r="D1016" s="116"/>
      <c r="E1016" s="117"/>
      <c r="F1016" s="117"/>
      <c r="G1016" s="117"/>
      <c r="H1016" s="117"/>
      <c r="I1016" s="117"/>
      <c r="J1016" s="117"/>
      <c r="K1016" s="117"/>
    </row>
    <row r="1017" spans="2:11">
      <c r="B1017" s="116"/>
      <c r="C1017" s="116"/>
      <c r="D1017" s="116"/>
      <c r="E1017" s="117"/>
      <c r="F1017" s="117"/>
      <c r="G1017" s="117"/>
      <c r="H1017" s="117"/>
      <c r="I1017" s="117"/>
      <c r="J1017" s="117"/>
      <c r="K1017" s="117"/>
    </row>
    <row r="1018" spans="2:11">
      <c r="B1018" s="116"/>
      <c r="C1018" s="116"/>
      <c r="D1018" s="116"/>
      <c r="E1018" s="117"/>
      <c r="F1018" s="117"/>
      <c r="G1018" s="117"/>
      <c r="H1018" s="117"/>
      <c r="I1018" s="117"/>
      <c r="J1018" s="117"/>
      <c r="K1018" s="117"/>
    </row>
    <row r="1019" spans="2:11">
      <c r="B1019" s="116"/>
      <c r="C1019" s="116"/>
      <c r="D1019" s="116"/>
      <c r="E1019" s="117"/>
      <c r="F1019" s="117"/>
      <c r="G1019" s="117"/>
      <c r="H1019" s="117"/>
      <c r="I1019" s="117"/>
      <c r="J1019" s="117"/>
      <c r="K1019" s="117"/>
    </row>
    <row r="1020" spans="2:11">
      <c r="B1020" s="116"/>
      <c r="C1020" s="116"/>
      <c r="D1020" s="116"/>
      <c r="E1020" s="117"/>
      <c r="F1020" s="117"/>
      <c r="G1020" s="117"/>
      <c r="H1020" s="117"/>
      <c r="I1020" s="117"/>
      <c r="J1020" s="117"/>
      <c r="K1020" s="117"/>
    </row>
    <row r="1021" spans="2:11">
      <c r="B1021" s="116"/>
      <c r="C1021" s="116"/>
      <c r="D1021" s="116"/>
      <c r="E1021" s="117"/>
      <c r="F1021" s="117"/>
      <c r="G1021" s="117"/>
      <c r="H1021" s="117"/>
      <c r="I1021" s="117"/>
      <c r="J1021" s="117"/>
      <c r="K1021" s="117"/>
    </row>
    <row r="1022" spans="2:11">
      <c r="B1022" s="116"/>
      <c r="C1022" s="116"/>
      <c r="D1022" s="116"/>
      <c r="E1022" s="117"/>
      <c r="F1022" s="117"/>
      <c r="G1022" s="117"/>
      <c r="H1022" s="117"/>
      <c r="I1022" s="117"/>
      <c r="J1022" s="117"/>
      <c r="K1022" s="117"/>
    </row>
    <row r="1023" spans="2:11">
      <c r="B1023" s="116"/>
      <c r="C1023" s="116"/>
      <c r="D1023" s="116"/>
      <c r="E1023" s="117"/>
      <c r="F1023" s="117"/>
      <c r="G1023" s="117"/>
      <c r="H1023" s="117"/>
      <c r="I1023" s="117"/>
      <c r="J1023" s="117"/>
      <c r="K1023" s="117"/>
    </row>
    <row r="1024" spans="2:11">
      <c r="B1024" s="116"/>
      <c r="C1024" s="116"/>
      <c r="D1024" s="116"/>
      <c r="E1024" s="117"/>
      <c r="F1024" s="117"/>
      <c r="G1024" s="117"/>
      <c r="H1024" s="117"/>
      <c r="I1024" s="117"/>
      <c r="J1024" s="117"/>
      <c r="K1024" s="117"/>
    </row>
    <row r="1025" spans="2:11">
      <c r="B1025" s="116"/>
      <c r="C1025" s="116"/>
      <c r="D1025" s="116"/>
      <c r="E1025" s="117"/>
      <c r="F1025" s="117"/>
      <c r="G1025" s="117"/>
      <c r="H1025" s="117"/>
      <c r="I1025" s="117"/>
      <c r="J1025" s="117"/>
      <c r="K1025" s="117"/>
    </row>
    <row r="1026" spans="2:11">
      <c r="B1026" s="116"/>
      <c r="C1026" s="116"/>
      <c r="D1026" s="116"/>
      <c r="E1026" s="117"/>
      <c r="F1026" s="117"/>
      <c r="G1026" s="117"/>
      <c r="H1026" s="117"/>
      <c r="I1026" s="117"/>
      <c r="J1026" s="117"/>
      <c r="K1026" s="117"/>
    </row>
    <row r="1027" spans="2:11">
      <c r="B1027" s="116"/>
      <c r="C1027" s="116"/>
      <c r="D1027" s="116"/>
      <c r="E1027" s="117"/>
      <c r="F1027" s="117"/>
      <c r="G1027" s="117"/>
      <c r="H1027" s="117"/>
      <c r="I1027" s="117"/>
      <c r="J1027" s="117"/>
      <c r="K1027" s="117"/>
    </row>
    <row r="1028" spans="2:11">
      <c r="B1028" s="116"/>
      <c r="C1028" s="116"/>
      <c r="D1028" s="116"/>
      <c r="E1028" s="117"/>
      <c r="F1028" s="117"/>
      <c r="G1028" s="117"/>
      <c r="H1028" s="117"/>
      <c r="I1028" s="117"/>
      <c r="J1028" s="117"/>
      <c r="K1028" s="117"/>
    </row>
    <row r="1029" spans="2:11">
      <c r="B1029" s="116"/>
      <c r="C1029" s="116"/>
      <c r="D1029" s="116"/>
      <c r="E1029" s="117"/>
      <c r="F1029" s="117"/>
      <c r="G1029" s="117"/>
      <c r="H1029" s="117"/>
      <c r="I1029" s="117"/>
      <c r="J1029" s="117"/>
      <c r="K1029" s="117"/>
    </row>
    <row r="1030" spans="2:11">
      <c r="B1030" s="116"/>
      <c r="C1030" s="116"/>
      <c r="D1030" s="116"/>
      <c r="E1030" s="117"/>
      <c r="F1030" s="117"/>
      <c r="G1030" s="117"/>
      <c r="H1030" s="117"/>
      <c r="I1030" s="117"/>
      <c r="J1030" s="117"/>
      <c r="K1030" s="117"/>
    </row>
    <row r="1031" spans="2:11">
      <c r="B1031" s="116"/>
      <c r="C1031" s="116"/>
      <c r="D1031" s="116"/>
      <c r="E1031" s="117"/>
      <c r="F1031" s="117"/>
      <c r="G1031" s="117"/>
      <c r="H1031" s="117"/>
      <c r="I1031" s="117"/>
      <c r="J1031" s="117"/>
      <c r="K1031" s="117"/>
    </row>
    <row r="1032" spans="2:11">
      <c r="B1032" s="116"/>
      <c r="C1032" s="116"/>
      <c r="D1032" s="116"/>
      <c r="E1032" s="117"/>
      <c r="F1032" s="117"/>
      <c r="G1032" s="117"/>
      <c r="H1032" s="117"/>
      <c r="I1032" s="117"/>
      <c r="J1032" s="117"/>
      <c r="K1032" s="117"/>
    </row>
    <row r="1033" spans="2:11">
      <c r="B1033" s="116"/>
      <c r="C1033" s="116"/>
      <c r="D1033" s="116"/>
      <c r="E1033" s="117"/>
      <c r="F1033" s="117"/>
      <c r="G1033" s="117"/>
      <c r="H1033" s="117"/>
      <c r="I1033" s="117"/>
      <c r="J1033" s="117"/>
      <c r="K1033" s="117"/>
    </row>
    <row r="1034" spans="2:11">
      <c r="B1034" s="116"/>
      <c r="C1034" s="116"/>
      <c r="D1034" s="116"/>
      <c r="E1034" s="117"/>
      <c r="F1034" s="117"/>
      <c r="G1034" s="117"/>
      <c r="H1034" s="117"/>
      <c r="I1034" s="117"/>
      <c r="J1034" s="117"/>
      <c r="K1034" s="117"/>
    </row>
    <row r="1035" spans="2:11">
      <c r="B1035" s="116"/>
      <c r="C1035" s="116"/>
      <c r="D1035" s="116"/>
      <c r="E1035" s="117"/>
      <c r="F1035" s="117"/>
      <c r="G1035" s="117"/>
      <c r="H1035" s="117"/>
      <c r="I1035" s="117"/>
      <c r="J1035" s="117"/>
      <c r="K1035" s="117"/>
    </row>
    <row r="1036" spans="2:11">
      <c r="B1036" s="116"/>
      <c r="C1036" s="116"/>
      <c r="D1036" s="116"/>
      <c r="E1036" s="117"/>
      <c r="F1036" s="117"/>
      <c r="G1036" s="117"/>
      <c r="H1036" s="117"/>
      <c r="I1036" s="117"/>
      <c r="J1036" s="117"/>
      <c r="K1036" s="117"/>
    </row>
    <row r="1037" spans="2:11">
      <c r="B1037" s="116"/>
      <c r="C1037" s="116"/>
      <c r="D1037" s="116"/>
      <c r="E1037" s="117"/>
      <c r="F1037" s="117"/>
      <c r="G1037" s="117"/>
      <c r="H1037" s="117"/>
      <c r="I1037" s="117"/>
      <c r="J1037" s="117"/>
      <c r="K1037" s="117"/>
    </row>
    <row r="1038" spans="2:11">
      <c r="B1038" s="116"/>
      <c r="C1038" s="116"/>
      <c r="D1038" s="116"/>
      <c r="E1038" s="117"/>
      <c r="F1038" s="117"/>
      <c r="G1038" s="117"/>
      <c r="H1038" s="117"/>
      <c r="I1038" s="117"/>
      <c r="J1038" s="117"/>
      <c r="K1038" s="117"/>
    </row>
    <row r="1039" spans="2:11">
      <c r="B1039" s="116"/>
      <c r="C1039" s="116"/>
      <c r="D1039" s="116"/>
      <c r="E1039" s="117"/>
      <c r="F1039" s="117"/>
      <c r="G1039" s="117"/>
      <c r="H1039" s="117"/>
      <c r="I1039" s="117"/>
      <c r="J1039" s="117"/>
      <c r="K1039" s="117"/>
    </row>
    <row r="1040" spans="2:11">
      <c r="B1040" s="116"/>
      <c r="C1040" s="116"/>
      <c r="D1040" s="116"/>
      <c r="E1040" s="117"/>
      <c r="F1040" s="117"/>
      <c r="G1040" s="117"/>
      <c r="H1040" s="117"/>
      <c r="I1040" s="117"/>
      <c r="J1040" s="117"/>
      <c r="K1040" s="117"/>
    </row>
    <row r="1041" spans="2:11">
      <c r="B1041" s="116"/>
      <c r="C1041" s="116"/>
      <c r="D1041" s="116"/>
      <c r="E1041" s="117"/>
      <c r="F1041" s="117"/>
      <c r="G1041" s="117"/>
      <c r="H1041" s="117"/>
      <c r="I1041" s="117"/>
      <c r="J1041" s="117"/>
      <c r="K1041" s="117"/>
    </row>
    <row r="1042" spans="2:11">
      <c r="B1042" s="116"/>
      <c r="C1042" s="116"/>
      <c r="D1042" s="116"/>
      <c r="E1042" s="117"/>
      <c r="F1042" s="117"/>
      <c r="G1042" s="117"/>
      <c r="H1042" s="117"/>
      <c r="I1042" s="117"/>
      <c r="J1042" s="117"/>
      <c r="K1042" s="117"/>
    </row>
    <row r="1043" spans="2:11">
      <c r="B1043" s="116"/>
      <c r="C1043" s="116"/>
      <c r="D1043" s="116"/>
      <c r="E1043" s="117"/>
      <c r="F1043" s="117"/>
      <c r="G1043" s="117"/>
      <c r="H1043" s="117"/>
      <c r="I1043" s="117"/>
      <c r="J1043" s="117"/>
      <c r="K1043" s="117"/>
    </row>
    <row r="1044" spans="2:11">
      <c r="B1044" s="116"/>
      <c r="C1044" s="116"/>
      <c r="D1044" s="116"/>
      <c r="E1044" s="117"/>
      <c r="F1044" s="117"/>
      <c r="G1044" s="117"/>
      <c r="H1044" s="117"/>
      <c r="I1044" s="117"/>
      <c r="J1044" s="117"/>
      <c r="K1044" s="117"/>
    </row>
    <row r="1045" spans="2:11">
      <c r="B1045" s="116"/>
      <c r="C1045" s="116"/>
      <c r="D1045" s="116"/>
      <c r="E1045" s="117"/>
      <c r="F1045" s="117"/>
      <c r="G1045" s="117"/>
      <c r="H1045" s="117"/>
      <c r="I1045" s="117"/>
      <c r="J1045" s="117"/>
      <c r="K1045" s="117"/>
    </row>
    <row r="1046" spans="2:11">
      <c r="B1046" s="116"/>
      <c r="C1046" s="116"/>
      <c r="D1046" s="116"/>
      <c r="E1046" s="117"/>
      <c r="F1046" s="117"/>
      <c r="G1046" s="117"/>
      <c r="H1046" s="117"/>
      <c r="I1046" s="117"/>
      <c r="J1046" s="117"/>
      <c r="K1046" s="117"/>
    </row>
    <row r="1047" spans="2:11">
      <c r="B1047" s="116"/>
      <c r="C1047" s="116"/>
      <c r="D1047" s="116"/>
      <c r="E1047" s="117"/>
      <c r="F1047" s="117"/>
      <c r="G1047" s="117"/>
      <c r="H1047" s="117"/>
      <c r="I1047" s="117"/>
      <c r="J1047" s="117"/>
      <c r="K1047" s="117"/>
    </row>
    <row r="1048" spans="2:11">
      <c r="B1048" s="116"/>
      <c r="C1048" s="116"/>
      <c r="D1048" s="116"/>
      <c r="E1048" s="117"/>
      <c r="F1048" s="117"/>
      <c r="G1048" s="117"/>
      <c r="H1048" s="117"/>
      <c r="I1048" s="117"/>
      <c r="J1048" s="117"/>
      <c r="K1048" s="117"/>
    </row>
    <row r="1049" spans="2:11">
      <c r="B1049" s="116"/>
      <c r="C1049" s="116"/>
      <c r="D1049" s="116"/>
      <c r="E1049" s="117"/>
      <c r="F1049" s="117"/>
      <c r="G1049" s="117"/>
      <c r="H1049" s="117"/>
      <c r="I1049" s="117"/>
      <c r="J1049" s="117"/>
      <c r="K1049" s="117"/>
    </row>
    <row r="1050" spans="2:11">
      <c r="B1050" s="116"/>
      <c r="C1050" s="116"/>
      <c r="D1050" s="116"/>
      <c r="E1050" s="117"/>
      <c r="F1050" s="117"/>
      <c r="G1050" s="117"/>
      <c r="H1050" s="117"/>
      <c r="I1050" s="117"/>
      <c r="J1050" s="117"/>
      <c r="K1050" s="117"/>
    </row>
    <row r="1051" spans="2:11">
      <c r="B1051" s="116"/>
      <c r="C1051" s="116"/>
      <c r="D1051" s="116"/>
      <c r="E1051" s="117"/>
      <c r="F1051" s="117"/>
      <c r="G1051" s="117"/>
      <c r="H1051" s="117"/>
      <c r="I1051" s="117"/>
      <c r="J1051" s="117"/>
      <c r="K1051" s="117"/>
    </row>
    <row r="1052" spans="2:11">
      <c r="B1052" s="116"/>
      <c r="C1052" s="116"/>
      <c r="D1052" s="116"/>
      <c r="E1052" s="117"/>
      <c r="F1052" s="117"/>
      <c r="G1052" s="117"/>
      <c r="H1052" s="117"/>
      <c r="I1052" s="117"/>
      <c r="J1052" s="117"/>
      <c r="K1052" s="117"/>
    </row>
    <row r="1053" spans="2:11">
      <c r="B1053" s="116"/>
      <c r="C1053" s="116"/>
      <c r="D1053" s="116"/>
      <c r="E1053" s="117"/>
      <c r="F1053" s="117"/>
      <c r="G1053" s="117"/>
      <c r="H1053" s="117"/>
      <c r="I1053" s="117"/>
      <c r="J1053" s="117"/>
      <c r="K1053" s="117"/>
    </row>
    <row r="1054" spans="2:11">
      <c r="B1054" s="116"/>
      <c r="C1054" s="116"/>
      <c r="D1054" s="116"/>
      <c r="E1054" s="117"/>
      <c r="F1054" s="117"/>
      <c r="G1054" s="117"/>
      <c r="H1054" s="117"/>
      <c r="I1054" s="117"/>
      <c r="J1054" s="117"/>
      <c r="K1054" s="117"/>
    </row>
    <row r="1055" spans="2:11">
      <c r="B1055" s="116"/>
      <c r="C1055" s="116"/>
      <c r="D1055" s="116"/>
      <c r="E1055" s="117"/>
      <c r="F1055" s="117"/>
      <c r="G1055" s="117"/>
      <c r="H1055" s="117"/>
      <c r="I1055" s="117"/>
      <c r="J1055" s="117"/>
      <c r="K1055" s="117"/>
    </row>
    <row r="1056" spans="2:11">
      <c r="B1056" s="116"/>
      <c r="C1056" s="116"/>
      <c r="D1056" s="116"/>
      <c r="E1056" s="117"/>
      <c r="F1056" s="117"/>
      <c r="G1056" s="117"/>
      <c r="H1056" s="117"/>
      <c r="I1056" s="117"/>
      <c r="J1056" s="117"/>
      <c r="K1056" s="117"/>
    </row>
    <row r="1057" spans="2:11">
      <c r="B1057" s="116"/>
      <c r="C1057" s="116"/>
      <c r="D1057" s="116"/>
      <c r="E1057" s="117"/>
      <c r="F1057" s="117"/>
      <c r="G1057" s="117"/>
      <c r="H1057" s="117"/>
      <c r="I1057" s="117"/>
      <c r="J1057" s="117"/>
      <c r="K1057" s="117"/>
    </row>
    <row r="1058" spans="2:11">
      <c r="B1058" s="116"/>
      <c r="C1058" s="116"/>
      <c r="D1058" s="116"/>
      <c r="E1058" s="117"/>
      <c r="F1058" s="117"/>
      <c r="G1058" s="117"/>
      <c r="H1058" s="117"/>
      <c r="I1058" s="117"/>
      <c r="J1058" s="117"/>
      <c r="K1058" s="117"/>
    </row>
    <row r="1059" spans="2:11">
      <c r="B1059" s="116"/>
      <c r="C1059" s="116"/>
      <c r="D1059" s="116"/>
      <c r="E1059" s="117"/>
      <c r="F1059" s="117"/>
      <c r="G1059" s="117"/>
      <c r="H1059" s="117"/>
      <c r="I1059" s="117"/>
      <c r="J1059" s="117"/>
      <c r="K1059" s="117"/>
    </row>
    <row r="1060" spans="2:11">
      <c r="B1060" s="116"/>
      <c r="C1060" s="116"/>
      <c r="D1060" s="116"/>
      <c r="E1060" s="117"/>
      <c r="F1060" s="117"/>
      <c r="G1060" s="117"/>
      <c r="H1060" s="117"/>
      <c r="I1060" s="117"/>
      <c r="J1060" s="117"/>
      <c r="K1060" s="117"/>
    </row>
    <row r="1061" spans="2:11">
      <c r="B1061" s="116"/>
      <c r="C1061" s="116"/>
      <c r="D1061" s="116"/>
      <c r="E1061" s="117"/>
      <c r="F1061" s="117"/>
      <c r="G1061" s="117"/>
      <c r="H1061" s="117"/>
      <c r="I1061" s="117"/>
      <c r="J1061" s="117"/>
      <c r="K1061" s="117"/>
    </row>
    <row r="1062" spans="2:11">
      <c r="B1062" s="116"/>
      <c r="C1062" s="116"/>
      <c r="D1062" s="116"/>
      <c r="E1062" s="117"/>
      <c r="F1062" s="117"/>
      <c r="G1062" s="117"/>
      <c r="H1062" s="117"/>
      <c r="I1062" s="117"/>
      <c r="J1062" s="117"/>
      <c r="K1062" s="117"/>
    </row>
    <row r="1063" spans="2:11">
      <c r="B1063" s="116"/>
      <c r="C1063" s="116"/>
      <c r="D1063" s="116"/>
      <c r="E1063" s="117"/>
      <c r="F1063" s="117"/>
      <c r="G1063" s="117"/>
      <c r="H1063" s="117"/>
      <c r="I1063" s="117"/>
      <c r="J1063" s="117"/>
      <c r="K1063" s="117"/>
    </row>
    <row r="1064" spans="2:11">
      <c r="B1064" s="116"/>
      <c r="C1064" s="116"/>
      <c r="D1064" s="116"/>
      <c r="E1064" s="117"/>
      <c r="F1064" s="117"/>
      <c r="G1064" s="117"/>
      <c r="H1064" s="117"/>
      <c r="I1064" s="117"/>
      <c r="J1064" s="117"/>
      <c r="K1064" s="117"/>
    </row>
    <row r="1065" spans="2:11">
      <c r="B1065" s="116"/>
      <c r="C1065" s="116"/>
      <c r="D1065" s="116"/>
      <c r="E1065" s="117"/>
      <c r="F1065" s="117"/>
      <c r="G1065" s="117"/>
      <c r="H1065" s="117"/>
      <c r="I1065" s="117"/>
      <c r="J1065" s="117"/>
      <c r="K1065" s="117"/>
    </row>
    <row r="1066" spans="2:11">
      <c r="B1066" s="116"/>
      <c r="C1066" s="116"/>
      <c r="D1066" s="116"/>
      <c r="E1066" s="117"/>
      <c r="F1066" s="117"/>
      <c r="G1066" s="117"/>
      <c r="H1066" s="117"/>
      <c r="I1066" s="117"/>
      <c r="J1066" s="117"/>
      <c r="K1066" s="117"/>
    </row>
    <row r="1067" spans="2:11">
      <c r="B1067" s="116"/>
      <c r="C1067" s="116"/>
      <c r="D1067" s="116"/>
      <c r="E1067" s="117"/>
      <c r="F1067" s="117"/>
      <c r="G1067" s="117"/>
      <c r="H1067" s="117"/>
      <c r="I1067" s="117"/>
      <c r="J1067" s="117"/>
      <c r="K1067" s="117"/>
    </row>
    <row r="1068" spans="2:11">
      <c r="B1068" s="116"/>
      <c r="C1068" s="116"/>
      <c r="D1068" s="116"/>
      <c r="E1068" s="117"/>
      <c r="F1068" s="117"/>
      <c r="G1068" s="117"/>
      <c r="H1068" s="117"/>
      <c r="I1068" s="117"/>
      <c r="J1068" s="117"/>
      <c r="K1068" s="117"/>
    </row>
    <row r="1069" spans="2:11">
      <c r="B1069" s="116"/>
      <c r="C1069" s="116"/>
      <c r="D1069" s="116"/>
      <c r="E1069" s="117"/>
      <c r="F1069" s="117"/>
      <c r="G1069" s="117"/>
      <c r="H1069" s="117"/>
      <c r="I1069" s="117"/>
      <c r="J1069" s="117"/>
      <c r="K1069" s="117"/>
    </row>
    <row r="1070" spans="2:11">
      <c r="B1070" s="116"/>
      <c r="C1070" s="116"/>
      <c r="D1070" s="116"/>
      <c r="E1070" s="117"/>
      <c r="F1070" s="117"/>
      <c r="G1070" s="117"/>
      <c r="H1070" s="117"/>
      <c r="I1070" s="117"/>
      <c r="J1070" s="117"/>
      <c r="K1070" s="117"/>
    </row>
    <row r="1071" spans="2:11">
      <c r="B1071" s="116"/>
      <c r="C1071" s="116"/>
      <c r="D1071" s="116"/>
      <c r="E1071" s="117"/>
      <c r="F1071" s="117"/>
      <c r="G1071" s="117"/>
      <c r="H1071" s="117"/>
      <c r="I1071" s="117"/>
      <c r="J1071" s="117"/>
      <c r="K1071" s="117"/>
    </row>
    <row r="1072" spans="2:11">
      <c r="B1072" s="116"/>
      <c r="C1072" s="116"/>
      <c r="D1072" s="116"/>
      <c r="E1072" s="117"/>
      <c r="F1072" s="117"/>
      <c r="G1072" s="117"/>
      <c r="H1072" s="117"/>
      <c r="I1072" s="117"/>
      <c r="J1072" s="117"/>
      <c r="K1072" s="117"/>
    </row>
    <row r="1073" spans="2:11">
      <c r="B1073" s="116"/>
      <c r="C1073" s="116"/>
      <c r="D1073" s="116"/>
      <c r="E1073" s="117"/>
      <c r="F1073" s="117"/>
      <c r="G1073" s="117"/>
      <c r="H1073" s="117"/>
      <c r="I1073" s="117"/>
      <c r="J1073" s="117"/>
      <c r="K1073" s="117"/>
    </row>
    <row r="1074" spans="2:11">
      <c r="B1074" s="116"/>
      <c r="C1074" s="116"/>
      <c r="D1074" s="116"/>
      <c r="E1074" s="117"/>
      <c r="F1074" s="117"/>
      <c r="G1074" s="117"/>
      <c r="H1074" s="117"/>
      <c r="I1074" s="117"/>
      <c r="J1074" s="117"/>
      <c r="K1074" s="117"/>
    </row>
    <row r="1075" spans="2:11">
      <c r="B1075" s="116"/>
      <c r="C1075" s="116"/>
      <c r="D1075" s="116"/>
      <c r="E1075" s="117"/>
      <c r="F1075" s="117"/>
      <c r="G1075" s="117"/>
      <c r="H1075" s="117"/>
      <c r="I1075" s="117"/>
      <c r="J1075" s="117"/>
      <c r="K1075" s="117"/>
    </row>
    <row r="1076" spans="2:11">
      <c r="B1076" s="116"/>
      <c r="C1076" s="116"/>
      <c r="D1076" s="116"/>
      <c r="E1076" s="117"/>
      <c r="F1076" s="117"/>
      <c r="G1076" s="117"/>
      <c r="H1076" s="117"/>
      <c r="I1076" s="117"/>
      <c r="J1076" s="117"/>
      <c r="K1076" s="117"/>
    </row>
    <row r="1077" spans="2:11">
      <c r="B1077" s="116"/>
      <c r="C1077" s="116"/>
      <c r="D1077" s="116"/>
      <c r="E1077" s="117"/>
      <c r="F1077" s="117"/>
      <c r="G1077" s="117"/>
      <c r="H1077" s="117"/>
      <c r="I1077" s="117"/>
      <c r="J1077" s="117"/>
      <c r="K1077" s="117"/>
    </row>
    <row r="1078" spans="2:11">
      <c r="B1078" s="116"/>
      <c r="C1078" s="116"/>
      <c r="D1078" s="116"/>
      <c r="E1078" s="117"/>
      <c r="F1078" s="117"/>
      <c r="G1078" s="117"/>
      <c r="H1078" s="117"/>
      <c r="I1078" s="117"/>
      <c r="J1078" s="117"/>
      <c r="K1078" s="117"/>
    </row>
    <row r="1079" spans="2:11">
      <c r="B1079" s="116"/>
      <c r="C1079" s="116"/>
      <c r="D1079" s="116"/>
      <c r="E1079" s="117"/>
      <c r="F1079" s="117"/>
      <c r="G1079" s="117"/>
      <c r="H1079" s="117"/>
      <c r="I1079" s="117"/>
      <c r="J1079" s="117"/>
      <c r="K1079" s="117"/>
    </row>
    <row r="1080" spans="2:11">
      <c r="B1080" s="116"/>
      <c r="C1080" s="116"/>
      <c r="D1080" s="116"/>
      <c r="E1080" s="117"/>
      <c r="F1080" s="117"/>
      <c r="G1080" s="117"/>
      <c r="H1080" s="117"/>
      <c r="I1080" s="117"/>
      <c r="J1080" s="117"/>
      <c r="K1080" s="117"/>
    </row>
    <row r="1081" spans="2:11">
      <c r="B1081" s="116"/>
      <c r="C1081" s="116"/>
      <c r="D1081" s="116"/>
      <c r="E1081" s="117"/>
      <c r="F1081" s="117"/>
      <c r="G1081" s="117"/>
      <c r="H1081" s="117"/>
      <c r="I1081" s="117"/>
      <c r="J1081" s="117"/>
      <c r="K1081" s="117"/>
    </row>
    <row r="1082" spans="2:11">
      <c r="B1082" s="116"/>
      <c r="C1082" s="116"/>
      <c r="D1082" s="116"/>
      <c r="E1082" s="117"/>
      <c r="F1082" s="117"/>
      <c r="G1082" s="117"/>
      <c r="H1082" s="117"/>
      <c r="I1082" s="117"/>
      <c r="J1082" s="117"/>
      <c r="K1082" s="117"/>
    </row>
    <row r="1083" spans="2:11">
      <c r="B1083" s="116"/>
      <c r="C1083" s="116"/>
      <c r="D1083" s="116"/>
      <c r="E1083" s="117"/>
      <c r="F1083" s="117"/>
      <c r="G1083" s="117"/>
      <c r="H1083" s="117"/>
      <c r="I1083" s="117"/>
      <c r="J1083" s="117"/>
      <c r="K1083" s="117"/>
    </row>
    <row r="1084" spans="2:11">
      <c r="B1084" s="116"/>
      <c r="C1084" s="116"/>
      <c r="D1084" s="116"/>
      <c r="E1084" s="117"/>
      <c r="F1084" s="117"/>
      <c r="G1084" s="117"/>
      <c r="H1084" s="117"/>
      <c r="I1084" s="117"/>
      <c r="J1084" s="117"/>
      <c r="K1084" s="117"/>
    </row>
    <row r="1085" spans="2:11">
      <c r="B1085" s="116"/>
      <c r="C1085" s="116"/>
      <c r="D1085" s="116"/>
      <c r="E1085" s="117"/>
      <c r="F1085" s="117"/>
      <c r="G1085" s="117"/>
      <c r="H1085" s="117"/>
      <c r="I1085" s="117"/>
      <c r="J1085" s="117"/>
      <c r="K1085" s="117"/>
    </row>
    <row r="1086" spans="2:11">
      <c r="B1086" s="116"/>
      <c r="C1086" s="116"/>
      <c r="D1086" s="116"/>
      <c r="E1086" s="117"/>
      <c r="F1086" s="117"/>
      <c r="G1086" s="117"/>
      <c r="H1086" s="117"/>
      <c r="I1086" s="117"/>
      <c r="J1086" s="117"/>
      <c r="K1086" s="117"/>
    </row>
    <row r="1087" spans="2:11">
      <c r="B1087" s="116"/>
      <c r="C1087" s="116"/>
      <c r="D1087" s="116"/>
      <c r="E1087" s="117"/>
      <c r="F1087" s="117"/>
      <c r="G1087" s="117"/>
      <c r="H1087" s="117"/>
      <c r="I1087" s="117"/>
      <c r="J1087" s="117"/>
      <c r="K1087" s="117"/>
    </row>
    <row r="1088" spans="2:11">
      <c r="B1088" s="116"/>
      <c r="C1088" s="116"/>
      <c r="D1088" s="116"/>
      <c r="E1088" s="117"/>
      <c r="F1088" s="117"/>
      <c r="G1088" s="117"/>
      <c r="H1088" s="117"/>
      <c r="I1088" s="117"/>
      <c r="J1088" s="117"/>
      <c r="K1088" s="117"/>
    </row>
    <row r="1089" spans="2:11">
      <c r="B1089" s="116"/>
      <c r="C1089" s="116"/>
      <c r="D1089" s="116"/>
      <c r="E1089" s="117"/>
      <c r="F1089" s="117"/>
      <c r="G1089" s="117"/>
      <c r="H1089" s="117"/>
      <c r="I1089" s="117"/>
      <c r="J1089" s="117"/>
      <c r="K1089" s="117"/>
    </row>
    <row r="1090" spans="2:11">
      <c r="B1090" s="116"/>
      <c r="C1090" s="116"/>
      <c r="D1090" s="116"/>
      <c r="E1090" s="117"/>
      <c r="F1090" s="117"/>
      <c r="G1090" s="117"/>
      <c r="H1090" s="117"/>
      <c r="I1090" s="117"/>
      <c r="J1090" s="117"/>
      <c r="K1090" s="117"/>
    </row>
    <row r="1091" spans="2:11">
      <c r="B1091" s="116"/>
      <c r="C1091" s="116"/>
      <c r="D1091" s="116"/>
      <c r="E1091" s="117"/>
      <c r="F1091" s="117"/>
      <c r="G1091" s="117"/>
      <c r="H1091" s="117"/>
      <c r="I1091" s="117"/>
      <c r="J1091" s="117"/>
      <c r="K1091" s="117"/>
    </row>
    <row r="1092" spans="2:11">
      <c r="B1092" s="116"/>
      <c r="C1092" s="116"/>
      <c r="D1092" s="116"/>
      <c r="E1092" s="117"/>
      <c r="F1092" s="117"/>
      <c r="G1092" s="117"/>
      <c r="H1092" s="117"/>
      <c r="I1092" s="117"/>
      <c r="J1092" s="117"/>
      <c r="K1092" s="117"/>
    </row>
    <row r="1093" spans="2:11">
      <c r="B1093" s="116"/>
      <c r="C1093" s="116"/>
      <c r="D1093" s="116"/>
      <c r="E1093" s="117"/>
      <c r="F1093" s="117"/>
      <c r="G1093" s="117"/>
      <c r="H1093" s="117"/>
      <c r="I1093" s="117"/>
      <c r="J1093" s="117"/>
      <c r="K1093" s="117"/>
    </row>
    <row r="1094" spans="2:11">
      <c r="B1094" s="116"/>
      <c r="C1094" s="116"/>
      <c r="D1094" s="116"/>
      <c r="E1094" s="117"/>
      <c r="F1094" s="117"/>
      <c r="G1094" s="117"/>
      <c r="H1094" s="117"/>
      <c r="I1094" s="117"/>
      <c r="J1094" s="117"/>
      <c r="K1094" s="117"/>
    </row>
    <row r="1095" spans="2:11">
      <c r="B1095" s="116"/>
      <c r="C1095" s="116"/>
      <c r="D1095" s="116"/>
      <c r="E1095" s="117"/>
      <c r="F1095" s="117"/>
      <c r="G1095" s="117"/>
      <c r="H1095" s="117"/>
      <c r="I1095" s="117"/>
      <c r="J1095" s="117"/>
      <c r="K1095" s="117"/>
    </row>
    <row r="1096" spans="2:11">
      <c r="B1096" s="116"/>
      <c r="C1096" s="116"/>
      <c r="D1096" s="116"/>
      <c r="E1096" s="117"/>
      <c r="F1096" s="117"/>
      <c r="G1096" s="117"/>
      <c r="H1096" s="117"/>
      <c r="I1096" s="117"/>
      <c r="J1096" s="117"/>
      <c r="K1096" s="117"/>
    </row>
    <row r="1097" spans="2:11">
      <c r="B1097" s="116"/>
      <c r="C1097" s="116"/>
      <c r="D1097" s="116"/>
      <c r="E1097" s="117"/>
      <c r="F1097" s="117"/>
      <c r="G1097" s="117"/>
      <c r="H1097" s="117"/>
      <c r="I1097" s="117"/>
      <c r="J1097" s="117"/>
      <c r="K1097" s="117"/>
    </row>
    <row r="1098" spans="2:11">
      <c r="B1098" s="116"/>
      <c r="C1098" s="116"/>
      <c r="D1098" s="116"/>
      <c r="E1098" s="117"/>
      <c r="F1098" s="117"/>
      <c r="G1098" s="117"/>
      <c r="H1098" s="117"/>
      <c r="I1098" s="117"/>
      <c r="J1098" s="117"/>
      <c r="K1098" s="117"/>
    </row>
    <row r="1099" spans="2:11">
      <c r="B1099" s="116"/>
      <c r="C1099" s="116"/>
      <c r="D1099" s="116"/>
      <c r="E1099" s="117"/>
      <c r="F1099" s="117"/>
      <c r="G1099" s="117"/>
      <c r="H1099" s="117"/>
      <c r="I1099" s="117"/>
      <c r="J1099" s="117"/>
      <c r="K1099" s="117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7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135</v>
      </c>
      <c r="C1" s="67" t="s" vm="1">
        <v>214</v>
      </c>
    </row>
    <row r="2" spans="2:17">
      <c r="B2" s="46" t="s">
        <v>134</v>
      </c>
      <c r="C2" s="67" t="s">
        <v>215</v>
      </c>
    </row>
    <row r="3" spans="2:17">
      <c r="B3" s="46" t="s">
        <v>136</v>
      </c>
      <c r="C3" s="67" t="s">
        <v>2663</v>
      </c>
    </row>
    <row r="4" spans="2:17">
      <c r="B4" s="46" t="s">
        <v>137</v>
      </c>
      <c r="C4" s="67">
        <v>14242</v>
      </c>
    </row>
    <row r="6" spans="2:17" ht="26.25" customHeight="1">
      <c r="B6" s="148" t="s">
        <v>163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/>
    </row>
    <row r="7" spans="2:17" ht="26.25" customHeight="1">
      <c r="B7" s="148" t="s">
        <v>91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/>
    </row>
    <row r="8" spans="2:17" s="3" customFormat="1" ht="47.25">
      <c r="B8" s="21" t="s">
        <v>105</v>
      </c>
      <c r="C8" s="29" t="s">
        <v>40</v>
      </c>
      <c r="D8" s="29" t="s">
        <v>46</v>
      </c>
      <c r="E8" s="29" t="s">
        <v>14</v>
      </c>
      <c r="F8" s="29" t="s">
        <v>59</v>
      </c>
      <c r="G8" s="29" t="s">
        <v>93</v>
      </c>
      <c r="H8" s="29" t="s">
        <v>17</v>
      </c>
      <c r="I8" s="29" t="s">
        <v>92</v>
      </c>
      <c r="J8" s="29" t="s">
        <v>16</v>
      </c>
      <c r="K8" s="29" t="s">
        <v>18</v>
      </c>
      <c r="L8" s="29" t="s">
        <v>190</v>
      </c>
      <c r="M8" s="29" t="s">
        <v>189</v>
      </c>
      <c r="N8" s="29" t="s">
        <v>100</v>
      </c>
      <c r="O8" s="29" t="s">
        <v>53</v>
      </c>
      <c r="P8" s="29" t="s">
        <v>138</v>
      </c>
      <c r="Q8" s="30" t="s">
        <v>140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197</v>
      </c>
      <c r="M9" s="15"/>
      <c r="N9" s="15" t="s">
        <v>193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102</v>
      </c>
    </row>
    <row r="11" spans="2:17" s="4" customFormat="1" ht="18" customHeight="1">
      <c r="B11" s="129" t="s">
        <v>2665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0">
        <v>0</v>
      </c>
      <c r="O11" s="88"/>
      <c r="P11" s="131">
        <v>0</v>
      </c>
      <c r="Q11" s="131">
        <v>0</v>
      </c>
    </row>
    <row r="12" spans="2:17" ht="18" customHeight="1">
      <c r="B12" s="132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32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32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32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</row>
    <row r="112" spans="2:17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</row>
    <row r="113" spans="2:17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</row>
    <row r="114" spans="2:17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</row>
    <row r="115" spans="2:17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</row>
    <row r="116" spans="2:17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</row>
    <row r="117" spans="2:17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</row>
    <row r="118" spans="2:17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</row>
    <row r="119" spans="2:17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</row>
    <row r="120" spans="2:17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</row>
    <row r="121" spans="2:17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</row>
    <row r="122" spans="2:17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</row>
    <row r="123" spans="2:17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</row>
    <row r="124" spans="2:17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</row>
    <row r="125" spans="2:17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</row>
    <row r="126" spans="2:17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</row>
    <row r="128" spans="2:17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</row>
    <row r="129" spans="2:17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</row>
    <row r="130" spans="2:17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</row>
    <row r="131" spans="2:17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</row>
    <row r="132" spans="2:17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</row>
    <row r="133" spans="2:17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</row>
    <row r="134" spans="2:17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</row>
    <row r="135" spans="2:17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</row>
    <row r="137" spans="2:17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</row>
    <row r="138" spans="2:17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</row>
    <row r="139" spans="2:17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</row>
    <row r="140" spans="2:17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</row>
    <row r="141" spans="2:17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</row>
    <row r="142" spans="2:17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</row>
    <row r="143" spans="2:17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</row>
    <row r="144" spans="2:17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</row>
    <row r="145" spans="2:17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</row>
    <row r="146" spans="2:17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</row>
    <row r="147" spans="2:17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</row>
    <row r="148" spans="2:17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</row>
    <row r="149" spans="2:17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</row>
    <row r="150" spans="2:17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</row>
    <row r="151" spans="2:17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</row>
    <row r="152" spans="2:17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</row>
    <row r="153" spans="2:17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</row>
    <row r="154" spans="2:17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</row>
    <row r="155" spans="2:17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</row>
    <row r="156" spans="2:17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</row>
    <row r="157" spans="2:17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</row>
    <row r="158" spans="2:17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</row>
    <row r="159" spans="2:17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</row>
    <row r="160" spans="2:17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</row>
    <row r="161" spans="2:17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</row>
    <row r="162" spans="2:17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</row>
    <row r="163" spans="2:17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</row>
    <row r="164" spans="2:17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</row>
    <row r="165" spans="2:17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</row>
    <row r="166" spans="2:17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</row>
    <row r="167" spans="2:17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</row>
    <row r="168" spans="2:17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</row>
    <row r="169" spans="2:17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</row>
    <row r="170" spans="2:17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</row>
    <row r="171" spans="2:17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</row>
    <row r="172" spans="2:17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</row>
    <row r="173" spans="2:17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</row>
    <row r="175" spans="2:17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</row>
    <row r="176" spans="2:17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</row>
    <row r="177" spans="2:17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</row>
    <row r="178" spans="2:17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</row>
    <row r="179" spans="2:17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</row>
    <row r="180" spans="2:17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</row>
    <row r="181" spans="2:17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</row>
    <row r="182" spans="2:17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</row>
    <row r="183" spans="2:17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</row>
    <row r="184" spans="2:17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</row>
    <row r="185" spans="2:17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</row>
    <row r="186" spans="2:17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</row>
    <row r="187" spans="2:17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</row>
    <row r="188" spans="2:17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</row>
    <row r="189" spans="2:17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</row>
    <row r="190" spans="2:17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</row>
    <row r="191" spans="2:17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</row>
    <row r="192" spans="2:17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</row>
    <row r="193" spans="2:17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</row>
    <row r="194" spans="2:17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</row>
    <row r="195" spans="2:17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</row>
    <row r="196" spans="2:17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</row>
    <row r="197" spans="2:17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</row>
    <row r="198" spans="2:17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</row>
    <row r="199" spans="2:17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</row>
    <row r="200" spans="2:17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</row>
    <row r="201" spans="2:17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</row>
    <row r="202" spans="2:17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</row>
    <row r="203" spans="2:17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</row>
    <row r="204" spans="2:17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</row>
    <row r="205" spans="2:17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</row>
    <row r="206" spans="2:17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</row>
    <row r="207" spans="2:17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</row>
    <row r="208" spans="2:17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</row>
    <row r="209" spans="2:17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</row>
    <row r="210" spans="2:17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</row>
    <row r="211" spans="2:17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</row>
    <row r="212" spans="2:17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</row>
    <row r="213" spans="2:17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</row>
    <row r="214" spans="2:17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</row>
    <row r="215" spans="2:17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</row>
    <row r="216" spans="2:17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</row>
    <row r="217" spans="2:17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</row>
    <row r="218" spans="2:17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</row>
    <row r="219" spans="2:17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</row>
    <row r="220" spans="2:17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</row>
    <row r="221" spans="2:17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</row>
    <row r="222" spans="2:17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</row>
    <row r="223" spans="2:17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</row>
    <row r="224" spans="2:17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</row>
    <row r="225" spans="2:17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</row>
    <row r="226" spans="2:17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</row>
    <row r="227" spans="2:17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</row>
    <row r="228" spans="2:17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</row>
    <row r="229" spans="2:17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</row>
    <row r="230" spans="2:17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</row>
    <row r="231" spans="2:17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</row>
    <row r="232" spans="2:17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</row>
    <row r="233" spans="2:17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</row>
    <row r="234" spans="2:17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</row>
    <row r="235" spans="2:17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</row>
    <row r="236" spans="2:17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</row>
    <row r="237" spans="2:17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</row>
    <row r="238" spans="2:17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</row>
    <row r="239" spans="2:17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</row>
    <row r="240" spans="2:17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</row>
    <row r="241" spans="2:17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</row>
    <row r="242" spans="2:17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</row>
    <row r="243" spans="2:17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</row>
    <row r="244" spans="2:17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</row>
    <row r="245" spans="2:17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</row>
    <row r="246" spans="2:17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</row>
    <row r="247" spans="2:17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</row>
    <row r="248" spans="2:17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</row>
    <row r="249" spans="2:17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</row>
    <row r="250" spans="2:17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</row>
    <row r="251" spans="2:17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</row>
    <row r="252" spans="2:17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</row>
    <row r="253" spans="2:17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</row>
    <row r="254" spans="2:17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</row>
    <row r="255" spans="2:17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</row>
    <row r="256" spans="2:17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</row>
    <row r="257" spans="2:17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</row>
    <row r="258" spans="2:17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</row>
    <row r="259" spans="2:17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</row>
    <row r="260" spans="2:17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</row>
    <row r="261" spans="2:17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</row>
    <row r="262" spans="2:17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</row>
    <row r="263" spans="2:17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</row>
    <row r="264" spans="2:17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</row>
    <row r="265" spans="2:17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</row>
    <row r="266" spans="2:17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</row>
    <row r="267" spans="2:17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</row>
    <row r="268" spans="2:17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</row>
    <row r="269" spans="2:17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</row>
    <row r="270" spans="2:17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</row>
    <row r="271" spans="2:17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</row>
    <row r="272" spans="2:17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</row>
    <row r="273" spans="2:17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</row>
    <row r="274" spans="2:17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</row>
    <row r="275" spans="2:17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</row>
    <row r="276" spans="2:17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</row>
    <row r="277" spans="2:17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</row>
    <row r="278" spans="2:17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</row>
    <row r="279" spans="2:17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</row>
    <row r="280" spans="2:17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</row>
    <row r="281" spans="2:17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</row>
    <row r="282" spans="2:17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</row>
    <row r="283" spans="2:17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</row>
    <row r="284" spans="2:17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</row>
    <row r="285" spans="2:17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</row>
    <row r="286" spans="2:17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</row>
    <row r="287" spans="2:17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</row>
    <row r="288" spans="2:17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</row>
    <row r="289" spans="2:17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</row>
    <row r="290" spans="2:17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</row>
    <row r="291" spans="2:17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</row>
    <row r="292" spans="2:17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</row>
    <row r="293" spans="2:17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</row>
    <row r="294" spans="2:17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</row>
    <row r="295" spans="2:17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</row>
    <row r="296" spans="2:17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</row>
    <row r="297" spans="2:17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</row>
    <row r="298" spans="2:17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</row>
    <row r="299" spans="2:17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</row>
    <row r="300" spans="2:17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</row>
    <row r="301" spans="2:17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</row>
    <row r="302" spans="2:17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</row>
    <row r="303" spans="2:17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</row>
    <row r="304" spans="2:17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</row>
    <row r="305" spans="2:17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</row>
    <row r="306" spans="2:17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</row>
    <row r="307" spans="2:17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</row>
    <row r="308" spans="2:17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</row>
    <row r="309" spans="2:17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</row>
    <row r="310" spans="2:17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</row>
    <row r="311" spans="2:17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</row>
    <row r="312" spans="2:17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</row>
    <row r="313" spans="2:17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</row>
    <row r="314" spans="2:17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</row>
    <row r="315" spans="2:17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</row>
    <row r="316" spans="2:17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</row>
    <row r="317" spans="2:17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</row>
    <row r="318" spans="2:17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</row>
    <row r="319" spans="2:17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</row>
    <row r="320" spans="2:17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</row>
    <row r="321" spans="2:17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</row>
    <row r="322" spans="2:17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</row>
    <row r="323" spans="2:17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</row>
    <row r="324" spans="2:17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</row>
    <row r="325" spans="2:17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</row>
    <row r="326" spans="2:17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</row>
    <row r="327" spans="2:17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</row>
    <row r="328" spans="2:17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</row>
    <row r="329" spans="2:17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</row>
    <row r="330" spans="2:17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</row>
    <row r="331" spans="2:17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</row>
    <row r="332" spans="2:17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</row>
    <row r="333" spans="2:17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</row>
    <row r="334" spans="2:17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</row>
    <row r="335" spans="2:17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</row>
    <row r="336" spans="2:17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</row>
    <row r="337" spans="2:17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</row>
    <row r="338" spans="2:17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</row>
    <row r="339" spans="2:17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</row>
    <row r="340" spans="2:17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</row>
    <row r="341" spans="2:17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</row>
    <row r="342" spans="2:17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</row>
    <row r="343" spans="2:17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</row>
    <row r="344" spans="2:17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</row>
    <row r="345" spans="2:17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</row>
    <row r="346" spans="2:17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</row>
    <row r="347" spans="2:17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</row>
    <row r="348" spans="2:17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</row>
    <row r="349" spans="2:17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</row>
    <row r="350" spans="2:17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</row>
    <row r="351" spans="2:17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</row>
    <row r="352" spans="2:17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</row>
    <row r="353" spans="2:17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</row>
    <row r="354" spans="2:17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</row>
    <row r="355" spans="2:17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</row>
    <row r="356" spans="2:17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</row>
    <row r="357" spans="2:17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</row>
    <row r="358" spans="2:17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</row>
    <row r="359" spans="2:17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</row>
    <row r="360" spans="2:17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</row>
    <row r="361" spans="2:17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</row>
    <row r="362" spans="2:17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</row>
    <row r="363" spans="2:17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</row>
    <row r="364" spans="2:17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</row>
    <row r="365" spans="2:17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</row>
    <row r="366" spans="2:17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</row>
    <row r="367" spans="2:17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</row>
    <row r="368" spans="2:17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</row>
    <row r="369" spans="2:17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</row>
    <row r="370" spans="2:17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</row>
    <row r="371" spans="2:17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</row>
    <row r="372" spans="2:17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</row>
    <row r="373" spans="2:17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</row>
    <row r="374" spans="2:17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</row>
    <row r="375" spans="2:17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</row>
    <row r="376" spans="2:17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</row>
    <row r="377" spans="2:17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</row>
    <row r="378" spans="2:17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</row>
    <row r="379" spans="2:17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</row>
    <row r="380" spans="2:17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</row>
    <row r="381" spans="2:17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</row>
    <row r="382" spans="2:17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</row>
    <row r="383" spans="2:17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</row>
    <row r="384" spans="2:17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</row>
    <row r="385" spans="2:17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</row>
    <row r="386" spans="2:17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</row>
    <row r="387" spans="2:17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</row>
    <row r="388" spans="2:17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</row>
    <row r="389" spans="2:17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</row>
    <row r="390" spans="2:17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</row>
    <row r="391" spans="2:17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</row>
    <row r="392" spans="2:17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</row>
    <row r="393" spans="2:17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</row>
    <row r="394" spans="2:17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</row>
    <row r="395" spans="2:17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</row>
    <row r="396" spans="2:17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</row>
    <row r="397" spans="2:17">
      <c r="B397" s="116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</row>
    <row r="398" spans="2:17">
      <c r="B398" s="116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</row>
    <row r="399" spans="2:17">
      <c r="B399" s="116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</row>
    <row r="400" spans="2:17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</row>
    <row r="401" spans="2:17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</row>
    <row r="402" spans="2:17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</row>
    <row r="403" spans="2:17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</row>
    <row r="404" spans="2:17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</row>
    <row r="405" spans="2:17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</row>
    <row r="406" spans="2:17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</row>
    <row r="407" spans="2:17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</row>
    <row r="408" spans="2:17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</row>
    <row r="409" spans="2:17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</row>
    <row r="410" spans="2:17">
      <c r="B410" s="116"/>
      <c r="C410" s="116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</row>
    <row r="411" spans="2:17">
      <c r="B411" s="116"/>
      <c r="C411" s="116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</row>
    <row r="412" spans="2:17">
      <c r="B412" s="116"/>
      <c r="C412" s="116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</row>
    <row r="413" spans="2:17">
      <c r="B413" s="116"/>
      <c r="C413" s="116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</row>
    <row r="414" spans="2:17">
      <c r="B414" s="116"/>
      <c r="C414" s="116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</row>
    <row r="415" spans="2:17">
      <c r="B415" s="116"/>
      <c r="C415" s="116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</row>
    <row r="416" spans="2:17">
      <c r="B416" s="116"/>
      <c r="C416" s="116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</row>
    <row r="417" spans="2:17">
      <c r="B417" s="116"/>
      <c r="C417" s="116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</row>
    <row r="418" spans="2:17">
      <c r="B418" s="116"/>
      <c r="C418" s="116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</row>
    <row r="419" spans="2:17">
      <c r="B419" s="116"/>
      <c r="C419" s="116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</row>
    <row r="420" spans="2:17">
      <c r="B420" s="116"/>
      <c r="C420" s="116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</row>
    <row r="421" spans="2:17">
      <c r="B421" s="116"/>
      <c r="C421" s="116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</row>
    <row r="422" spans="2:17">
      <c r="B422" s="116"/>
      <c r="C422" s="116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</row>
    <row r="423" spans="2:17">
      <c r="B423" s="116"/>
      <c r="C423" s="116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</row>
    <row r="424" spans="2:17">
      <c r="B424" s="116"/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</row>
    <row r="425" spans="2:17">
      <c r="B425" s="116"/>
      <c r="C425" s="116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</row>
    <row r="426" spans="2:17">
      <c r="B426" s="116"/>
      <c r="C426" s="116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</row>
    <row r="427" spans="2:17">
      <c r="B427" s="116"/>
      <c r="C427" s="116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</row>
    <row r="428" spans="2:17">
      <c r="B428" s="116"/>
      <c r="C428" s="116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</row>
    <row r="429" spans="2:17">
      <c r="B429" s="116"/>
      <c r="C429" s="116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</row>
    <row r="430" spans="2:17">
      <c r="B430" s="116"/>
      <c r="C430" s="116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</row>
    <row r="431" spans="2:17">
      <c r="B431" s="116"/>
      <c r="C431" s="116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</row>
    <row r="432" spans="2:17">
      <c r="B432" s="116"/>
      <c r="C432" s="116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</row>
    <row r="433" spans="2:17">
      <c r="B433" s="116"/>
      <c r="C433" s="116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</row>
    <row r="434" spans="2:17">
      <c r="B434" s="116"/>
      <c r="C434" s="116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</row>
    <row r="435" spans="2:17">
      <c r="B435" s="116"/>
      <c r="C435" s="116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</row>
    <row r="436" spans="2:17">
      <c r="B436" s="116"/>
      <c r="C436" s="116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</row>
    <row r="437" spans="2:17">
      <c r="B437" s="116"/>
      <c r="C437" s="116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</row>
    <row r="438" spans="2:17">
      <c r="B438" s="116"/>
      <c r="C438" s="116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</row>
    <row r="439" spans="2:17">
      <c r="B439" s="116"/>
      <c r="C439" s="116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</row>
    <row r="440" spans="2:17">
      <c r="B440" s="116"/>
      <c r="C440" s="116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</row>
    <row r="441" spans="2:17">
      <c r="B441" s="116"/>
      <c r="C441" s="116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</row>
    <row r="442" spans="2:17">
      <c r="B442" s="116"/>
      <c r="C442" s="116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</row>
    <row r="443" spans="2:17">
      <c r="B443" s="116"/>
      <c r="C443" s="116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</row>
    <row r="444" spans="2:17">
      <c r="B444" s="116"/>
      <c r="C444" s="116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</row>
    <row r="445" spans="2:17">
      <c r="B445" s="116"/>
      <c r="C445" s="116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</row>
    <row r="446" spans="2:17">
      <c r="B446" s="116"/>
      <c r="C446" s="116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</row>
    <row r="447" spans="2:17">
      <c r="B447" s="116"/>
      <c r="C447" s="116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</row>
    <row r="448" spans="2:17">
      <c r="B448" s="116"/>
      <c r="C448" s="116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</row>
    <row r="449" spans="2:17">
      <c r="B449" s="116"/>
      <c r="C449" s="116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</row>
    <row r="450" spans="2:17">
      <c r="B450" s="116"/>
      <c r="C450" s="116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</row>
    <row r="451" spans="2:17">
      <c r="B451" s="116"/>
      <c r="C451" s="116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</row>
    <row r="452" spans="2:17">
      <c r="B452" s="116"/>
      <c r="C452" s="116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</row>
    <row r="453" spans="2:17">
      <c r="B453" s="116"/>
      <c r="C453" s="116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</row>
    <row r="454" spans="2:17">
      <c r="B454" s="116"/>
      <c r="C454" s="116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</row>
    <row r="455" spans="2:17">
      <c r="B455" s="116"/>
      <c r="C455" s="116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</row>
    <row r="456" spans="2:17">
      <c r="B456" s="116"/>
      <c r="C456" s="116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</row>
    <row r="457" spans="2:17">
      <c r="B457" s="116"/>
      <c r="C457" s="116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</row>
    <row r="458" spans="2:17">
      <c r="B458" s="116"/>
      <c r="C458" s="116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</row>
    <row r="459" spans="2:17">
      <c r="B459" s="116"/>
      <c r="C459" s="116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</row>
    <row r="460" spans="2:17">
      <c r="B460" s="116"/>
      <c r="C460" s="116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</row>
    <row r="461" spans="2:17">
      <c r="B461" s="116"/>
      <c r="C461" s="116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</row>
    <row r="462" spans="2:17">
      <c r="B462" s="116"/>
      <c r="C462" s="116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</row>
    <row r="463" spans="2:17">
      <c r="B463" s="116"/>
      <c r="C463" s="116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</row>
    <row r="464" spans="2:17">
      <c r="B464" s="116"/>
      <c r="C464" s="116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</row>
    <row r="465" spans="2:17">
      <c r="B465" s="116"/>
      <c r="C465" s="116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</row>
    <row r="466" spans="2:17">
      <c r="B466" s="116"/>
      <c r="C466" s="116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</row>
    <row r="467" spans="2:17">
      <c r="B467" s="116"/>
      <c r="C467" s="116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</row>
    <row r="468" spans="2:17">
      <c r="B468" s="116"/>
      <c r="C468" s="116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</row>
    <row r="469" spans="2:17">
      <c r="B469" s="116"/>
      <c r="C469" s="116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</row>
    <row r="470" spans="2:17">
      <c r="B470" s="116"/>
      <c r="C470" s="116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</row>
    <row r="471" spans="2:17">
      <c r="B471" s="116"/>
      <c r="C471" s="116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</row>
    <row r="472" spans="2:17">
      <c r="B472" s="116"/>
      <c r="C472" s="116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</row>
    <row r="473" spans="2:17">
      <c r="B473" s="116"/>
      <c r="C473" s="116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</row>
    <row r="474" spans="2:17">
      <c r="B474" s="116"/>
      <c r="C474" s="116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</row>
    <row r="475" spans="2:17">
      <c r="B475" s="116"/>
      <c r="C475" s="116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</row>
    <row r="476" spans="2:17">
      <c r="B476" s="116"/>
      <c r="C476" s="116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</row>
    <row r="477" spans="2:17">
      <c r="B477" s="116"/>
      <c r="C477" s="116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</row>
    <row r="478" spans="2:17">
      <c r="B478" s="116"/>
      <c r="C478" s="116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</row>
    <row r="479" spans="2:17">
      <c r="B479" s="116"/>
      <c r="C479" s="116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</row>
    <row r="480" spans="2:17">
      <c r="B480" s="116"/>
      <c r="C480" s="116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</row>
    <row r="481" spans="2:17">
      <c r="B481" s="116"/>
      <c r="C481" s="116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</row>
    <row r="482" spans="2:17">
      <c r="B482" s="116"/>
      <c r="C482" s="116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</row>
    <row r="483" spans="2:17">
      <c r="B483" s="116"/>
      <c r="C483" s="116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</row>
    <row r="484" spans="2:17">
      <c r="B484" s="116"/>
      <c r="C484" s="116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</row>
    <row r="485" spans="2:17">
      <c r="B485" s="116"/>
      <c r="C485" s="116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</row>
    <row r="486" spans="2:17">
      <c r="B486" s="116"/>
      <c r="C486" s="116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</row>
    <row r="487" spans="2:17">
      <c r="B487" s="116"/>
      <c r="C487" s="116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</row>
    <row r="488" spans="2:17">
      <c r="B488" s="116"/>
      <c r="C488" s="116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</row>
    <row r="489" spans="2:17">
      <c r="B489" s="116"/>
      <c r="C489" s="116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</row>
    <row r="490" spans="2:17">
      <c r="B490" s="116"/>
      <c r="C490" s="116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</row>
    <row r="491" spans="2:17">
      <c r="B491" s="116"/>
      <c r="C491" s="116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</row>
    <row r="492" spans="2:17">
      <c r="B492" s="116"/>
      <c r="C492" s="116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</row>
    <row r="493" spans="2:17">
      <c r="B493" s="116"/>
      <c r="C493" s="116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</row>
    <row r="494" spans="2:17">
      <c r="B494" s="116"/>
      <c r="C494" s="116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</row>
    <row r="495" spans="2:17">
      <c r="B495" s="116"/>
      <c r="C495" s="116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</row>
    <row r="496" spans="2:17">
      <c r="B496" s="116"/>
      <c r="C496" s="116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</row>
    <row r="497" spans="2:17">
      <c r="B497" s="116"/>
      <c r="C497" s="116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</row>
    <row r="498" spans="2:17">
      <c r="B498" s="116"/>
      <c r="C498" s="116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</row>
    <row r="499" spans="2:17">
      <c r="B499" s="116"/>
      <c r="C499" s="116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</row>
    <row r="500" spans="2:17">
      <c r="B500" s="116"/>
      <c r="C500" s="116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</row>
    <row r="501" spans="2:17">
      <c r="B501" s="116"/>
      <c r="C501" s="116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</row>
    <row r="502" spans="2:17">
      <c r="B502" s="116"/>
      <c r="C502" s="116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</row>
    <row r="503" spans="2:17">
      <c r="B503" s="116"/>
      <c r="C503" s="116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</row>
    <row r="504" spans="2:17">
      <c r="B504" s="116"/>
      <c r="C504" s="116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</row>
    <row r="505" spans="2:17">
      <c r="B505" s="116"/>
      <c r="C505" s="116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</row>
    <row r="506" spans="2:17">
      <c r="B506" s="116"/>
      <c r="C506" s="116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</row>
    <row r="507" spans="2:17">
      <c r="B507" s="116"/>
      <c r="C507" s="116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</row>
    <row r="508" spans="2:17">
      <c r="B508" s="116"/>
      <c r="C508" s="116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</row>
    <row r="509" spans="2:17">
      <c r="B509" s="116"/>
      <c r="C509" s="116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</row>
    <row r="510" spans="2:17">
      <c r="B510" s="116"/>
      <c r="C510" s="116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</row>
    <row r="511" spans="2:17">
      <c r="B511" s="116"/>
      <c r="C511" s="116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</row>
    <row r="512" spans="2:17">
      <c r="B512" s="116"/>
      <c r="C512" s="116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</row>
    <row r="513" spans="2:17">
      <c r="B513" s="116"/>
      <c r="C513" s="116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</row>
    <row r="514" spans="2:17">
      <c r="B514" s="116"/>
      <c r="C514" s="116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</row>
    <row r="515" spans="2:17">
      <c r="B515" s="116"/>
      <c r="C515" s="116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</row>
    <row r="516" spans="2:17">
      <c r="B516" s="116"/>
      <c r="C516" s="116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</row>
    <row r="517" spans="2:17">
      <c r="B517" s="116"/>
      <c r="C517" s="116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</row>
    <row r="518" spans="2:17">
      <c r="B518" s="116"/>
      <c r="C518" s="116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</row>
    <row r="519" spans="2:17">
      <c r="B519" s="116"/>
      <c r="C519" s="116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</row>
    <row r="520" spans="2:17">
      <c r="B520" s="116"/>
      <c r="C520" s="116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</row>
    <row r="521" spans="2:17">
      <c r="B521" s="116"/>
      <c r="C521" s="116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</row>
    <row r="522" spans="2:17">
      <c r="B522" s="116"/>
      <c r="C522" s="116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</row>
    <row r="523" spans="2:17">
      <c r="B523" s="116"/>
      <c r="C523" s="116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</row>
    <row r="524" spans="2:17">
      <c r="B524" s="116"/>
      <c r="C524" s="116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</row>
    <row r="525" spans="2:17">
      <c r="B525" s="116"/>
      <c r="C525" s="116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</row>
    <row r="526" spans="2:17">
      <c r="B526" s="116"/>
      <c r="C526" s="116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</row>
    <row r="527" spans="2:17">
      <c r="B527" s="116"/>
      <c r="C527" s="116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</row>
    <row r="528" spans="2:17">
      <c r="B528" s="116"/>
      <c r="C528" s="116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</row>
    <row r="529" spans="2:17">
      <c r="B529" s="116"/>
      <c r="C529" s="116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</row>
    <row r="530" spans="2:17">
      <c r="B530" s="116"/>
      <c r="C530" s="116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</row>
    <row r="531" spans="2:17">
      <c r="B531" s="116"/>
      <c r="C531" s="116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</row>
    <row r="532" spans="2:17">
      <c r="B532" s="116"/>
      <c r="C532" s="116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</row>
    <row r="533" spans="2:17">
      <c r="B533" s="116"/>
      <c r="C533" s="116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</row>
    <row r="534" spans="2:17">
      <c r="B534" s="116"/>
      <c r="C534" s="116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</row>
    <row r="535" spans="2:17">
      <c r="B535" s="116"/>
      <c r="C535" s="116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</row>
    <row r="536" spans="2:17">
      <c r="B536" s="116"/>
      <c r="C536" s="116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</row>
    <row r="537" spans="2:17">
      <c r="B537" s="116"/>
      <c r="C537" s="116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</row>
    <row r="538" spans="2:17">
      <c r="B538" s="116"/>
      <c r="C538" s="116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</row>
    <row r="539" spans="2:17">
      <c r="B539" s="116"/>
      <c r="C539" s="116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</row>
    <row r="540" spans="2:17">
      <c r="B540" s="116"/>
      <c r="C540" s="116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</row>
    <row r="541" spans="2:17">
      <c r="B541" s="116"/>
      <c r="C541" s="116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</row>
    <row r="542" spans="2:17">
      <c r="B542" s="116"/>
      <c r="C542" s="116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</row>
    <row r="543" spans="2:17">
      <c r="B543" s="116"/>
      <c r="C543" s="116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</row>
    <row r="544" spans="2:17">
      <c r="B544" s="116"/>
      <c r="C544" s="116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</row>
    <row r="545" spans="2:17">
      <c r="B545" s="116"/>
      <c r="C545" s="116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</row>
    <row r="546" spans="2:17">
      <c r="B546" s="116"/>
      <c r="C546" s="116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</row>
    <row r="547" spans="2:17">
      <c r="B547" s="116"/>
      <c r="C547" s="116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</row>
    <row r="548" spans="2:17">
      <c r="B548" s="116"/>
      <c r="C548" s="116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</row>
    <row r="549" spans="2:17">
      <c r="B549" s="116"/>
      <c r="C549" s="116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</row>
    <row r="550" spans="2:17">
      <c r="B550" s="116"/>
      <c r="C550" s="116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</row>
    <row r="551" spans="2:17">
      <c r="B551" s="116"/>
      <c r="C551" s="116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</row>
    <row r="552" spans="2:17">
      <c r="B552" s="116"/>
      <c r="C552" s="116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</row>
    <row r="553" spans="2:17">
      <c r="B553" s="116"/>
      <c r="C553" s="116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</row>
    <row r="554" spans="2:17">
      <c r="B554" s="116"/>
      <c r="C554" s="116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</row>
    <row r="555" spans="2:17">
      <c r="B555" s="116"/>
      <c r="C555" s="116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</row>
    <row r="556" spans="2:17">
      <c r="B556" s="116"/>
      <c r="C556" s="116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</row>
    <row r="557" spans="2:17">
      <c r="B557" s="116"/>
      <c r="C557" s="116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</row>
    <row r="558" spans="2:17">
      <c r="B558" s="116"/>
      <c r="C558" s="116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7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135</v>
      </c>
      <c r="C1" s="67" t="s" vm="1">
        <v>214</v>
      </c>
    </row>
    <row r="2" spans="2:18">
      <c r="B2" s="46" t="s">
        <v>134</v>
      </c>
      <c r="C2" s="67" t="s">
        <v>215</v>
      </c>
    </row>
    <row r="3" spans="2:18">
      <c r="B3" s="46" t="s">
        <v>136</v>
      </c>
      <c r="C3" s="67" t="s">
        <v>2663</v>
      </c>
    </row>
    <row r="4" spans="2:18">
      <c r="B4" s="46" t="s">
        <v>137</v>
      </c>
      <c r="C4" s="67">
        <v>14242</v>
      </c>
    </row>
    <row r="6" spans="2:18" ht="26.25" customHeight="1">
      <c r="B6" s="148" t="s">
        <v>164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</row>
    <row r="7" spans="2:18" s="3" customFormat="1" ht="78.75">
      <c r="B7" s="47" t="s">
        <v>105</v>
      </c>
      <c r="C7" s="48" t="s">
        <v>176</v>
      </c>
      <c r="D7" s="48" t="s">
        <v>40</v>
      </c>
      <c r="E7" s="48" t="s">
        <v>106</v>
      </c>
      <c r="F7" s="48" t="s">
        <v>14</v>
      </c>
      <c r="G7" s="48" t="s">
        <v>93</v>
      </c>
      <c r="H7" s="48" t="s">
        <v>59</v>
      </c>
      <c r="I7" s="48" t="s">
        <v>17</v>
      </c>
      <c r="J7" s="48" t="s">
        <v>213</v>
      </c>
      <c r="K7" s="48" t="s">
        <v>92</v>
      </c>
      <c r="L7" s="48" t="s">
        <v>35</v>
      </c>
      <c r="M7" s="48" t="s">
        <v>18</v>
      </c>
      <c r="N7" s="48" t="s">
        <v>190</v>
      </c>
      <c r="O7" s="48" t="s">
        <v>189</v>
      </c>
      <c r="P7" s="48" t="s">
        <v>100</v>
      </c>
      <c r="Q7" s="48" t="s">
        <v>138</v>
      </c>
      <c r="R7" s="50" t="s">
        <v>140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197</v>
      </c>
      <c r="O8" s="15"/>
      <c r="P8" s="15" t="s">
        <v>193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102</v>
      </c>
      <c r="R9" s="19" t="s">
        <v>103</v>
      </c>
    </row>
    <row r="10" spans="2:18" s="4" customFormat="1" ht="18" customHeight="1">
      <c r="B10" s="129" t="s">
        <v>2666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30">
        <v>0</v>
      </c>
      <c r="Q10" s="131">
        <v>0</v>
      </c>
      <c r="R10" s="131">
        <v>0</v>
      </c>
    </row>
    <row r="11" spans="2:18" ht="21.75" customHeight="1">
      <c r="B11" s="132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2:18">
      <c r="B12" s="132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2:18">
      <c r="B13" s="132" t="s">
        <v>188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2:18">
      <c r="B14" s="132" t="s">
        <v>196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2:18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2:1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2:18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2:18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2:18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2:18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2:18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116"/>
      <c r="C110" s="116"/>
      <c r="D110" s="116"/>
      <c r="E110" s="116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</row>
    <row r="111" spans="2:18">
      <c r="B111" s="116"/>
      <c r="C111" s="116"/>
      <c r="D111" s="116"/>
      <c r="E111" s="116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</row>
    <row r="112" spans="2:18">
      <c r="B112" s="116"/>
      <c r="C112" s="116"/>
      <c r="D112" s="116"/>
      <c r="E112" s="116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</row>
    <row r="113" spans="2:18">
      <c r="B113" s="116"/>
      <c r="C113" s="116"/>
      <c r="D113" s="116"/>
      <c r="E113" s="116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</row>
    <row r="114" spans="2:18">
      <c r="B114" s="116"/>
      <c r="C114" s="116"/>
      <c r="D114" s="116"/>
      <c r="E114" s="116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</row>
    <row r="115" spans="2:18">
      <c r="B115" s="116"/>
      <c r="C115" s="116"/>
      <c r="D115" s="116"/>
      <c r="E115" s="116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</row>
    <row r="116" spans="2:18">
      <c r="B116" s="116"/>
      <c r="C116" s="116"/>
      <c r="D116" s="116"/>
      <c r="E116" s="116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</row>
    <row r="117" spans="2:18">
      <c r="B117" s="116"/>
      <c r="C117" s="116"/>
      <c r="D117" s="116"/>
      <c r="E117" s="116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</row>
    <row r="118" spans="2:18">
      <c r="B118" s="116"/>
      <c r="C118" s="116"/>
      <c r="D118" s="116"/>
      <c r="E118" s="116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</row>
    <row r="119" spans="2:18">
      <c r="B119" s="116"/>
      <c r="C119" s="116"/>
      <c r="D119" s="116"/>
      <c r="E119" s="116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</row>
    <row r="120" spans="2:18">
      <c r="B120" s="116"/>
      <c r="C120" s="116"/>
      <c r="D120" s="116"/>
      <c r="E120" s="116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</row>
    <row r="121" spans="2:18">
      <c r="B121" s="116"/>
      <c r="C121" s="116"/>
      <c r="D121" s="116"/>
      <c r="E121" s="116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</row>
    <row r="122" spans="2:18">
      <c r="B122" s="116"/>
      <c r="C122" s="116"/>
      <c r="D122" s="116"/>
      <c r="E122" s="116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</row>
    <row r="123" spans="2:18">
      <c r="B123" s="116"/>
      <c r="C123" s="116"/>
      <c r="D123" s="116"/>
      <c r="E123" s="116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</row>
    <row r="124" spans="2:18">
      <c r="B124" s="116"/>
      <c r="C124" s="116"/>
      <c r="D124" s="116"/>
      <c r="E124" s="116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</row>
    <row r="125" spans="2:18">
      <c r="B125" s="116"/>
      <c r="C125" s="116"/>
      <c r="D125" s="116"/>
      <c r="E125" s="116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</row>
    <row r="126" spans="2:18">
      <c r="B126" s="116"/>
      <c r="C126" s="116"/>
      <c r="D126" s="116"/>
      <c r="E126" s="116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</row>
    <row r="127" spans="2:18">
      <c r="B127" s="116"/>
      <c r="C127" s="116"/>
      <c r="D127" s="116"/>
      <c r="E127" s="116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</row>
    <row r="128" spans="2:18">
      <c r="B128" s="116"/>
      <c r="C128" s="116"/>
      <c r="D128" s="116"/>
      <c r="E128" s="116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</row>
    <row r="129" spans="2:18">
      <c r="B129" s="116"/>
      <c r="C129" s="116"/>
      <c r="D129" s="116"/>
      <c r="E129" s="116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</row>
    <row r="130" spans="2:18">
      <c r="B130" s="116"/>
      <c r="C130" s="116"/>
      <c r="D130" s="116"/>
      <c r="E130" s="116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</row>
    <row r="131" spans="2:18">
      <c r="B131" s="116"/>
      <c r="C131" s="116"/>
      <c r="D131" s="116"/>
      <c r="E131" s="116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</row>
    <row r="132" spans="2:18">
      <c r="B132" s="116"/>
      <c r="C132" s="116"/>
      <c r="D132" s="116"/>
      <c r="E132" s="116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</row>
    <row r="133" spans="2:18">
      <c r="B133" s="116"/>
      <c r="C133" s="116"/>
      <c r="D133" s="116"/>
      <c r="E133" s="116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</row>
    <row r="134" spans="2:18">
      <c r="B134" s="116"/>
      <c r="C134" s="116"/>
      <c r="D134" s="116"/>
      <c r="E134" s="116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</row>
    <row r="135" spans="2:18">
      <c r="B135" s="116"/>
      <c r="C135" s="116"/>
      <c r="D135" s="116"/>
      <c r="E135" s="116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</row>
    <row r="136" spans="2:18">
      <c r="B136" s="116"/>
      <c r="C136" s="116"/>
      <c r="D136" s="116"/>
      <c r="E136" s="116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</row>
    <row r="137" spans="2:18">
      <c r="B137" s="116"/>
      <c r="C137" s="116"/>
      <c r="D137" s="116"/>
      <c r="E137" s="116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</row>
    <row r="138" spans="2:18">
      <c r="B138" s="116"/>
      <c r="C138" s="116"/>
      <c r="D138" s="116"/>
      <c r="E138" s="116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</row>
    <row r="139" spans="2:18">
      <c r="B139" s="116"/>
      <c r="C139" s="116"/>
      <c r="D139" s="116"/>
      <c r="E139" s="116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</row>
    <row r="140" spans="2:18">
      <c r="B140" s="116"/>
      <c r="C140" s="116"/>
      <c r="D140" s="116"/>
      <c r="E140" s="116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</row>
    <row r="141" spans="2:18">
      <c r="B141" s="116"/>
      <c r="C141" s="116"/>
      <c r="D141" s="116"/>
      <c r="E141" s="116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</row>
    <row r="142" spans="2:18">
      <c r="B142" s="116"/>
      <c r="C142" s="116"/>
      <c r="D142" s="116"/>
      <c r="E142" s="116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</row>
    <row r="143" spans="2:18">
      <c r="B143" s="116"/>
      <c r="C143" s="116"/>
      <c r="D143" s="116"/>
      <c r="E143" s="116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</row>
    <row r="144" spans="2:18">
      <c r="B144" s="116"/>
      <c r="C144" s="116"/>
      <c r="D144" s="116"/>
      <c r="E144" s="116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</row>
    <row r="145" spans="2:18">
      <c r="B145" s="116"/>
      <c r="C145" s="116"/>
      <c r="D145" s="116"/>
      <c r="E145" s="116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</row>
    <row r="146" spans="2:18">
      <c r="B146" s="116"/>
      <c r="C146" s="116"/>
      <c r="D146" s="116"/>
      <c r="E146" s="116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</row>
    <row r="147" spans="2:18">
      <c r="B147" s="116"/>
      <c r="C147" s="116"/>
      <c r="D147" s="116"/>
      <c r="E147" s="116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</row>
    <row r="148" spans="2:18">
      <c r="B148" s="116"/>
      <c r="C148" s="116"/>
      <c r="D148" s="116"/>
      <c r="E148" s="116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</row>
    <row r="149" spans="2:18">
      <c r="B149" s="116"/>
      <c r="C149" s="116"/>
      <c r="D149" s="116"/>
      <c r="E149" s="116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</row>
    <row r="150" spans="2:18">
      <c r="B150" s="116"/>
      <c r="C150" s="116"/>
      <c r="D150" s="116"/>
      <c r="E150" s="116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</row>
    <row r="151" spans="2:18">
      <c r="B151" s="116"/>
      <c r="C151" s="116"/>
      <c r="D151" s="116"/>
      <c r="E151" s="116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</row>
    <row r="152" spans="2:18">
      <c r="B152" s="116"/>
      <c r="C152" s="116"/>
      <c r="D152" s="116"/>
      <c r="E152" s="116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</row>
    <row r="153" spans="2:18">
      <c r="B153" s="116"/>
      <c r="C153" s="116"/>
      <c r="D153" s="116"/>
      <c r="E153" s="116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</row>
    <row r="154" spans="2:18">
      <c r="B154" s="116"/>
      <c r="C154" s="116"/>
      <c r="D154" s="116"/>
      <c r="E154" s="116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</row>
    <row r="155" spans="2:18">
      <c r="B155" s="116"/>
      <c r="C155" s="116"/>
      <c r="D155" s="116"/>
      <c r="E155" s="116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</row>
    <row r="156" spans="2:18">
      <c r="B156" s="116"/>
      <c r="C156" s="116"/>
      <c r="D156" s="116"/>
      <c r="E156" s="116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</row>
    <row r="157" spans="2:18">
      <c r="B157" s="116"/>
      <c r="C157" s="116"/>
      <c r="D157" s="116"/>
      <c r="E157" s="116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</row>
    <row r="158" spans="2:18">
      <c r="B158" s="116"/>
      <c r="C158" s="116"/>
      <c r="D158" s="116"/>
      <c r="E158" s="116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</row>
    <row r="159" spans="2:18">
      <c r="B159" s="116"/>
      <c r="C159" s="116"/>
      <c r="D159" s="116"/>
      <c r="E159" s="116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</row>
    <row r="160" spans="2:18">
      <c r="B160" s="116"/>
      <c r="C160" s="116"/>
      <c r="D160" s="116"/>
      <c r="E160" s="116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</row>
    <row r="161" spans="2:18">
      <c r="B161" s="116"/>
      <c r="C161" s="116"/>
      <c r="D161" s="116"/>
      <c r="E161" s="116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</row>
    <row r="162" spans="2:18">
      <c r="B162" s="116"/>
      <c r="C162" s="116"/>
      <c r="D162" s="116"/>
      <c r="E162" s="116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</row>
    <row r="163" spans="2:18">
      <c r="B163" s="116"/>
      <c r="C163" s="116"/>
      <c r="D163" s="116"/>
      <c r="E163" s="116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</row>
    <row r="164" spans="2:18">
      <c r="B164" s="116"/>
      <c r="C164" s="116"/>
      <c r="D164" s="116"/>
      <c r="E164" s="116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</row>
    <row r="165" spans="2:18">
      <c r="B165" s="116"/>
      <c r="C165" s="116"/>
      <c r="D165" s="116"/>
      <c r="E165" s="116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</row>
    <row r="166" spans="2:18">
      <c r="B166" s="116"/>
      <c r="C166" s="116"/>
      <c r="D166" s="116"/>
      <c r="E166" s="116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</row>
    <row r="167" spans="2:18">
      <c r="B167" s="116"/>
      <c r="C167" s="116"/>
      <c r="D167" s="116"/>
      <c r="E167" s="116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</row>
    <row r="168" spans="2:18">
      <c r="B168" s="116"/>
      <c r="C168" s="116"/>
      <c r="D168" s="116"/>
      <c r="E168" s="116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</row>
    <row r="169" spans="2:18">
      <c r="B169" s="116"/>
      <c r="C169" s="116"/>
      <c r="D169" s="116"/>
      <c r="E169" s="116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</row>
    <row r="170" spans="2:18">
      <c r="B170" s="116"/>
      <c r="C170" s="116"/>
      <c r="D170" s="116"/>
      <c r="E170" s="116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</row>
    <row r="171" spans="2:18">
      <c r="B171" s="116"/>
      <c r="C171" s="116"/>
      <c r="D171" s="116"/>
      <c r="E171" s="116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</row>
    <row r="172" spans="2:18">
      <c r="B172" s="116"/>
      <c r="C172" s="116"/>
      <c r="D172" s="116"/>
      <c r="E172" s="116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</row>
    <row r="173" spans="2:18">
      <c r="B173" s="116"/>
      <c r="C173" s="116"/>
      <c r="D173" s="116"/>
      <c r="E173" s="116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</row>
    <row r="174" spans="2:18">
      <c r="B174" s="116"/>
      <c r="C174" s="116"/>
      <c r="D174" s="116"/>
      <c r="E174" s="116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</row>
    <row r="175" spans="2:18">
      <c r="B175" s="116"/>
      <c r="C175" s="116"/>
      <c r="D175" s="116"/>
      <c r="E175" s="116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</row>
    <row r="176" spans="2:18">
      <c r="B176" s="116"/>
      <c r="C176" s="116"/>
      <c r="D176" s="116"/>
      <c r="E176" s="116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</row>
    <row r="177" spans="2:18">
      <c r="B177" s="116"/>
      <c r="C177" s="116"/>
      <c r="D177" s="116"/>
      <c r="E177" s="116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</row>
    <row r="178" spans="2:18">
      <c r="B178" s="116"/>
      <c r="C178" s="116"/>
      <c r="D178" s="116"/>
      <c r="E178" s="116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</row>
    <row r="179" spans="2:18">
      <c r="B179" s="116"/>
      <c r="C179" s="116"/>
      <c r="D179" s="116"/>
      <c r="E179" s="116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</row>
    <row r="180" spans="2:18">
      <c r="B180" s="116"/>
      <c r="C180" s="116"/>
      <c r="D180" s="116"/>
      <c r="E180" s="116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</row>
    <row r="181" spans="2:18">
      <c r="B181" s="116"/>
      <c r="C181" s="116"/>
      <c r="D181" s="116"/>
      <c r="E181" s="116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</row>
    <row r="182" spans="2:18">
      <c r="B182" s="116"/>
      <c r="C182" s="116"/>
      <c r="D182" s="116"/>
      <c r="E182" s="116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</row>
    <row r="183" spans="2:18">
      <c r="B183" s="116"/>
      <c r="C183" s="116"/>
      <c r="D183" s="116"/>
      <c r="E183" s="116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</row>
    <row r="184" spans="2:18">
      <c r="B184" s="116"/>
      <c r="C184" s="116"/>
      <c r="D184" s="116"/>
      <c r="E184" s="116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</row>
    <row r="185" spans="2:18">
      <c r="B185" s="116"/>
      <c r="C185" s="116"/>
      <c r="D185" s="116"/>
      <c r="E185" s="116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</row>
    <row r="186" spans="2:18">
      <c r="B186" s="116"/>
      <c r="C186" s="116"/>
      <c r="D186" s="116"/>
      <c r="E186" s="116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</row>
    <row r="187" spans="2:18">
      <c r="B187" s="116"/>
      <c r="C187" s="116"/>
      <c r="D187" s="116"/>
      <c r="E187" s="116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</row>
    <row r="188" spans="2:18">
      <c r="B188" s="116"/>
      <c r="C188" s="116"/>
      <c r="D188" s="116"/>
      <c r="E188" s="116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</row>
    <row r="189" spans="2:18">
      <c r="B189" s="116"/>
      <c r="C189" s="116"/>
      <c r="D189" s="116"/>
      <c r="E189" s="116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</row>
    <row r="190" spans="2:18">
      <c r="B190" s="116"/>
      <c r="C190" s="116"/>
      <c r="D190" s="116"/>
      <c r="E190" s="116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</row>
    <row r="191" spans="2:18">
      <c r="B191" s="116"/>
      <c r="C191" s="116"/>
      <c r="D191" s="116"/>
      <c r="E191" s="116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</row>
    <row r="192" spans="2:18">
      <c r="B192" s="116"/>
      <c r="C192" s="116"/>
      <c r="D192" s="116"/>
      <c r="E192" s="116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</row>
    <row r="193" spans="2:18">
      <c r="B193" s="116"/>
      <c r="C193" s="116"/>
      <c r="D193" s="116"/>
      <c r="E193" s="116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</row>
    <row r="194" spans="2:18">
      <c r="B194" s="116"/>
      <c r="C194" s="116"/>
      <c r="D194" s="116"/>
      <c r="E194" s="116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</row>
    <row r="195" spans="2:18">
      <c r="B195" s="116"/>
      <c r="C195" s="116"/>
      <c r="D195" s="116"/>
      <c r="E195" s="116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</row>
    <row r="196" spans="2:18">
      <c r="B196" s="116"/>
      <c r="C196" s="116"/>
      <c r="D196" s="116"/>
      <c r="E196" s="116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</row>
    <row r="197" spans="2:18">
      <c r="B197" s="116"/>
      <c r="C197" s="116"/>
      <c r="D197" s="116"/>
      <c r="E197" s="116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</row>
    <row r="198" spans="2:18">
      <c r="B198" s="116"/>
      <c r="C198" s="116"/>
      <c r="D198" s="116"/>
      <c r="E198" s="116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</row>
    <row r="199" spans="2:18">
      <c r="B199" s="116"/>
      <c r="C199" s="116"/>
      <c r="D199" s="116"/>
      <c r="E199" s="116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</row>
    <row r="200" spans="2:18">
      <c r="B200" s="116"/>
      <c r="C200" s="116"/>
      <c r="D200" s="116"/>
      <c r="E200" s="116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</row>
    <row r="201" spans="2:18">
      <c r="B201" s="116"/>
      <c r="C201" s="116"/>
      <c r="D201" s="116"/>
      <c r="E201" s="116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</row>
    <row r="202" spans="2:18">
      <c r="B202" s="116"/>
      <c r="C202" s="116"/>
      <c r="D202" s="116"/>
      <c r="E202" s="116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</row>
    <row r="203" spans="2:18">
      <c r="B203" s="116"/>
      <c r="C203" s="116"/>
      <c r="D203" s="116"/>
      <c r="E203" s="116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</row>
    <row r="204" spans="2:18">
      <c r="B204" s="116"/>
      <c r="C204" s="116"/>
      <c r="D204" s="116"/>
      <c r="E204" s="116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</row>
    <row r="205" spans="2:18">
      <c r="B205" s="116"/>
      <c r="C205" s="116"/>
      <c r="D205" s="116"/>
      <c r="E205" s="116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</row>
    <row r="206" spans="2:18">
      <c r="B206" s="116"/>
      <c r="C206" s="116"/>
      <c r="D206" s="116"/>
      <c r="E206" s="116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</row>
    <row r="207" spans="2:18">
      <c r="B207" s="116"/>
      <c r="C207" s="116"/>
      <c r="D207" s="116"/>
      <c r="E207" s="116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</row>
    <row r="208" spans="2:18">
      <c r="B208" s="116"/>
      <c r="C208" s="116"/>
      <c r="D208" s="116"/>
      <c r="E208" s="116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</row>
    <row r="209" spans="2:18">
      <c r="B209" s="116"/>
      <c r="C209" s="116"/>
      <c r="D209" s="116"/>
      <c r="E209" s="116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</row>
    <row r="210" spans="2:18">
      <c r="B210" s="116"/>
      <c r="C210" s="116"/>
      <c r="D210" s="116"/>
      <c r="E210" s="116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</row>
    <row r="211" spans="2:18">
      <c r="B211" s="116"/>
      <c r="C211" s="116"/>
      <c r="D211" s="116"/>
      <c r="E211" s="116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</row>
    <row r="212" spans="2:18">
      <c r="B212" s="116"/>
      <c r="C212" s="116"/>
      <c r="D212" s="116"/>
      <c r="E212" s="116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</row>
    <row r="213" spans="2:18">
      <c r="B213" s="116"/>
      <c r="C213" s="116"/>
      <c r="D213" s="116"/>
      <c r="E213" s="116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</row>
    <row r="214" spans="2:18">
      <c r="B214" s="116"/>
      <c r="C214" s="116"/>
      <c r="D214" s="116"/>
      <c r="E214" s="116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</row>
    <row r="215" spans="2:18">
      <c r="B215" s="116"/>
      <c r="C215" s="116"/>
      <c r="D215" s="116"/>
      <c r="E215" s="116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</row>
    <row r="216" spans="2:18">
      <c r="B216" s="116"/>
      <c r="C216" s="116"/>
      <c r="D216" s="116"/>
      <c r="E216" s="116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</row>
    <row r="217" spans="2:18">
      <c r="B217" s="116"/>
      <c r="C217" s="116"/>
      <c r="D217" s="116"/>
      <c r="E217" s="116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</row>
    <row r="218" spans="2:18">
      <c r="B218" s="116"/>
      <c r="C218" s="116"/>
      <c r="D218" s="116"/>
      <c r="E218" s="116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</row>
    <row r="219" spans="2:18">
      <c r="B219" s="116"/>
      <c r="C219" s="116"/>
      <c r="D219" s="116"/>
      <c r="E219" s="116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</row>
    <row r="220" spans="2:18">
      <c r="B220" s="116"/>
      <c r="C220" s="116"/>
      <c r="D220" s="116"/>
      <c r="E220" s="116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</row>
    <row r="221" spans="2:18">
      <c r="B221" s="116"/>
      <c r="C221" s="116"/>
      <c r="D221" s="116"/>
      <c r="E221" s="116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</row>
    <row r="222" spans="2:18">
      <c r="B222" s="116"/>
      <c r="C222" s="116"/>
      <c r="D222" s="116"/>
      <c r="E222" s="116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</row>
    <row r="223" spans="2:18">
      <c r="B223" s="116"/>
      <c r="C223" s="116"/>
      <c r="D223" s="116"/>
      <c r="E223" s="116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</row>
    <row r="224" spans="2:18">
      <c r="B224" s="116"/>
      <c r="C224" s="116"/>
      <c r="D224" s="116"/>
      <c r="E224" s="116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</row>
    <row r="225" spans="2:18">
      <c r="B225" s="116"/>
      <c r="C225" s="116"/>
      <c r="D225" s="116"/>
      <c r="E225" s="116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</row>
    <row r="226" spans="2:18">
      <c r="B226" s="116"/>
      <c r="C226" s="116"/>
      <c r="D226" s="116"/>
      <c r="E226" s="116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</row>
    <row r="227" spans="2:18">
      <c r="B227" s="116"/>
      <c r="C227" s="116"/>
      <c r="D227" s="116"/>
      <c r="E227" s="116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</row>
    <row r="228" spans="2:18">
      <c r="B228" s="116"/>
      <c r="C228" s="116"/>
      <c r="D228" s="116"/>
      <c r="E228" s="116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</row>
    <row r="229" spans="2:18">
      <c r="B229" s="116"/>
      <c r="C229" s="116"/>
      <c r="D229" s="116"/>
      <c r="E229" s="116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</row>
    <row r="230" spans="2:18">
      <c r="B230" s="116"/>
      <c r="C230" s="116"/>
      <c r="D230" s="116"/>
      <c r="E230" s="116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</row>
    <row r="231" spans="2:18">
      <c r="B231" s="116"/>
      <c r="C231" s="116"/>
      <c r="D231" s="116"/>
      <c r="E231" s="116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</row>
    <row r="232" spans="2:18">
      <c r="B232" s="116"/>
      <c r="C232" s="116"/>
      <c r="D232" s="116"/>
      <c r="E232" s="116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</row>
    <row r="233" spans="2:18">
      <c r="B233" s="116"/>
      <c r="C233" s="116"/>
      <c r="D233" s="116"/>
      <c r="E233" s="116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</row>
    <row r="234" spans="2:18">
      <c r="B234" s="116"/>
      <c r="C234" s="116"/>
      <c r="D234" s="116"/>
      <c r="E234" s="116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</row>
    <row r="235" spans="2:18">
      <c r="B235" s="116"/>
      <c r="C235" s="116"/>
      <c r="D235" s="116"/>
      <c r="E235" s="116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</row>
    <row r="236" spans="2:18">
      <c r="B236" s="116"/>
      <c r="C236" s="116"/>
      <c r="D236" s="116"/>
      <c r="E236" s="116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</row>
    <row r="237" spans="2:18">
      <c r="B237" s="116"/>
      <c r="C237" s="116"/>
      <c r="D237" s="116"/>
      <c r="E237" s="116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</row>
    <row r="238" spans="2:18">
      <c r="B238" s="116"/>
      <c r="C238" s="116"/>
      <c r="D238" s="116"/>
      <c r="E238" s="116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</row>
    <row r="239" spans="2:18">
      <c r="B239" s="116"/>
      <c r="C239" s="116"/>
      <c r="D239" s="116"/>
      <c r="E239" s="116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</row>
    <row r="240" spans="2:18">
      <c r="B240" s="116"/>
      <c r="C240" s="116"/>
      <c r="D240" s="116"/>
      <c r="E240" s="116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</row>
    <row r="241" spans="2:18">
      <c r="B241" s="116"/>
      <c r="C241" s="116"/>
      <c r="D241" s="116"/>
      <c r="E241" s="116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</row>
    <row r="242" spans="2:18">
      <c r="B242" s="116"/>
      <c r="C242" s="116"/>
      <c r="D242" s="116"/>
      <c r="E242" s="116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</row>
    <row r="243" spans="2:18">
      <c r="B243" s="116"/>
      <c r="C243" s="116"/>
      <c r="D243" s="116"/>
      <c r="E243" s="116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</row>
    <row r="244" spans="2:18">
      <c r="B244" s="116"/>
      <c r="C244" s="116"/>
      <c r="D244" s="116"/>
      <c r="E244" s="116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</row>
    <row r="245" spans="2:18">
      <c r="B245" s="116"/>
      <c r="C245" s="116"/>
      <c r="D245" s="116"/>
      <c r="E245" s="116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</row>
    <row r="246" spans="2:18">
      <c r="B246" s="116"/>
      <c r="C246" s="116"/>
      <c r="D246" s="116"/>
      <c r="E246" s="116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</row>
    <row r="247" spans="2:18">
      <c r="B247" s="116"/>
      <c r="C247" s="116"/>
      <c r="D247" s="116"/>
      <c r="E247" s="116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</row>
    <row r="248" spans="2:18">
      <c r="B248" s="116"/>
      <c r="C248" s="116"/>
      <c r="D248" s="116"/>
      <c r="E248" s="116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</row>
    <row r="249" spans="2:18">
      <c r="B249" s="116"/>
      <c r="C249" s="116"/>
      <c r="D249" s="116"/>
      <c r="E249" s="116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</row>
    <row r="250" spans="2:18">
      <c r="B250" s="116"/>
      <c r="C250" s="116"/>
      <c r="D250" s="116"/>
      <c r="E250" s="116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</row>
    <row r="251" spans="2:18">
      <c r="B251" s="116"/>
      <c r="C251" s="116"/>
      <c r="D251" s="116"/>
      <c r="E251" s="116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</row>
    <row r="252" spans="2:18">
      <c r="B252" s="116"/>
      <c r="C252" s="116"/>
      <c r="D252" s="116"/>
      <c r="E252" s="116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</row>
    <row r="253" spans="2:18">
      <c r="B253" s="116"/>
      <c r="C253" s="116"/>
      <c r="D253" s="116"/>
      <c r="E253" s="116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</row>
    <row r="254" spans="2:18">
      <c r="B254" s="116"/>
      <c r="C254" s="116"/>
      <c r="D254" s="116"/>
      <c r="E254" s="116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</row>
    <row r="255" spans="2:18">
      <c r="B255" s="116"/>
      <c r="C255" s="116"/>
      <c r="D255" s="116"/>
      <c r="E255" s="116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</row>
    <row r="256" spans="2:18">
      <c r="B256" s="116"/>
      <c r="C256" s="116"/>
      <c r="D256" s="116"/>
      <c r="E256" s="116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</row>
    <row r="257" spans="2:18">
      <c r="B257" s="116"/>
      <c r="C257" s="116"/>
      <c r="D257" s="116"/>
      <c r="E257" s="116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</row>
    <row r="258" spans="2:18">
      <c r="B258" s="116"/>
      <c r="C258" s="116"/>
      <c r="D258" s="116"/>
      <c r="E258" s="116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</row>
    <row r="259" spans="2:18">
      <c r="B259" s="116"/>
      <c r="C259" s="116"/>
      <c r="D259" s="116"/>
      <c r="E259" s="116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</row>
    <row r="260" spans="2:18">
      <c r="B260" s="116"/>
      <c r="C260" s="116"/>
      <c r="D260" s="116"/>
      <c r="E260" s="116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</row>
    <row r="261" spans="2:18">
      <c r="B261" s="116"/>
      <c r="C261" s="116"/>
      <c r="D261" s="116"/>
      <c r="E261" s="116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</row>
    <row r="262" spans="2:18">
      <c r="B262" s="116"/>
      <c r="C262" s="116"/>
      <c r="D262" s="116"/>
      <c r="E262" s="116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</row>
    <row r="263" spans="2:18">
      <c r="B263" s="116"/>
      <c r="C263" s="116"/>
      <c r="D263" s="116"/>
      <c r="E263" s="116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</row>
    <row r="264" spans="2:18">
      <c r="B264" s="116"/>
      <c r="C264" s="116"/>
      <c r="D264" s="116"/>
      <c r="E264" s="116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</row>
    <row r="265" spans="2:18">
      <c r="B265" s="116"/>
      <c r="C265" s="116"/>
      <c r="D265" s="116"/>
      <c r="E265" s="116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</row>
    <row r="266" spans="2:18">
      <c r="B266" s="116"/>
      <c r="C266" s="116"/>
      <c r="D266" s="116"/>
      <c r="E266" s="116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</row>
    <row r="267" spans="2:18">
      <c r="B267" s="116"/>
      <c r="C267" s="116"/>
      <c r="D267" s="116"/>
      <c r="E267" s="116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</row>
    <row r="268" spans="2:18">
      <c r="B268" s="116"/>
      <c r="C268" s="116"/>
      <c r="D268" s="116"/>
      <c r="E268" s="116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</row>
    <row r="269" spans="2:18">
      <c r="B269" s="116"/>
      <c r="C269" s="116"/>
      <c r="D269" s="116"/>
      <c r="E269" s="116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</row>
    <row r="270" spans="2:18">
      <c r="B270" s="116"/>
      <c r="C270" s="116"/>
      <c r="D270" s="116"/>
      <c r="E270" s="116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</row>
    <row r="271" spans="2:18">
      <c r="B271" s="116"/>
      <c r="C271" s="116"/>
      <c r="D271" s="116"/>
      <c r="E271" s="116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</row>
    <row r="272" spans="2:18">
      <c r="B272" s="116"/>
      <c r="C272" s="116"/>
      <c r="D272" s="116"/>
      <c r="E272" s="116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</row>
    <row r="273" spans="2:18">
      <c r="B273" s="116"/>
      <c r="C273" s="116"/>
      <c r="D273" s="116"/>
      <c r="E273" s="116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</row>
    <row r="274" spans="2:18">
      <c r="B274" s="116"/>
      <c r="C274" s="116"/>
      <c r="D274" s="116"/>
      <c r="E274" s="116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</row>
    <row r="275" spans="2:18">
      <c r="B275" s="116"/>
      <c r="C275" s="116"/>
      <c r="D275" s="116"/>
      <c r="E275" s="116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</row>
    <row r="276" spans="2:18">
      <c r="B276" s="116"/>
      <c r="C276" s="116"/>
      <c r="D276" s="116"/>
      <c r="E276" s="116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</row>
    <row r="277" spans="2:18">
      <c r="B277" s="116"/>
      <c r="C277" s="116"/>
      <c r="D277" s="116"/>
      <c r="E277" s="116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</row>
    <row r="278" spans="2:18">
      <c r="B278" s="116"/>
      <c r="C278" s="116"/>
      <c r="D278" s="116"/>
      <c r="E278" s="116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</row>
    <row r="279" spans="2:18">
      <c r="B279" s="116"/>
      <c r="C279" s="116"/>
      <c r="D279" s="116"/>
      <c r="E279" s="116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</row>
    <row r="280" spans="2:18">
      <c r="B280" s="116"/>
      <c r="C280" s="116"/>
      <c r="D280" s="116"/>
      <c r="E280" s="116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</row>
    <row r="281" spans="2:18">
      <c r="B281" s="116"/>
      <c r="C281" s="116"/>
      <c r="D281" s="116"/>
      <c r="E281" s="116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</row>
    <row r="282" spans="2:18">
      <c r="B282" s="116"/>
      <c r="C282" s="116"/>
      <c r="D282" s="116"/>
      <c r="E282" s="116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</row>
    <row r="283" spans="2:18">
      <c r="B283" s="116"/>
      <c r="C283" s="116"/>
      <c r="D283" s="116"/>
      <c r="E283" s="116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</row>
    <row r="284" spans="2:18">
      <c r="B284" s="116"/>
      <c r="C284" s="116"/>
      <c r="D284" s="116"/>
      <c r="E284" s="116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</row>
    <row r="285" spans="2:18">
      <c r="B285" s="116"/>
      <c r="C285" s="116"/>
      <c r="D285" s="116"/>
      <c r="E285" s="116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</row>
    <row r="286" spans="2:18">
      <c r="B286" s="116"/>
      <c r="C286" s="116"/>
      <c r="D286" s="116"/>
      <c r="E286" s="116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</row>
    <row r="287" spans="2:18">
      <c r="B287" s="116"/>
      <c r="C287" s="116"/>
      <c r="D287" s="116"/>
      <c r="E287" s="116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</row>
    <row r="288" spans="2:18">
      <c r="B288" s="116"/>
      <c r="C288" s="116"/>
      <c r="D288" s="116"/>
      <c r="E288" s="116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</row>
    <row r="289" spans="2:18">
      <c r="B289" s="116"/>
      <c r="C289" s="116"/>
      <c r="D289" s="116"/>
      <c r="E289" s="116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</row>
    <row r="290" spans="2:18">
      <c r="B290" s="116"/>
      <c r="C290" s="116"/>
      <c r="D290" s="116"/>
      <c r="E290" s="116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</row>
    <row r="291" spans="2:18">
      <c r="B291" s="116"/>
      <c r="C291" s="116"/>
      <c r="D291" s="116"/>
      <c r="E291" s="116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</row>
    <row r="292" spans="2:18">
      <c r="B292" s="116"/>
      <c r="C292" s="116"/>
      <c r="D292" s="116"/>
      <c r="E292" s="116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</row>
    <row r="293" spans="2:18">
      <c r="B293" s="116"/>
      <c r="C293" s="116"/>
      <c r="D293" s="116"/>
      <c r="E293" s="116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</row>
    <row r="294" spans="2:18">
      <c r="B294" s="116"/>
      <c r="C294" s="116"/>
      <c r="D294" s="116"/>
      <c r="E294" s="116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</row>
    <row r="295" spans="2:18">
      <c r="B295" s="116"/>
      <c r="C295" s="116"/>
      <c r="D295" s="116"/>
      <c r="E295" s="116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</row>
    <row r="296" spans="2:18">
      <c r="B296" s="116"/>
      <c r="C296" s="116"/>
      <c r="D296" s="116"/>
      <c r="E296" s="116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</row>
    <row r="297" spans="2:18">
      <c r="B297" s="116"/>
      <c r="C297" s="116"/>
      <c r="D297" s="116"/>
      <c r="E297" s="116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</row>
    <row r="298" spans="2:18">
      <c r="B298" s="116"/>
      <c r="C298" s="116"/>
      <c r="D298" s="116"/>
      <c r="E298" s="116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</row>
    <row r="299" spans="2:18">
      <c r="B299" s="116"/>
      <c r="C299" s="116"/>
      <c r="D299" s="116"/>
      <c r="E299" s="116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</row>
    <row r="300" spans="2:18">
      <c r="B300" s="116"/>
      <c r="C300" s="116"/>
      <c r="D300" s="116"/>
      <c r="E300" s="116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</row>
    <row r="301" spans="2:18">
      <c r="B301" s="116"/>
      <c r="C301" s="116"/>
      <c r="D301" s="116"/>
      <c r="E301" s="116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</row>
    <row r="302" spans="2:18">
      <c r="B302" s="116"/>
      <c r="C302" s="116"/>
      <c r="D302" s="116"/>
      <c r="E302" s="116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</row>
    <row r="303" spans="2:18">
      <c r="B303" s="116"/>
      <c r="C303" s="116"/>
      <c r="D303" s="116"/>
      <c r="E303" s="116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</row>
    <row r="304" spans="2:18">
      <c r="B304" s="116"/>
      <c r="C304" s="116"/>
      <c r="D304" s="116"/>
      <c r="E304" s="116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</row>
    <row r="305" spans="2:18">
      <c r="B305" s="116"/>
      <c r="C305" s="116"/>
      <c r="D305" s="116"/>
      <c r="E305" s="116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</row>
    <row r="306" spans="2:18">
      <c r="B306" s="116"/>
      <c r="C306" s="116"/>
      <c r="D306" s="116"/>
      <c r="E306" s="116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</row>
    <row r="307" spans="2:18">
      <c r="B307" s="116"/>
      <c r="C307" s="116"/>
      <c r="D307" s="116"/>
      <c r="E307" s="116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</row>
    <row r="308" spans="2:18">
      <c r="B308" s="116"/>
      <c r="C308" s="116"/>
      <c r="D308" s="116"/>
      <c r="E308" s="116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</row>
    <row r="309" spans="2:18">
      <c r="B309" s="116"/>
      <c r="C309" s="116"/>
      <c r="D309" s="116"/>
      <c r="E309" s="116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</row>
    <row r="310" spans="2:18">
      <c r="B310" s="116"/>
      <c r="C310" s="116"/>
      <c r="D310" s="116"/>
      <c r="E310" s="116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</row>
    <row r="311" spans="2:18">
      <c r="B311" s="116"/>
      <c r="C311" s="116"/>
      <c r="D311" s="116"/>
      <c r="E311" s="116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</row>
    <row r="312" spans="2:18">
      <c r="B312" s="116"/>
      <c r="C312" s="116"/>
      <c r="D312" s="116"/>
      <c r="E312" s="116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</row>
    <row r="313" spans="2:18">
      <c r="B313" s="116"/>
      <c r="C313" s="116"/>
      <c r="D313" s="116"/>
      <c r="E313" s="116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</row>
    <row r="314" spans="2:18">
      <c r="B314" s="116"/>
      <c r="C314" s="116"/>
      <c r="D314" s="116"/>
      <c r="E314" s="116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</row>
    <row r="315" spans="2:18">
      <c r="B315" s="116"/>
      <c r="C315" s="116"/>
      <c r="D315" s="116"/>
      <c r="E315" s="116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</row>
    <row r="316" spans="2:18">
      <c r="B316" s="116"/>
      <c r="C316" s="116"/>
      <c r="D316" s="116"/>
      <c r="E316" s="116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</row>
    <row r="317" spans="2:18">
      <c r="B317" s="116"/>
      <c r="C317" s="116"/>
      <c r="D317" s="116"/>
      <c r="E317" s="116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</row>
    <row r="318" spans="2:18">
      <c r="B318" s="116"/>
      <c r="C318" s="116"/>
      <c r="D318" s="116"/>
      <c r="E318" s="116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</row>
    <row r="319" spans="2:18">
      <c r="B319" s="116"/>
      <c r="C319" s="116"/>
      <c r="D319" s="116"/>
      <c r="E319" s="116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</row>
    <row r="320" spans="2:18">
      <c r="B320" s="116"/>
      <c r="C320" s="116"/>
      <c r="D320" s="116"/>
      <c r="E320" s="116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</row>
    <row r="321" spans="2:18">
      <c r="B321" s="116"/>
      <c r="C321" s="116"/>
      <c r="D321" s="116"/>
      <c r="E321" s="116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</row>
    <row r="322" spans="2:18">
      <c r="B322" s="116"/>
      <c r="C322" s="116"/>
      <c r="D322" s="116"/>
      <c r="E322" s="116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</row>
    <row r="323" spans="2:18">
      <c r="B323" s="116"/>
      <c r="C323" s="116"/>
      <c r="D323" s="116"/>
      <c r="E323" s="116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</row>
    <row r="324" spans="2:18">
      <c r="B324" s="116"/>
      <c r="C324" s="116"/>
      <c r="D324" s="116"/>
      <c r="E324" s="116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</row>
    <row r="325" spans="2:18">
      <c r="B325" s="116"/>
      <c r="C325" s="116"/>
      <c r="D325" s="116"/>
      <c r="E325" s="116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</row>
    <row r="326" spans="2:18">
      <c r="B326" s="116"/>
      <c r="C326" s="116"/>
      <c r="D326" s="116"/>
      <c r="E326" s="116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</row>
    <row r="327" spans="2:18">
      <c r="B327" s="116"/>
      <c r="C327" s="116"/>
      <c r="D327" s="116"/>
      <c r="E327" s="116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</row>
    <row r="328" spans="2:18">
      <c r="B328" s="116"/>
      <c r="C328" s="116"/>
      <c r="D328" s="116"/>
      <c r="E328" s="116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</row>
    <row r="329" spans="2:18">
      <c r="B329" s="116"/>
      <c r="C329" s="116"/>
      <c r="D329" s="116"/>
      <c r="E329" s="116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</row>
    <row r="330" spans="2:18">
      <c r="B330" s="116"/>
      <c r="C330" s="116"/>
      <c r="D330" s="116"/>
      <c r="E330" s="116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</row>
    <row r="331" spans="2:18">
      <c r="B331" s="116"/>
      <c r="C331" s="116"/>
      <c r="D331" s="116"/>
      <c r="E331" s="116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</row>
    <row r="332" spans="2:18">
      <c r="B332" s="116"/>
      <c r="C332" s="116"/>
      <c r="D332" s="116"/>
      <c r="E332" s="116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</row>
    <row r="333" spans="2:18">
      <c r="B333" s="116"/>
      <c r="C333" s="116"/>
      <c r="D333" s="116"/>
      <c r="E333" s="116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</row>
    <row r="334" spans="2:18">
      <c r="B334" s="116"/>
      <c r="C334" s="116"/>
      <c r="D334" s="116"/>
      <c r="E334" s="116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</row>
    <row r="335" spans="2:18">
      <c r="B335" s="116"/>
      <c r="C335" s="116"/>
      <c r="D335" s="116"/>
      <c r="E335" s="116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</row>
    <row r="336" spans="2:18">
      <c r="B336" s="116"/>
      <c r="C336" s="116"/>
      <c r="D336" s="116"/>
      <c r="E336" s="116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</row>
    <row r="337" spans="2:18">
      <c r="B337" s="116"/>
      <c r="C337" s="116"/>
      <c r="D337" s="116"/>
      <c r="E337" s="116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</row>
    <row r="338" spans="2:18">
      <c r="B338" s="116"/>
      <c r="C338" s="116"/>
      <c r="D338" s="116"/>
      <c r="E338" s="116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</row>
    <row r="339" spans="2:18">
      <c r="B339" s="116"/>
      <c r="C339" s="116"/>
      <c r="D339" s="116"/>
      <c r="E339" s="116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</row>
    <row r="340" spans="2:18">
      <c r="B340" s="116"/>
      <c r="C340" s="116"/>
      <c r="D340" s="116"/>
      <c r="E340" s="116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</row>
    <row r="341" spans="2:18">
      <c r="B341" s="116"/>
      <c r="C341" s="116"/>
      <c r="D341" s="116"/>
      <c r="E341" s="116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</row>
    <row r="342" spans="2:18">
      <c r="B342" s="116"/>
      <c r="C342" s="116"/>
      <c r="D342" s="116"/>
      <c r="E342" s="116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</row>
    <row r="343" spans="2:18">
      <c r="B343" s="116"/>
      <c r="C343" s="116"/>
      <c r="D343" s="116"/>
      <c r="E343" s="116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</row>
    <row r="344" spans="2:18">
      <c r="B344" s="116"/>
      <c r="C344" s="116"/>
      <c r="D344" s="116"/>
      <c r="E344" s="116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</row>
    <row r="345" spans="2:18">
      <c r="B345" s="116"/>
      <c r="C345" s="116"/>
      <c r="D345" s="116"/>
      <c r="E345" s="116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</row>
    <row r="346" spans="2:18">
      <c r="B346" s="116"/>
      <c r="C346" s="116"/>
      <c r="D346" s="116"/>
      <c r="E346" s="116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</row>
    <row r="347" spans="2:18">
      <c r="B347" s="116"/>
      <c r="C347" s="116"/>
      <c r="D347" s="116"/>
      <c r="E347" s="116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</row>
    <row r="348" spans="2:18">
      <c r="B348" s="116"/>
      <c r="C348" s="116"/>
      <c r="D348" s="116"/>
      <c r="E348" s="116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</row>
    <row r="349" spans="2:18">
      <c r="B349" s="116"/>
      <c r="C349" s="116"/>
      <c r="D349" s="116"/>
      <c r="E349" s="116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</row>
    <row r="350" spans="2:18">
      <c r="B350" s="116"/>
      <c r="C350" s="116"/>
      <c r="D350" s="116"/>
      <c r="E350" s="116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</row>
    <row r="351" spans="2:18">
      <c r="B351" s="116"/>
      <c r="C351" s="116"/>
      <c r="D351" s="116"/>
      <c r="E351" s="116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</row>
    <row r="352" spans="2:18">
      <c r="B352" s="116"/>
      <c r="C352" s="116"/>
      <c r="D352" s="116"/>
      <c r="E352" s="116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</row>
    <row r="353" spans="2:18">
      <c r="B353" s="116"/>
      <c r="C353" s="116"/>
      <c r="D353" s="116"/>
      <c r="E353" s="116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</row>
    <row r="354" spans="2:18">
      <c r="B354" s="116"/>
      <c r="C354" s="116"/>
      <c r="D354" s="116"/>
      <c r="E354" s="116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</row>
    <row r="355" spans="2:18">
      <c r="B355" s="116"/>
      <c r="C355" s="116"/>
      <c r="D355" s="116"/>
      <c r="E355" s="116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</row>
    <row r="356" spans="2:18">
      <c r="B356" s="116"/>
      <c r="C356" s="116"/>
      <c r="D356" s="116"/>
      <c r="E356" s="116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</row>
    <row r="357" spans="2:18">
      <c r="B357" s="116"/>
      <c r="C357" s="116"/>
      <c r="D357" s="116"/>
      <c r="E357" s="116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</row>
    <row r="358" spans="2:18">
      <c r="B358" s="116"/>
      <c r="C358" s="116"/>
      <c r="D358" s="116"/>
      <c r="E358" s="116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</row>
    <row r="359" spans="2:18">
      <c r="B359" s="116"/>
      <c r="C359" s="116"/>
      <c r="D359" s="116"/>
      <c r="E359" s="116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</row>
    <row r="360" spans="2:18">
      <c r="B360" s="116"/>
      <c r="C360" s="116"/>
      <c r="D360" s="116"/>
      <c r="E360" s="116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</row>
    <row r="361" spans="2:18">
      <c r="B361" s="116"/>
      <c r="C361" s="116"/>
      <c r="D361" s="116"/>
      <c r="E361" s="116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</row>
    <row r="362" spans="2:18">
      <c r="B362" s="116"/>
      <c r="C362" s="116"/>
      <c r="D362" s="116"/>
      <c r="E362" s="116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</row>
    <row r="363" spans="2:18">
      <c r="B363" s="116"/>
      <c r="C363" s="116"/>
      <c r="D363" s="116"/>
      <c r="E363" s="116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</row>
    <row r="364" spans="2:18">
      <c r="B364" s="116"/>
      <c r="C364" s="116"/>
      <c r="D364" s="116"/>
      <c r="E364" s="116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</row>
    <row r="365" spans="2:18">
      <c r="B365" s="116"/>
      <c r="C365" s="116"/>
      <c r="D365" s="116"/>
      <c r="E365" s="116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</row>
    <row r="366" spans="2:18">
      <c r="B366" s="116"/>
      <c r="C366" s="116"/>
      <c r="D366" s="116"/>
      <c r="E366" s="116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</row>
    <row r="367" spans="2:18">
      <c r="B367" s="116"/>
      <c r="C367" s="116"/>
      <c r="D367" s="116"/>
      <c r="E367" s="116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</row>
    <row r="368" spans="2:18">
      <c r="B368" s="116"/>
      <c r="C368" s="116"/>
      <c r="D368" s="116"/>
      <c r="E368" s="116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</row>
    <row r="369" spans="2:18">
      <c r="B369" s="116"/>
      <c r="C369" s="116"/>
      <c r="D369" s="116"/>
      <c r="E369" s="116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</row>
    <row r="370" spans="2:18">
      <c r="B370" s="116"/>
      <c r="C370" s="116"/>
      <c r="D370" s="116"/>
      <c r="E370" s="116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</row>
    <row r="371" spans="2:18">
      <c r="B371" s="116"/>
      <c r="C371" s="116"/>
      <c r="D371" s="116"/>
      <c r="E371" s="116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</row>
    <row r="372" spans="2:18">
      <c r="B372" s="116"/>
      <c r="C372" s="116"/>
      <c r="D372" s="116"/>
      <c r="E372" s="116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</row>
    <row r="373" spans="2:18">
      <c r="B373" s="116"/>
      <c r="C373" s="116"/>
      <c r="D373" s="116"/>
      <c r="E373" s="116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</row>
    <row r="374" spans="2:18">
      <c r="B374" s="116"/>
      <c r="C374" s="116"/>
      <c r="D374" s="116"/>
      <c r="E374" s="116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</row>
    <row r="375" spans="2:18">
      <c r="B375" s="116"/>
      <c r="C375" s="116"/>
      <c r="D375" s="116"/>
      <c r="E375" s="116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</row>
    <row r="376" spans="2:18">
      <c r="B376" s="116"/>
      <c r="C376" s="116"/>
      <c r="D376" s="116"/>
      <c r="E376" s="116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</row>
    <row r="377" spans="2:18">
      <c r="B377" s="116"/>
      <c r="C377" s="116"/>
      <c r="D377" s="116"/>
      <c r="E377" s="116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</row>
    <row r="378" spans="2:18">
      <c r="B378" s="116"/>
      <c r="C378" s="116"/>
      <c r="D378" s="116"/>
      <c r="E378" s="116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</row>
    <row r="379" spans="2:18">
      <c r="B379" s="116"/>
      <c r="C379" s="116"/>
      <c r="D379" s="116"/>
      <c r="E379" s="116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</row>
    <row r="380" spans="2:18">
      <c r="B380" s="116"/>
      <c r="C380" s="116"/>
      <c r="D380" s="116"/>
      <c r="E380" s="116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</row>
    <row r="381" spans="2:18">
      <c r="B381" s="116"/>
      <c r="C381" s="116"/>
      <c r="D381" s="116"/>
      <c r="E381" s="116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</row>
    <row r="382" spans="2:18">
      <c r="B382" s="116"/>
      <c r="C382" s="116"/>
      <c r="D382" s="116"/>
      <c r="E382" s="116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</row>
    <row r="383" spans="2:18">
      <c r="B383" s="116"/>
      <c r="C383" s="116"/>
      <c r="D383" s="116"/>
      <c r="E383" s="116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</row>
    <row r="384" spans="2:18">
      <c r="B384" s="116"/>
      <c r="C384" s="116"/>
      <c r="D384" s="116"/>
      <c r="E384" s="116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</row>
    <row r="385" spans="2:18">
      <c r="B385" s="116"/>
      <c r="C385" s="116"/>
      <c r="D385" s="116"/>
      <c r="E385" s="116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</row>
    <row r="386" spans="2:18">
      <c r="B386" s="116"/>
      <c r="C386" s="116"/>
      <c r="D386" s="116"/>
      <c r="E386" s="116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</row>
    <row r="387" spans="2:18">
      <c r="B387" s="116"/>
      <c r="C387" s="116"/>
      <c r="D387" s="116"/>
      <c r="E387" s="116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</row>
    <row r="388" spans="2:18">
      <c r="B388" s="116"/>
      <c r="C388" s="116"/>
      <c r="D388" s="116"/>
      <c r="E388" s="116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</row>
    <row r="389" spans="2:18">
      <c r="B389" s="116"/>
      <c r="C389" s="116"/>
      <c r="D389" s="116"/>
      <c r="E389" s="116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</row>
    <row r="390" spans="2:18">
      <c r="B390" s="116"/>
      <c r="C390" s="116"/>
      <c r="D390" s="116"/>
      <c r="E390" s="116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</row>
    <row r="391" spans="2:18">
      <c r="B391" s="116"/>
      <c r="C391" s="116"/>
      <c r="D391" s="116"/>
      <c r="E391" s="116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</row>
    <row r="392" spans="2:18">
      <c r="B392" s="116"/>
      <c r="C392" s="116"/>
      <c r="D392" s="116"/>
      <c r="E392" s="116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</row>
    <row r="393" spans="2:18">
      <c r="B393" s="116"/>
      <c r="C393" s="116"/>
      <c r="D393" s="116"/>
      <c r="E393" s="116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</row>
    <row r="394" spans="2:18">
      <c r="B394" s="116"/>
      <c r="C394" s="116"/>
      <c r="D394" s="116"/>
      <c r="E394" s="116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</row>
    <row r="395" spans="2:18">
      <c r="B395" s="116"/>
      <c r="C395" s="116"/>
      <c r="D395" s="116"/>
      <c r="E395" s="116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</row>
    <row r="396" spans="2:18">
      <c r="B396" s="116"/>
      <c r="C396" s="116"/>
      <c r="D396" s="116"/>
      <c r="E396" s="116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</row>
    <row r="397" spans="2:18">
      <c r="B397" s="116"/>
      <c r="C397" s="116"/>
      <c r="D397" s="116"/>
      <c r="E397" s="116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</row>
    <row r="398" spans="2:18">
      <c r="B398" s="116"/>
      <c r="C398" s="116"/>
      <c r="D398" s="116"/>
      <c r="E398" s="116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</row>
    <row r="399" spans="2:18">
      <c r="B399" s="116"/>
      <c r="C399" s="116"/>
      <c r="D399" s="116"/>
      <c r="E399" s="116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</row>
    <row r="400" spans="2:18">
      <c r="B400" s="116"/>
      <c r="C400" s="116"/>
      <c r="D400" s="116"/>
      <c r="E400" s="116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</row>
    <row r="401" spans="2:18">
      <c r="B401" s="116"/>
      <c r="C401" s="116"/>
      <c r="D401" s="116"/>
      <c r="E401" s="116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</row>
    <row r="402" spans="2:18">
      <c r="B402" s="116"/>
      <c r="C402" s="116"/>
      <c r="D402" s="116"/>
      <c r="E402" s="116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</row>
    <row r="403" spans="2:18">
      <c r="B403" s="116"/>
      <c r="C403" s="116"/>
      <c r="D403" s="116"/>
      <c r="E403" s="116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</row>
    <row r="404" spans="2:18">
      <c r="B404" s="116"/>
      <c r="C404" s="116"/>
      <c r="D404" s="116"/>
      <c r="E404" s="116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</row>
    <row r="405" spans="2:18">
      <c r="B405" s="116"/>
      <c r="C405" s="116"/>
      <c r="D405" s="116"/>
      <c r="E405" s="116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</row>
    <row r="406" spans="2:18">
      <c r="B406" s="116"/>
      <c r="C406" s="116"/>
      <c r="D406" s="116"/>
      <c r="E406" s="116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</row>
    <row r="407" spans="2:18">
      <c r="B407" s="116"/>
      <c r="C407" s="116"/>
      <c r="D407" s="116"/>
      <c r="E407" s="116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</row>
    <row r="408" spans="2:18">
      <c r="B408" s="116"/>
      <c r="C408" s="116"/>
      <c r="D408" s="116"/>
      <c r="E408" s="116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</row>
    <row r="409" spans="2:18">
      <c r="B409" s="116"/>
      <c r="C409" s="116"/>
      <c r="D409" s="116"/>
      <c r="E409" s="116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</row>
    <row r="410" spans="2:18">
      <c r="B410" s="116"/>
      <c r="C410" s="116"/>
      <c r="D410" s="116"/>
      <c r="E410" s="116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</row>
    <row r="411" spans="2:18">
      <c r="B411" s="116"/>
      <c r="C411" s="116"/>
      <c r="D411" s="116"/>
      <c r="E411" s="116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</row>
    <row r="412" spans="2:18">
      <c r="B412" s="116"/>
      <c r="C412" s="116"/>
      <c r="D412" s="116"/>
      <c r="E412" s="116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</row>
    <row r="413" spans="2:18">
      <c r="B413" s="116"/>
      <c r="C413" s="116"/>
      <c r="D413" s="116"/>
      <c r="E413" s="116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</row>
    <row r="414" spans="2:18">
      <c r="B414" s="116"/>
      <c r="C414" s="116"/>
      <c r="D414" s="116"/>
      <c r="E414" s="116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</row>
    <row r="415" spans="2:18">
      <c r="B415" s="116"/>
      <c r="C415" s="116"/>
      <c r="D415" s="116"/>
      <c r="E415" s="116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</row>
    <row r="416" spans="2:18">
      <c r="B416" s="116"/>
      <c r="C416" s="116"/>
      <c r="D416" s="116"/>
      <c r="E416" s="116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</row>
    <row r="417" spans="2:18">
      <c r="B417" s="116"/>
      <c r="C417" s="116"/>
      <c r="D417" s="116"/>
      <c r="E417" s="116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</row>
    <row r="418" spans="2:18">
      <c r="B418" s="116"/>
      <c r="C418" s="116"/>
      <c r="D418" s="116"/>
      <c r="E418" s="116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</row>
    <row r="419" spans="2:18">
      <c r="B419" s="116"/>
      <c r="C419" s="116"/>
      <c r="D419" s="116"/>
      <c r="E419" s="116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</row>
    <row r="420" spans="2:18">
      <c r="B420" s="116"/>
      <c r="C420" s="116"/>
      <c r="D420" s="116"/>
      <c r="E420" s="116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</row>
    <row r="421" spans="2:18">
      <c r="B421" s="116"/>
      <c r="C421" s="116"/>
      <c r="D421" s="116"/>
      <c r="E421" s="116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</row>
    <row r="422" spans="2:18">
      <c r="B422" s="116"/>
      <c r="C422" s="116"/>
      <c r="D422" s="116"/>
      <c r="E422" s="116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</row>
    <row r="423" spans="2:18">
      <c r="B423" s="116"/>
      <c r="C423" s="116"/>
      <c r="D423" s="116"/>
      <c r="E423" s="116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</row>
    <row r="424" spans="2:18">
      <c r="B424" s="116"/>
      <c r="C424" s="116"/>
      <c r="D424" s="116"/>
      <c r="E424" s="116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</row>
    <row r="425" spans="2:18">
      <c r="B425" s="116"/>
      <c r="C425" s="116"/>
      <c r="D425" s="116"/>
      <c r="E425" s="116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</row>
    <row r="426" spans="2:18">
      <c r="B426" s="116"/>
      <c r="C426" s="116"/>
      <c r="D426" s="116"/>
      <c r="E426" s="116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</row>
    <row r="427" spans="2:18">
      <c r="B427" s="116"/>
      <c r="C427" s="116"/>
      <c r="D427" s="116"/>
      <c r="E427" s="116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</row>
    <row r="428" spans="2:18">
      <c r="B428" s="116"/>
      <c r="C428" s="116"/>
      <c r="D428" s="116"/>
      <c r="E428" s="116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</row>
    <row r="429" spans="2:18">
      <c r="B429" s="116"/>
      <c r="C429" s="116"/>
      <c r="D429" s="116"/>
      <c r="E429" s="116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</row>
    <row r="430" spans="2:18">
      <c r="B430" s="116"/>
      <c r="C430" s="116"/>
      <c r="D430" s="116"/>
      <c r="E430" s="116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</row>
    <row r="431" spans="2:18">
      <c r="B431" s="116"/>
      <c r="C431" s="116"/>
      <c r="D431" s="116"/>
      <c r="E431" s="116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</row>
    <row r="432" spans="2:18">
      <c r="B432" s="116"/>
      <c r="C432" s="116"/>
      <c r="D432" s="116"/>
      <c r="E432" s="116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</row>
    <row r="433" spans="2:18">
      <c r="B433" s="116"/>
      <c r="C433" s="116"/>
      <c r="D433" s="116"/>
      <c r="E433" s="116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</row>
    <row r="434" spans="2:18">
      <c r="B434" s="116"/>
      <c r="C434" s="116"/>
      <c r="D434" s="116"/>
      <c r="E434" s="116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</row>
    <row r="435" spans="2:18">
      <c r="B435" s="116"/>
      <c r="C435" s="116"/>
      <c r="D435" s="116"/>
      <c r="E435" s="116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</row>
    <row r="436" spans="2:18">
      <c r="B436" s="116"/>
      <c r="C436" s="116"/>
      <c r="D436" s="116"/>
      <c r="E436" s="116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</row>
    <row r="437" spans="2:18">
      <c r="B437" s="116"/>
      <c r="C437" s="116"/>
      <c r="D437" s="116"/>
      <c r="E437" s="116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</row>
    <row r="438" spans="2:18">
      <c r="B438" s="116"/>
      <c r="C438" s="116"/>
      <c r="D438" s="116"/>
      <c r="E438" s="116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</row>
    <row r="439" spans="2:18">
      <c r="B439" s="116"/>
      <c r="C439" s="116"/>
      <c r="D439" s="116"/>
      <c r="E439" s="116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</row>
    <row r="440" spans="2:18">
      <c r="B440" s="116"/>
      <c r="C440" s="116"/>
      <c r="D440" s="116"/>
      <c r="E440" s="116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</row>
    <row r="441" spans="2:18">
      <c r="B441" s="116"/>
      <c r="C441" s="116"/>
      <c r="D441" s="116"/>
      <c r="E441" s="116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</row>
    <row r="442" spans="2:18">
      <c r="B442" s="116"/>
      <c r="C442" s="116"/>
      <c r="D442" s="116"/>
      <c r="E442" s="116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</row>
    <row r="443" spans="2:18">
      <c r="B443" s="116"/>
      <c r="C443" s="116"/>
      <c r="D443" s="116"/>
      <c r="E443" s="116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</row>
    <row r="444" spans="2:18">
      <c r="B444" s="116"/>
      <c r="C444" s="116"/>
      <c r="D444" s="116"/>
      <c r="E444" s="116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</row>
    <row r="445" spans="2:18">
      <c r="B445" s="116"/>
      <c r="C445" s="116"/>
      <c r="D445" s="116"/>
      <c r="E445" s="116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</row>
    <row r="446" spans="2:18">
      <c r="B446" s="116"/>
      <c r="C446" s="116"/>
      <c r="D446" s="116"/>
      <c r="E446" s="116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</row>
    <row r="447" spans="2:18">
      <c r="B447" s="116"/>
      <c r="C447" s="116"/>
      <c r="D447" s="116"/>
      <c r="E447" s="116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</row>
    <row r="448" spans="2:18">
      <c r="B448" s="116"/>
      <c r="C448" s="116"/>
      <c r="D448" s="116"/>
      <c r="E448" s="116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</row>
    <row r="449" spans="2:18">
      <c r="B449" s="116"/>
      <c r="C449" s="116"/>
      <c r="D449" s="116"/>
      <c r="E449" s="116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</row>
    <row r="450" spans="2:18">
      <c r="B450" s="116"/>
      <c r="C450" s="116"/>
      <c r="D450" s="116"/>
      <c r="E450" s="116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</row>
    <row r="451" spans="2:18">
      <c r="B451" s="116"/>
      <c r="C451" s="116"/>
      <c r="D451" s="116"/>
      <c r="E451" s="116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</row>
    <row r="452" spans="2:18">
      <c r="B452" s="116"/>
      <c r="C452" s="116"/>
      <c r="D452" s="116"/>
      <c r="E452" s="116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</row>
    <row r="453" spans="2:18">
      <c r="B453" s="116"/>
      <c r="C453" s="116"/>
      <c r="D453" s="116"/>
      <c r="E453" s="116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</row>
    <row r="454" spans="2:18">
      <c r="B454" s="116"/>
      <c r="C454" s="116"/>
      <c r="D454" s="116"/>
      <c r="E454" s="116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</row>
    <row r="455" spans="2:18">
      <c r="B455" s="116"/>
      <c r="C455" s="116"/>
      <c r="D455" s="116"/>
      <c r="E455" s="116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</row>
    <row r="456" spans="2:18">
      <c r="B456" s="116"/>
      <c r="C456" s="116"/>
      <c r="D456" s="116"/>
      <c r="E456" s="116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</row>
    <row r="457" spans="2:18">
      <c r="B457" s="116"/>
      <c r="C457" s="116"/>
      <c r="D457" s="116"/>
      <c r="E457" s="116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</row>
    <row r="458" spans="2:18">
      <c r="B458" s="116"/>
      <c r="C458" s="116"/>
      <c r="D458" s="116"/>
      <c r="E458" s="116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</row>
    <row r="459" spans="2:18">
      <c r="B459" s="116"/>
      <c r="C459" s="116"/>
      <c r="D459" s="116"/>
      <c r="E459" s="116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</row>
    <row r="460" spans="2:18">
      <c r="B460" s="116"/>
      <c r="C460" s="116"/>
      <c r="D460" s="116"/>
      <c r="E460" s="116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</row>
    <row r="461" spans="2:18">
      <c r="B461" s="116"/>
      <c r="C461" s="116"/>
      <c r="D461" s="116"/>
      <c r="E461" s="116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</row>
    <row r="462" spans="2:18">
      <c r="B462" s="116"/>
      <c r="C462" s="116"/>
      <c r="D462" s="116"/>
      <c r="E462" s="116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</row>
    <row r="463" spans="2:18">
      <c r="B463" s="116"/>
      <c r="C463" s="116"/>
      <c r="D463" s="116"/>
      <c r="E463" s="116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</row>
    <row r="464" spans="2:18">
      <c r="B464" s="116"/>
      <c r="C464" s="116"/>
      <c r="D464" s="116"/>
      <c r="E464" s="116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</row>
    <row r="465" spans="2:18">
      <c r="B465" s="116"/>
      <c r="C465" s="116"/>
      <c r="D465" s="116"/>
      <c r="E465" s="116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</row>
    <row r="466" spans="2:18">
      <c r="B466" s="116"/>
      <c r="C466" s="116"/>
      <c r="D466" s="116"/>
      <c r="E466" s="116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</row>
    <row r="467" spans="2:18">
      <c r="B467" s="116"/>
      <c r="C467" s="116"/>
      <c r="D467" s="116"/>
      <c r="E467" s="116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</row>
    <row r="468" spans="2:18">
      <c r="B468" s="116"/>
      <c r="C468" s="116"/>
      <c r="D468" s="116"/>
      <c r="E468" s="116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</row>
    <row r="469" spans="2:18">
      <c r="B469" s="116"/>
      <c r="C469" s="116"/>
      <c r="D469" s="116"/>
      <c r="E469" s="116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</row>
    <row r="470" spans="2:18">
      <c r="B470" s="116"/>
      <c r="C470" s="116"/>
      <c r="D470" s="116"/>
      <c r="E470" s="116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</row>
    <row r="471" spans="2:18">
      <c r="B471" s="116"/>
      <c r="C471" s="116"/>
      <c r="D471" s="116"/>
      <c r="E471" s="116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</row>
    <row r="472" spans="2:18">
      <c r="B472" s="116"/>
      <c r="C472" s="116"/>
      <c r="D472" s="116"/>
      <c r="E472" s="116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</row>
    <row r="473" spans="2:18">
      <c r="B473" s="116"/>
      <c r="C473" s="116"/>
      <c r="D473" s="116"/>
      <c r="E473" s="116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</row>
    <row r="474" spans="2:18">
      <c r="B474" s="116"/>
      <c r="C474" s="116"/>
      <c r="D474" s="116"/>
      <c r="E474" s="116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</row>
    <row r="475" spans="2:18">
      <c r="B475" s="116"/>
      <c r="C475" s="116"/>
      <c r="D475" s="116"/>
      <c r="E475" s="116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</row>
    <row r="476" spans="2:18">
      <c r="B476" s="116"/>
      <c r="C476" s="116"/>
      <c r="D476" s="116"/>
      <c r="E476" s="116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</row>
    <row r="477" spans="2:18">
      <c r="B477" s="116"/>
      <c r="C477" s="116"/>
      <c r="D477" s="116"/>
      <c r="E477" s="116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</row>
    <row r="478" spans="2:18">
      <c r="B478" s="116"/>
      <c r="C478" s="116"/>
      <c r="D478" s="116"/>
      <c r="E478" s="116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</row>
    <row r="479" spans="2:18">
      <c r="B479" s="116"/>
      <c r="C479" s="116"/>
      <c r="D479" s="116"/>
      <c r="E479" s="116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</row>
    <row r="480" spans="2:18">
      <c r="B480" s="116"/>
      <c r="C480" s="116"/>
      <c r="D480" s="116"/>
      <c r="E480" s="116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</row>
    <row r="481" spans="2:18">
      <c r="B481" s="116"/>
      <c r="C481" s="116"/>
      <c r="D481" s="116"/>
      <c r="E481" s="116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</row>
    <row r="482" spans="2:18">
      <c r="B482" s="116"/>
      <c r="C482" s="116"/>
      <c r="D482" s="116"/>
      <c r="E482" s="116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</row>
    <row r="483" spans="2:18">
      <c r="B483" s="116"/>
      <c r="C483" s="116"/>
      <c r="D483" s="116"/>
      <c r="E483" s="116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</row>
    <row r="484" spans="2:18">
      <c r="B484" s="116"/>
      <c r="C484" s="116"/>
      <c r="D484" s="116"/>
      <c r="E484" s="116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</row>
    <row r="485" spans="2:18">
      <c r="B485" s="116"/>
      <c r="C485" s="116"/>
      <c r="D485" s="116"/>
      <c r="E485" s="116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</row>
    <row r="486" spans="2:18">
      <c r="B486" s="116"/>
      <c r="C486" s="116"/>
      <c r="D486" s="116"/>
      <c r="E486" s="116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</row>
    <row r="487" spans="2:18">
      <c r="B487" s="116"/>
      <c r="C487" s="116"/>
      <c r="D487" s="116"/>
      <c r="E487" s="116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</row>
    <row r="488" spans="2:18">
      <c r="B488" s="116"/>
      <c r="C488" s="116"/>
      <c r="D488" s="116"/>
      <c r="E488" s="116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</row>
    <row r="489" spans="2:18">
      <c r="B489" s="116"/>
      <c r="C489" s="116"/>
      <c r="D489" s="116"/>
      <c r="E489" s="116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</row>
    <row r="490" spans="2:18">
      <c r="B490" s="116"/>
      <c r="C490" s="116"/>
      <c r="D490" s="116"/>
      <c r="E490" s="116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</row>
    <row r="491" spans="2:18">
      <c r="B491" s="116"/>
      <c r="C491" s="116"/>
      <c r="D491" s="116"/>
      <c r="E491" s="116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</row>
    <row r="492" spans="2:18">
      <c r="B492" s="116"/>
      <c r="C492" s="116"/>
      <c r="D492" s="116"/>
      <c r="E492" s="116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</row>
    <row r="493" spans="2:18">
      <c r="B493" s="116"/>
      <c r="C493" s="116"/>
      <c r="D493" s="116"/>
      <c r="E493" s="116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</row>
    <row r="494" spans="2:18">
      <c r="B494" s="116"/>
      <c r="C494" s="116"/>
      <c r="D494" s="116"/>
      <c r="E494" s="116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</row>
    <row r="495" spans="2:18">
      <c r="B495" s="116"/>
      <c r="C495" s="116"/>
      <c r="D495" s="116"/>
      <c r="E495" s="116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</row>
    <row r="496" spans="2:18">
      <c r="B496" s="116"/>
      <c r="C496" s="116"/>
      <c r="D496" s="116"/>
      <c r="E496" s="116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</row>
    <row r="497" spans="2:18">
      <c r="B497" s="116"/>
      <c r="C497" s="116"/>
      <c r="D497" s="116"/>
      <c r="E497" s="116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</row>
    <row r="498" spans="2:18">
      <c r="B498" s="116"/>
      <c r="C498" s="116"/>
      <c r="D498" s="116"/>
      <c r="E498" s="116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</row>
    <row r="499" spans="2:18">
      <c r="B499" s="116"/>
      <c r="C499" s="116"/>
      <c r="D499" s="116"/>
      <c r="E499" s="116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</row>
    <row r="500" spans="2:18">
      <c r="B500" s="116"/>
      <c r="C500" s="116"/>
      <c r="D500" s="116"/>
      <c r="E500" s="116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</row>
    <row r="501" spans="2:18">
      <c r="B501" s="116"/>
      <c r="C501" s="116"/>
      <c r="D501" s="116"/>
      <c r="E501" s="116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</row>
    <row r="502" spans="2:18">
      <c r="B502" s="116"/>
      <c r="C502" s="116"/>
      <c r="D502" s="116"/>
      <c r="E502" s="116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</row>
    <row r="503" spans="2:18">
      <c r="B503" s="116"/>
      <c r="C503" s="116"/>
      <c r="D503" s="116"/>
      <c r="E503" s="116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</row>
    <row r="504" spans="2:18">
      <c r="B504" s="116"/>
      <c r="C504" s="116"/>
      <c r="D504" s="116"/>
      <c r="E504" s="116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</row>
    <row r="505" spans="2:18">
      <c r="B505" s="116"/>
      <c r="C505" s="116"/>
      <c r="D505" s="116"/>
      <c r="E505" s="116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</row>
    <row r="506" spans="2:18">
      <c r="B506" s="116"/>
      <c r="C506" s="116"/>
      <c r="D506" s="116"/>
      <c r="E506" s="116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</row>
    <row r="507" spans="2:18">
      <c r="B507" s="116"/>
      <c r="C507" s="116"/>
      <c r="D507" s="116"/>
      <c r="E507" s="116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</row>
    <row r="508" spans="2:18">
      <c r="B508" s="116"/>
      <c r="C508" s="116"/>
      <c r="D508" s="116"/>
      <c r="E508" s="116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</row>
    <row r="509" spans="2:18">
      <c r="B509" s="116"/>
      <c r="C509" s="116"/>
      <c r="D509" s="116"/>
      <c r="E509" s="116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</row>
    <row r="510" spans="2:18">
      <c r="B510" s="116"/>
      <c r="C510" s="116"/>
      <c r="D510" s="116"/>
      <c r="E510" s="116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</row>
    <row r="511" spans="2:18">
      <c r="B511" s="116"/>
      <c r="C511" s="116"/>
      <c r="D511" s="116"/>
      <c r="E511" s="116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</row>
    <row r="512" spans="2:18">
      <c r="B512" s="116"/>
      <c r="C512" s="116"/>
      <c r="D512" s="116"/>
      <c r="E512" s="116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</row>
    <row r="513" spans="2:18">
      <c r="B513" s="116"/>
      <c r="C513" s="116"/>
      <c r="D513" s="116"/>
      <c r="E513" s="116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</row>
    <row r="514" spans="2:18">
      <c r="B514" s="116"/>
      <c r="C514" s="116"/>
      <c r="D514" s="116"/>
      <c r="E514" s="116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</row>
    <row r="515" spans="2:18">
      <c r="B515" s="116"/>
      <c r="C515" s="116"/>
      <c r="D515" s="116"/>
      <c r="E515" s="116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</row>
    <row r="516" spans="2:18">
      <c r="B516" s="116"/>
      <c r="C516" s="116"/>
      <c r="D516" s="116"/>
      <c r="E516" s="116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</row>
    <row r="517" spans="2:18">
      <c r="B517" s="116"/>
      <c r="C517" s="116"/>
      <c r="D517" s="116"/>
      <c r="E517" s="116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</row>
    <row r="518" spans="2:18">
      <c r="B518" s="116"/>
      <c r="C518" s="116"/>
      <c r="D518" s="116"/>
      <c r="E518" s="116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</row>
    <row r="519" spans="2:18">
      <c r="B519" s="116"/>
      <c r="C519" s="116"/>
      <c r="D519" s="116"/>
      <c r="E519" s="116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</row>
    <row r="520" spans="2:18">
      <c r="B520" s="116"/>
      <c r="C520" s="116"/>
      <c r="D520" s="116"/>
      <c r="E520" s="116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</row>
    <row r="521" spans="2:18">
      <c r="B521" s="116"/>
      <c r="C521" s="116"/>
      <c r="D521" s="116"/>
      <c r="E521" s="116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</row>
    <row r="522" spans="2:18">
      <c r="B522" s="116"/>
      <c r="C522" s="116"/>
      <c r="D522" s="116"/>
      <c r="E522" s="116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</row>
    <row r="523" spans="2:18">
      <c r="B523" s="116"/>
      <c r="C523" s="116"/>
      <c r="D523" s="116"/>
      <c r="E523" s="116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</row>
    <row r="524" spans="2:18">
      <c r="B524" s="116"/>
      <c r="C524" s="116"/>
      <c r="D524" s="116"/>
      <c r="E524" s="116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</row>
    <row r="525" spans="2:18">
      <c r="B525" s="116"/>
      <c r="C525" s="116"/>
      <c r="D525" s="116"/>
      <c r="E525" s="116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</row>
    <row r="526" spans="2:18">
      <c r="B526" s="116"/>
      <c r="C526" s="116"/>
      <c r="D526" s="116"/>
      <c r="E526" s="116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</row>
    <row r="527" spans="2:18">
      <c r="B527" s="116"/>
      <c r="C527" s="116"/>
      <c r="D527" s="116"/>
      <c r="E527" s="116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</row>
    <row r="528" spans="2:18">
      <c r="B528" s="116"/>
      <c r="C528" s="116"/>
      <c r="D528" s="116"/>
      <c r="E528" s="116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</row>
    <row r="529" spans="2:18">
      <c r="B529" s="116"/>
      <c r="C529" s="116"/>
      <c r="D529" s="116"/>
      <c r="E529" s="116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</row>
    <row r="530" spans="2:18">
      <c r="B530" s="116"/>
      <c r="C530" s="116"/>
      <c r="D530" s="116"/>
      <c r="E530" s="116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</row>
    <row r="531" spans="2:18">
      <c r="B531" s="116"/>
      <c r="C531" s="116"/>
      <c r="D531" s="116"/>
      <c r="E531" s="116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</row>
    <row r="532" spans="2:18">
      <c r="B532" s="116"/>
      <c r="C532" s="116"/>
      <c r="D532" s="116"/>
      <c r="E532" s="116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</row>
    <row r="533" spans="2:18">
      <c r="B533" s="116"/>
      <c r="C533" s="116"/>
      <c r="D533" s="116"/>
      <c r="E533" s="116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</row>
    <row r="534" spans="2:18">
      <c r="B534" s="116"/>
      <c r="C534" s="116"/>
      <c r="D534" s="116"/>
      <c r="E534" s="116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</row>
    <row r="535" spans="2:18">
      <c r="B535" s="116"/>
      <c r="C535" s="116"/>
      <c r="D535" s="116"/>
      <c r="E535" s="116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</row>
    <row r="536" spans="2:18">
      <c r="B536" s="116"/>
      <c r="C536" s="116"/>
      <c r="D536" s="116"/>
      <c r="E536" s="116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</row>
    <row r="537" spans="2:18">
      <c r="B537" s="116"/>
      <c r="C537" s="116"/>
      <c r="D537" s="116"/>
      <c r="E537" s="116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</row>
    <row r="538" spans="2:18">
      <c r="B538" s="116"/>
      <c r="C538" s="116"/>
      <c r="D538" s="116"/>
      <c r="E538" s="116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</row>
    <row r="539" spans="2:18">
      <c r="B539" s="116"/>
      <c r="C539" s="116"/>
      <c r="D539" s="116"/>
      <c r="E539" s="116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</row>
    <row r="540" spans="2:18">
      <c r="B540" s="116"/>
      <c r="C540" s="116"/>
      <c r="D540" s="116"/>
      <c r="E540" s="116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</row>
    <row r="541" spans="2:18">
      <c r="B541" s="116"/>
      <c r="C541" s="116"/>
      <c r="D541" s="116"/>
      <c r="E541" s="116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</row>
    <row r="542" spans="2:18">
      <c r="B542" s="116"/>
      <c r="C542" s="116"/>
      <c r="D542" s="116"/>
      <c r="E542" s="116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</row>
    <row r="543" spans="2:18">
      <c r="B543" s="116"/>
      <c r="C543" s="116"/>
      <c r="D543" s="116"/>
      <c r="E543" s="116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</row>
    <row r="544" spans="2:18">
      <c r="B544" s="116"/>
      <c r="C544" s="116"/>
      <c r="D544" s="116"/>
      <c r="E544" s="116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</row>
    <row r="545" spans="2:18">
      <c r="B545" s="116"/>
      <c r="C545" s="116"/>
      <c r="D545" s="116"/>
      <c r="E545" s="116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</row>
    <row r="546" spans="2:18">
      <c r="B546" s="116"/>
      <c r="C546" s="116"/>
      <c r="D546" s="116"/>
      <c r="E546" s="116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</row>
    <row r="547" spans="2:18">
      <c r="B547" s="116"/>
      <c r="C547" s="116"/>
      <c r="D547" s="116"/>
      <c r="E547" s="116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</row>
    <row r="548" spans="2:18">
      <c r="B548" s="116"/>
      <c r="C548" s="116"/>
      <c r="D548" s="116"/>
      <c r="E548" s="116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</row>
    <row r="549" spans="2:18">
      <c r="B549" s="116"/>
      <c r="C549" s="116"/>
      <c r="D549" s="116"/>
      <c r="E549" s="116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</row>
    <row r="550" spans="2:18">
      <c r="B550" s="116"/>
      <c r="C550" s="116"/>
      <c r="D550" s="116"/>
      <c r="E550" s="116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</row>
    <row r="551" spans="2:18">
      <c r="B551" s="116"/>
      <c r="C551" s="116"/>
      <c r="D551" s="116"/>
      <c r="E551" s="116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</row>
    <row r="552" spans="2:18">
      <c r="B552" s="116"/>
      <c r="C552" s="116"/>
      <c r="D552" s="116"/>
      <c r="E552" s="116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</row>
    <row r="553" spans="2:18">
      <c r="B553" s="116"/>
      <c r="C553" s="116"/>
      <c r="D553" s="116"/>
      <c r="E553" s="116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</row>
    <row r="554" spans="2:18">
      <c r="B554" s="116"/>
      <c r="C554" s="116"/>
      <c r="D554" s="116"/>
      <c r="E554" s="116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</row>
    <row r="555" spans="2:18">
      <c r="B555" s="116"/>
      <c r="C555" s="116"/>
      <c r="D555" s="116"/>
      <c r="E555" s="116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</row>
    <row r="556" spans="2:18">
      <c r="B556" s="116"/>
      <c r="C556" s="116"/>
      <c r="D556" s="116"/>
      <c r="E556" s="116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</row>
    <row r="557" spans="2:18">
      <c r="B557" s="116"/>
      <c r="C557" s="116"/>
      <c r="D557" s="116"/>
      <c r="E557" s="116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</row>
    <row r="558" spans="2:18">
      <c r="B558" s="116"/>
      <c r="C558" s="116"/>
      <c r="D558" s="116"/>
      <c r="E558" s="116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</row>
    <row r="559" spans="2:18">
      <c r="B559" s="116"/>
      <c r="C559" s="116"/>
      <c r="D559" s="116"/>
      <c r="E559" s="116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</row>
    <row r="560" spans="2:18">
      <c r="B560" s="116"/>
      <c r="C560" s="116"/>
      <c r="D560" s="116"/>
      <c r="E560" s="116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</row>
    <row r="561" spans="2:18">
      <c r="B561" s="116"/>
      <c r="C561" s="116"/>
      <c r="D561" s="116"/>
      <c r="E561" s="116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</row>
    <row r="562" spans="2:18">
      <c r="B562" s="116"/>
      <c r="C562" s="116"/>
      <c r="D562" s="116"/>
      <c r="E562" s="116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</row>
    <row r="563" spans="2:18">
      <c r="B563" s="116"/>
      <c r="C563" s="116"/>
      <c r="D563" s="116"/>
      <c r="E563" s="116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</row>
    <row r="564" spans="2:18">
      <c r="B564" s="116"/>
      <c r="C564" s="116"/>
      <c r="D564" s="116"/>
      <c r="E564" s="116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</row>
    <row r="565" spans="2:18">
      <c r="B565" s="116"/>
      <c r="C565" s="116"/>
      <c r="D565" s="116"/>
      <c r="E565" s="116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</row>
    <row r="566" spans="2:18">
      <c r="B566" s="116"/>
      <c r="C566" s="116"/>
      <c r="D566" s="116"/>
      <c r="E566" s="116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</row>
    <row r="567" spans="2:18">
      <c r="B567" s="116"/>
      <c r="C567" s="116"/>
      <c r="D567" s="116"/>
      <c r="E567" s="116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</row>
    <row r="568" spans="2:18">
      <c r="B568" s="116"/>
      <c r="C568" s="116"/>
      <c r="D568" s="116"/>
      <c r="E568" s="116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</row>
    <row r="569" spans="2:18">
      <c r="B569" s="116"/>
      <c r="C569" s="116"/>
      <c r="D569" s="116"/>
      <c r="E569" s="116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</row>
    <row r="570" spans="2:18">
      <c r="B570" s="116"/>
      <c r="C570" s="116"/>
      <c r="D570" s="116"/>
      <c r="E570" s="116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</row>
    <row r="571" spans="2:18">
      <c r="B571" s="116"/>
      <c r="C571" s="116"/>
      <c r="D571" s="116"/>
      <c r="E571" s="116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</row>
    <row r="572" spans="2:18">
      <c r="B572" s="116"/>
      <c r="C572" s="116"/>
      <c r="D572" s="116"/>
      <c r="E572" s="116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</row>
    <row r="573" spans="2:18">
      <c r="B573" s="116"/>
      <c r="C573" s="116"/>
      <c r="D573" s="116"/>
      <c r="E573" s="116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</row>
    <row r="574" spans="2:18">
      <c r="B574" s="116"/>
      <c r="C574" s="116"/>
      <c r="D574" s="116"/>
      <c r="E574" s="116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</row>
    <row r="575" spans="2:18">
      <c r="B575" s="116"/>
      <c r="C575" s="116"/>
      <c r="D575" s="116"/>
      <c r="E575" s="116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</row>
    <row r="576" spans="2:18">
      <c r="B576" s="116"/>
      <c r="C576" s="116"/>
      <c r="D576" s="116"/>
      <c r="E576" s="116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</row>
    <row r="577" spans="2:18">
      <c r="B577" s="116"/>
      <c r="C577" s="116"/>
      <c r="D577" s="116"/>
      <c r="E577" s="116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</row>
    <row r="578" spans="2:18">
      <c r="B578" s="116"/>
      <c r="C578" s="116"/>
      <c r="D578" s="116"/>
      <c r="E578" s="116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</row>
    <row r="579" spans="2:18">
      <c r="B579" s="116"/>
      <c r="C579" s="116"/>
      <c r="D579" s="116"/>
      <c r="E579" s="116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</row>
    <row r="580" spans="2:18">
      <c r="B580" s="116"/>
      <c r="C580" s="116"/>
      <c r="D580" s="116"/>
      <c r="E580" s="116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</row>
    <row r="581" spans="2:18">
      <c r="B581" s="116"/>
      <c r="C581" s="116"/>
      <c r="D581" s="116"/>
      <c r="E581" s="116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</row>
    <row r="582" spans="2:18">
      <c r="B582" s="116"/>
      <c r="C582" s="116"/>
      <c r="D582" s="116"/>
      <c r="E582" s="116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</row>
    <row r="583" spans="2:18">
      <c r="B583" s="116"/>
      <c r="C583" s="116"/>
      <c r="D583" s="116"/>
      <c r="E583" s="116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</row>
    <row r="584" spans="2:18">
      <c r="B584" s="116"/>
      <c r="C584" s="116"/>
      <c r="D584" s="116"/>
      <c r="E584" s="116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</row>
    <row r="585" spans="2:18">
      <c r="B585" s="116"/>
      <c r="C585" s="116"/>
      <c r="D585" s="116"/>
      <c r="E585" s="116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</row>
    <row r="586" spans="2:18">
      <c r="B586" s="116"/>
      <c r="C586" s="116"/>
      <c r="D586" s="116"/>
      <c r="E586" s="116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</row>
    <row r="587" spans="2:18">
      <c r="B587" s="116"/>
      <c r="C587" s="116"/>
      <c r="D587" s="116"/>
      <c r="E587" s="116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</row>
    <row r="588" spans="2:18">
      <c r="B588" s="116"/>
      <c r="C588" s="116"/>
      <c r="D588" s="116"/>
      <c r="E588" s="116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</row>
    <row r="589" spans="2:18">
      <c r="B589" s="116"/>
      <c r="C589" s="116"/>
      <c r="D589" s="116"/>
      <c r="E589" s="116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</row>
    <row r="590" spans="2:18">
      <c r="B590" s="116"/>
      <c r="C590" s="116"/>
      <c r="D590" s="116"/>
      <c r="E590" s="116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</row>
    <row r="591" spans="2:18">
      <c r="B591" s="116"/>
      <c r="C591" s="116"/>
      <c r="D591" s="116"/>
      <c r="E591" s="116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</row>
    <row r="592" spans="2:18">
      <c r="B592" s="116"/>
      <c r="C592" s="116"/>
      <c r="D592" s="116"/>
      <c r="E592" s="116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</row>
    <row r="593" spans="2:18">
      <c r="B593" s="116"/>
      <c r="C593" s="116"/>
      <c r="D593" s="116"/>
      <c r="E593" s="116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</row>
    <row r="594" spans="2:18">
      <c r="B594" s="116"/>
      <c r="C594" s="116"/>
      <c r="D594" s="116"/>
      <c r="E594" s="116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</row>
    <row r="595" spans="2:18">
      <c r="B595" s="116"/>
      <c r="C595" s="116"/>
      <c r="D595" s="116"/>
      <c r="E595" s="116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</row>
    <row r="596" spans="2:18">
      <c r="B596" s="116"/>
      <c r="C596" s="116"/>
      <c r="D596" s="116"/>
      <c r="E596" s="116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</row>
    <row r="597" spans="2:18">
      <c r="B597" s="116"/>
      <c r="C597" s="116"/>
      <c r="D597" s="116"/>
      <c r="E597" s="116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</row>
    <row r="598" spans="2:18">
      <c r="B598" s="116"/>
      <c r="C598" s="116"/>
      <c r="D598" s="116"/>
      <c r="E598" s="116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</row>
    <row r="599" spans="2:18">
      <c r="B599" s="116"/>
      <c r="C599" s="116"/>
      <c r="D599" s="116"/>
      <c r="E599" s="116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</row>
    <row r="600" spans="2:18">
      <c r="B600" s="116"/>
      <c r="C600" s="116"/>
      <c r="D600" s="116"/>
      <c r="E600" s="116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</row>
    <row r="601" spans="2:18">
      <c r="B601" s="116"/>
      <c r="C601" s="116"/>
      <c r="D601" s="116"/>
      <c r="E601" s="116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</row>
    <row r="602" spans="2:18">
      <c r="B602" s="116"/>
      <c r="C602" s="116"/>
      <c r="D602" s="116"/>
      <c r="E602" s="116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</row>
    <row r="603" spans="2:18">
      <c r="B603" s="116"/>
      <c r="C603" s="116"/>
      <c r="D603" s="116"/>
      <c r="E603" s="116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</row>
    <row r="604" spans="2:18">
      <c r="B604" s="116"/>
      <c r="C604" s="116"/>
      <c r="D604" s="116"/>
      <c r="E604" s="116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</row>
    <row r="605" spans="2:18">
      <c r="B605" s="116"/>
      <c r="C605" s="116"/>
      <c r="D605" s="116"/>
      <c r="E605" s="116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</row>
    <row r="606" spans="2:18">
      <c r="B606" s="116"/>
      <c r="C606" s="116"/>
      <c r="D606" s="116"/>
      <c r="E606" s="116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</row>
    <row r="607" spans="2:18">
      <c r="B607" s="116"/>
      <c r="C607" s="116"/>
      <c r="D607" s="116"/>
      <c r="E607" s="116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</row>
    <row r="608" spans="2:18">
      <c r="B608" s="116"/>
      <c r="C608" s="116"/>
      <c r="D608" s="116"/>
      <c r="E608" s="116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</row>
    <row r="609" spans="2:18">
      <c r="B609" s="116"/>
      <c r="C609" s="116"/>
      <c r="D609" s="116"/>
      <c r="E609" s="116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</row>
    <row r="610" spans="2:18">
      <c r="B610" s="116"/>
      <c r="C610" s="116"/>
      <c r="D610" s="116"/>
      <c r="E610" s="116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</row>
    <row r="611" spans="2:18">
      <c r="B611" s="116"/>
      <c r="C611" s="116"/>
      <c r="D611" s="116"/>
      <c r="E611" s="116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</row>
    <row r="612" spans="2:18">
      <c r="B612" s="116"/>
      <c r="C612" s="116"/>
      <c r="D612" s="116"/>
      <c r="E612" s="116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</row>
    <row r="613" spans="2:18">
      <c r="B613" s="116"/>
      <c r="C613" s="116"/>
      <c r="D613" s="116"/>
      <c r="E613" s="116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</row>
    <row r="614" spans="2:18">
      <c r="B614" s="116"/>
      <c r="C614" s="116"/>
      <c r="D614" s="116"/>
      <c r="E614" s="116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</row>
    <row r="615" spans="2:18">
      <c r="B615" s="116"/>
      <c r="C615" s="116"/>
      <c r="D615" s="116"/>
      <c r="E615" s="116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</row>
    <row r="616" spans="2:18">
      <c r="B616" s="116"/>
      <c r="C616" s="116"/>
      <c r="D616" s="116"/>
      <c r="E616" s="116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</row>
    <row r="617" spans="2:18">
      <c r="B617" s="116"/>
      <c r="C617" s="116"/>
      <c r="D617" s="116"/>
      <c r="E617" s="116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</row>
    <row r="618" spans="2:18">
      <c r="B618" s="116"/>
      <c r="C618" s="116"/>
      <c r="D618" s="116"/>
      <c r="E618" s="116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</row>
    <row r="619" spans="2:18">
      <c r="B619" s="116"/>
      <c r="C619" s="116"/>
      <c r="D619" s="116"/>
      <c r="E619" s="116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</row>
    <row r="620" spans="2:18">
      <c r="B620" s="116"/>
      <c r="C620" s="116"/>
      <c r="D620" s="116"/>
      <c r="E620" s="116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</row>
    <row r="621" spans="2:18">
      <c r="B621" s="116"/>
      <c r="C621" s="116"/>
      <c r="D621" s="116"/>
      <c r="E621" s="116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</row>
    <row r="622" spans="2:18">
      <c r="B622" s="116"/>
      <c r="C622" s="116"/>
      <c r="D622" s="116"/>
      <c r="E622" s="116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</row>
    <row r="623" spans="2:18">
      <c r="B623" s="116"/>
      <c r="C623" s="116"/>
      <c r="D623" s="116"/>
      <c r="E623" s="116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</row>
    <row r="624" spans="2:18">
      <c r="B624" s="116"/>
      <c r="C624" s="116"/>
      <c r="D624" s="116"/>
      <c r="E624" s="116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</row>
    <row r="625" spans="2:18">
      <c r="B625" s="116"/>
      <c r="C625" s="116"/>
      <c r="D625" s="116"/>
      <c r="E625" s="116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</row>
    <row r="626" spans="2:18">
      <c r="B626" s="116"/>
      <c r="C626" s="116"/>
      <c r="D626" s="116"/>
      <c r="E626" s="116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</row>
    <row r="627" spans="2:18">
      <c r="B627" s="116"/>
      <c r="C627" s="116"/>
      <c r="D627" s="116"/>
      <c r="E627" s="116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</row>
    <row r="628" spans="2:18">
      <c r="B628" s="116"/>
      <c r="C628" s="116"/>
      <c r="D628" s="116"/>
      <c r="E628" s="116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</row>
    <row r="629" spans="2:18">
      <c r="B629" s="116"/>
      <c r="C629" s="116"/>
      <c r="D629" s="116"/>
      <c r="E629" s="116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</row>
    <row r="630" spans="2:18">
      <c r="B630" s="116"/>
      <c r="C630" s="116"/>
      <c r="D630" s="116"/>
      <c r="E630" s="116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</row>
    <row r="631" spans="2:18">
      <c r="B631" s="116"/>
      <c r="C631" s="116"/>
      <c r="D631" s="116"/>
      <c r="E631" s="116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</row>
    <row r="632" spans="2:18">
      <c r="B632" s="116"/>
      <c r="C632" s="116"/>
      <c r="D632" s="116"/>
      <c r="E632" s="116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</row>
    <row r="633" spans="2:18">
      <c r="B633" s="116"/>
      <c r="C633" s="116"/>
      <c r="D633" s="116"/>
      <c r="E633" s="116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</row>
    <row r="634" spans="2:18">
      <c r="B634" s="116"/>
      <c r="C634" s="116"/>
      <c r="D634" s="116"/>
      <c r="E634" s="116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</row>
    <row r="635" spans="2:18">
      <c r="B635" s="116"/>
      <c r="C635" s="116"/>
      <c r="D635" s="116"/>
      <c r="E635" s="116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</row>
    <row r="636" spans="2:18">
      <c r="B636" s="116"/>
      <c r="C636" s="116"/>
      <c r="D636" s="116"/>
      <c r="E636" s="116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</row>
    <row r="637" spans="2:18">
      <c r="B637" s="116"/>
      <c r="C637" s="116"/>
      <c r="D637" s="116"/>
      <c r="E637" s="116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</row>
    <row r="638" spans="2:18">
      <c r="B638" s="116"/>
      <c r="C638" s="116"/>
      <c r="D638" s="116"/>
      <c r="E638" s="116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</row>
    <row r="639" spans="2:18">
      <c r="B639" s="116"/>
      <c r="C639" s="116"/>
      <c r="D639" s="116"/>
      <c r="E639" s="116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</row>
    <row r="640" spans="2:18">
      <c r="B640" s="116"/>
      <c r="C640" s="116"/>
      <c r="D640" s="116"/>
      <c r="E640" s="116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</row>
    <row r="641" spans="2:18">
      <c r="B641" s="116"/>
      <c r="C641" s="116"/>
      <c r="D641" s="116"/>
      <c r="E641" s="116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</row>
    <row r="642" spans="2:18">
      <c r="B642" s="116"/>
      <c r="C642" s="116"/>
      <c r="D642" s="116"/>
      <c r="E642" s="116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</row>
    <row r="643" spans="2:18">
      <c r="B643" s="116"/>
      <c r="C643" s="116"/>
      <c r="D643" s="116"/>
      <c r="E643" s="116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</row>
    <row r="644" spans="2:18">
      <c r="B644" s="116"/>
      <c r="C644" s="116"/>
      <c r="D644" s="116"/>
      <c r="E644" s="116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</row>
    <row r="645" spans="2:18">
      <c r="B645" s="116"/>
      <c r="C645" s="116"/>
      <c r="D645" s="116"/>
      <c r="E645" s="116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</row>
    <row r="646" spans="2:18">
      <c r="B646" s="116"/>
      <c r="C646" s="116"/>
      <c r="D646" s="116"/>
      <c r="E646" s="116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</row>
    <row r="647" spans="2:18">
      <c r="B647" s="116"/>
      <c r="C647" s="116"/>
      <c r="D647" s="116"/>
      <c r="E647" s="116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</row>
    <row r="648" spans="2:18">
      <c r="B648" s="116"/>
      <c r="C648" s="116"/>
      <c r="D648" s="116"/>
      <c r="E648" s="116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</row>
    <row r="649" spans="2:18">
      <c r="B649" s="116"/>
      <c r="C649" s="116"/>
      <c r="D649" s="116"/>
      <c r="E649" s="116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</row>
    <row r="650" spans="2:18">
      <c r="B650" s="116"/>
      <c r="C650" s="116"/>
      <c r="D650" s="116"/>
      <c r="E650" s="116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</row>
    <row r="651" spans="2:18">
      <c r="B651" s="116"/>
      <c r="C651" s="116"/>
      <c r="D651" s="116"/>
      <c r="E651" s="116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</row>
    <row r="652" spans="2:18">
      <c r="B652" s="116"/>
      <c r="C652" s="116"/>
      <c r="D652" s="116"/>
      <c r="E652" s="116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</row>
    <row r="653" spans="2:18">
      <c r="B653" s="116"/>
      <c r="C653" s="116"/>
      <c r="D653" s="116"/>
      <c r="E653" s="116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</row>
    <row r="654" spans="2:18">
      <c r="B654" s="116"/>
      <c r="C654" s="116"/>
      <c r="D654" s="116"/>
      <c r="E654" s="116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</row>
    <row r="655" spans="2:18">
      <c r="B655" s="116"/>
      <c r="C655" s="116"/>
      <c r="D655" s="116"/>
      <c r="E655" s="116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</row>
    <row r="656" spans="2:18">
      <c r="B656" s="116"/>
      <c r="C656" s="116"/>
      <c r="D656" s="116"/>
      <c r="E656" s="116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</row>
    <row r="657" spans="2:18">
      <c r="B657" s="116"/>
      <c r="C657" s="116"/>
      <c r="D657" s="116"/>
      <c r="E657" s="116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</row>
    <row r="658" spans="2:18">
      <c r="B658" s="116"/>
      <c r="C658" s="116"/>
      <c r="D658" s="116"/>
      <c r="E658" s="116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</row>
    <row r="659" spans="2:18">
      <c r="B659" s="116"/>
      <c r="C659" s="116"/>
      <c r="D659" s="116"/>
      <c r="E659" s="116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</row>
    <row r="660" spans="2:18">
      <c r="B660" s="116"/>
      <c r="C660" s="116"/>
      <c r="D660" s="116"/>
      <c r="E660" s="116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</row>
    <row r="661" spans="2:18">
      <c r="B661" s="116"/>
      <c r="C661" s="116"/>
      <c r="D661" s="116"/>
      <c r="E661" s="116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</row>
    <row r="662" spans="2:18">
      <c r="B662" s="116"/>
      <c r="C662" s="116"/>
      <c r="D662" s="116"/>
      <c r="E662" s="116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</row>
    <row r="663" spans="2:18">
      <c r="B663" s="116"/>
      <c r="C663" s="116"/>
      <c r="D663" s="116"/>
      <c r="E663" s="116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</row>
    <row r="664" spans="2:18">
      <c r="B664" s="116"/>
      <c r="C664" s="116"/>
      <c r="D664" s="116"/>
      <c r="E664" s="116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</row>
    <row r="665" spans="2:18">
      <c r="B665" s="116"/>
      <c r="C665" s="116"/>
      <c r="D665" s="116"/>
      <c r="E665" s="116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</row>
    <row r="666" spans="2:18">
      <c r="B666" s="116"/>
      <c r="C666" s="116"/>
      <c r="D666" s="116"/>
      <c r="E666" s="116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</row>
    <row r="667" spans="2:18">
      <c r="B667" s="116"/>
      <c r="C667" s="116"/>
      <c r="D667" s="116"/>
      <c r="E667" s="116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</row>
    <row r="668" spans="2:18">
      <c r="B668" s="116"/>
      <c r="C668" s="116"/>
      <c r="D668" s="116"/>
      <c r="E668" s="116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</row>
    <row r="669" spans="2:18">
      <c r="B669" s="116"/>
      <c r="C669" s="116"/>
      <c r="D669" s="116"/>
      <c r="E669" s="116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</row>
    <row r="670" spans="2:18">
      <c r="B670" s="116"/>
      <c r="C670" s="116"/>
      <c r="D670" s="116"/>
      <c r="E670" s="116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</row>
    <row r="671" spans="2:18">
      <c r="B671" s="116"/>
      <c r="C671" s="116"/>
      <c r="D671" s="116"/>
      <c r="E671" s="116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</row>
    <row r="672" spans="2:18">
      <c r="B672" s="116"/>
      <c r="C672" s="116"/>
      <c r="D672" s="116"/>
      <c r="E672" s="116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</row>
    <row r="673" spans="2:18">
      <c r="B673" s="116"/>
      <c r="C673" s="116"/>
      <c r="D673" s="116"/>
      <c r="E673" s="116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</row>
    <row r="674" spans="2:18">
      <c r="B674" s="116"/>
      <c r="C674" s="116"/>
      <c r="D674" s="116"/>
      <c r="E674" s="116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</row>
    <row r="675" spans="2:18">
      <c r="B675" s="116"/>
      <c r="C675" s="116"/>
      <c r="D675" s="116"/>
      <c r="E675" s="116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</row>
    <row r="676" spans="2:18">
      <c r="B676" s="116"/>
      <c r="C676" s="116"/>
      <c r="D676" s="116"/>
      <c r="E676" s="116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</row>
    <row r="677" spans="2:18">
      <c r="B677" s="116"/>
      <c r="C677" s="116"/>
      <c r="D677" s="116"/>
      <c r="E677" s="116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</row>
    <row r="678" spans="2:18">
      <c r="B678" s="116"/>
      <c r="C678" s="116"/>
      <c r="D678" s="116"/>
      <c r="E678" s="116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</row>
    <row r="679" spans="2:18">
      <c r="B679" s="116"/>
      <c r="C679" s="116"/>
      <c r="D679" s="116"/>
      <c r="E679" s="116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</row>
    <row r="680" spans="2:18">
      <c r="B680" s="116"/>
      <c r="C680" s="116"/>
      <c r="D680" s="116"/>
      <c r="E680" s="116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</row>
    <row r="681" spans="2:18">
      <c r="B681" s="116"/>
      <c r="C681" s="116"/>
      <c r="D681" s="116"/>
      <c r="E681" s="116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</row>
    <row r="682" spans="2:18">
      <c r="B682" s="116"/>
      <c r="C682" s="116"/>
      <c r="D682" s="116"/>
      <c r="E682" s="116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</row>
    <row r="683" spans="2:18">
      <c r="B683" s="116"/>
      <c r="C683" s="116"/>
      <c r="D683" s="116"/>
      <c r="E683" s="116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</row>
    <row r="684" spans="2:18">
      <c r="B684" s="116"/>
      <c r="C684" s="116"/>
      <c r="D684" s="116"/>
      <c r="E684" s="116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</row>
    <row r="685" spans="2:18">
      <c r="B685" s="116"/>
      <c r="C685" s="116"/>
      <c r="D685" s="116"/>
      <c r="E685" s="116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</row>
    <row r="686" spans="2:18">
      <c r="B686" s="116"/>
      <c r="C686" s="116"/>
      <c r="D686" s="116"/>
      <c r="E686" s="116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</row>
    <row r="687" spans="2:18">
      <c r="B687" s="116"/>
      <c r="C687" s="116"/>
      <c r="D687" s="116"/>
      <c r="E687" s="116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</row>
    <row r="688" spans="2:18">
      <c r="B688" s="116"/>
      <c r="C688" s="116"/>
      <c r="D688" s="116"/>
      <c r="E688" s="116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</row>
    <row r="689" spans="2:18">
      <c r="B689" s="116"/>
      <c r="C689" s="116"/>
      <c r="D689" s="116"/>
      <c r="E689" s="116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</row>
    <row r="690" spans="2:18">
      <c r="B690" s="116"/>
      <c r="C690" s="116"/>
      <c r="D690" s="116"/>
      <c r="E690" s="116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</row>
    <row r="691" spans="2:18">
      <c r="B691" s="116"/>
      <c r="C691" s="116"/>
      <c r="D691" s="116"/>
      <c r="E691" s="116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</row>
    <row r="692" spans="2:18">
      <c r="B692" s="116"/>
      <c r="C692" s="116"/>
      <c r="D692" s="116"/>
      <c r="E692" s="116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</row>
    <row r="693" spans="2:18">
      <c r="B693" s="116"/>
      <c r="C693" s="116"/>
      <c r="D693" s="116"/>
      <c r="E693" s="116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</row>
    <row r="694" spans="2:18">
      <c r="B694" s="116"/>
      <c r="C694" s="116"/>
      <c r="D694" s="116"/>
      <c r="E694" s="116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</row>
    <row r="695" spans="2:18">
      <c r="B695" s="116"/>
      <c r="C695" s="116"/>
      <c r="D695" s="116"/>
      <c r="E695" s="116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</row>
    <row r="696" spans="2:18">
      <c r="B696" s="116"/>
      <c r="C696" s="116"/>
      <c r="D696" s="116"/>
      <c r="E696" s="116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</row>
    <row r="697" spans="2:18">
      <c r="B697" s="116"/>
      <c r="C697" s="116"/>
      <c r="D697" s="116"/>
      <c r="E697" s="116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</row>
    <row r="698" spans="2:18">
      <c r="B698" s="116"/>
      <c r="C698" s="116"/>
      <c r="D698" s="116"/>
      <c r="E698" s="116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</row>
    <row r="699" spans="2:18">
      <c r="B699" s="116"/>
      <c r="C699" s="116"/>
      <c r="D699" s="116"/>
      <c r="E699" s="116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</row>
    <row r="700" spans="2:18">
      <c r="B700" s="116"/>
      <c r="C700" s="116"/>
      <c r="D700" s="116"/>
      <c r="E700" s="116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</row>
    <row r="701" spans="2:18">
      <c r="B701" s="116"/>
      <c r="C701" s="116"/>
      <c r="D701" s="116"/>
      <c r="E701" s="116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</row>
    <row r="702" spans="2:18">
      <c r="B702" s="116"/>
      <c r="C702" s="116"/>
      <c r="D702" s="116"/>
      <c r="E702" s="116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</row>
    <row r="703" spans="2:18">
      <c r="B703" s="116"/>
      <c r="C703" s="116"/>
      <c r="D703" s="116"/>
      <c r="E703" s="116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</row>
    <row r="704" spans="2:18">
      <c r="B704" s="116"/>
      <c r="C704" s="116"/>
      <c r="D704" s="116"/>
      <c r="E704" s="116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</row>
    <row r="705" spans="2:18">
      <c r="B705" s="116"/>
      <c r="C705" s="116"/>
      <c r="D705" s="116"/>
      <c r="E705" s="116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</row>
    <row r="706" spans="2:18">
      <c r="B706" s="116"/>
      <c r="C706" s="116"/>
      <c r="D706" s="116"/>
      <c r="E706" s="116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</row>
    <row r="707" spans="2:18">
      <c r="B707" s="116"/>
      <c r="C707" s="116"/>
      <c r="D707" s="116"/>
      <c r="E707" s="116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</row>
    <row r="708" spans="2:18">
      <c r="B708" s="116"/>
      <c r="C708" s="116"/>
      <c r="D708" s="116"/>
      <c r="E708" s="116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</row>
    <row r="709" spans="2:18">
      <c r="B709" s="116"/>
      <c r="C709" s="116"/>
      <c r="D709" s="116"/>
      <c r="E709" s="116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</row>
    <row r="710" spans="2:18">
      <c r="B710" s="116"/>
      <c r="C710" s="116"/>
      <c r="D710" s="116"/>
      <c r="E710" s="116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</row>
    <row r="711" spans="2:18">
      <c r="B711" s="116"/>
      <c r="C711" s="116"/>
      <c r="D711" s="116"/>
      <c r="E711" s="116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</row>
    <row r="712" spans="2:18">
      <c r="B712" s="116"/>
      <c r="C712" s="116"/>
      <c r="D712" s="116"/>
      <c r="E712" s="116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</row>
    <row r="713" spans="2:18">
      <c r="B713" s="116"/>
      <c r="C713" s="116"/>
      <c r="D713" s="116"/>
      <c r="E713" s="116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</row>
    <row r="714" spans="2:18">
      <c r="B714" s="116"/>
      <c r="C714" s="116"/>
      <c r="D714" s="116"/>
      <c r="E714" s="116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</row>
    <row r="715" spans="2:18">
      <c r="B715" s="116"/>
      <c r="C715" s="116"/>
      <c r="D715" s="116"/>
      <c r="E715" s="116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</row>
    <row r="716" spans="2:18">
      <c r="B716" s="116"/>
      <c r="C716" s="116"/>
      <c r="D716" s="116"/>
      <c r="E716" s="116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</row>
    <row r="717" spans="2:18">
      <c r="B717" s="116"/>
      <c r="C717" s="116"/>
      <c r="D717" s="116"/>
      <c r="E717" s="116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</row>
    <row r="718" spans="2:18">
      <c r="B718" s="116"/>
      <c r="C718" s="116"/>
      <c r="D718" s="116"/>
      <c r="E718" s="116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</row>
    <row r="719" spans="2:18">
      <c r="B719" s="116"/>
      <c r="C719" s="116"/>
      <c r="D719" s="116"/>
      <c r="E719" s="116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</row>
    <row r="720" spans="2:18">
      <c r="B720" s="116"/>
      <c r="C720" s="116"/>
      <c r="D720" s="116"/>
      <c r="E720" s="116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</row>
    <row r="721" spans="2:18">
      <c r="B721" s="116"/>
      <c r="C721" s="116"/>
      <c r="D721" s="116"/>
      <c r="E721" s="116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</row>
    <row r="722" spans="2:18">
      <c r="B722" s="116"/>
      <c r="C722" s="116"/>
      <c r="D722" s="116"/>
      <c r="E722" s="116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</row>
    <row r="723" spans="2:18">
      <c r="B723" s="116"/>
      <c r="C723" s="116"/>
      <c r="D723" s="116"/>
      <c r="E723" s="116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</row>
    <row r="724" spans="2:18">
      <c r="B724" s="116"/>
      <c r="C724" s="116"/>
      <c r="D724" s="116"/>
      <c r="E724" s="116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</row>
    <row r="725" spans="2:18">
      <c r="B725" s="116"/>
      <c r="C725" s="116"/>
      <c r="D725" s="116"/>
      <c r="E725" s="116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</row>
    <row r="726" spans="2:18">
      <c r="B726" s="116"/>
      <c r="C726" s="116"/>
      <c r="D726" s="116"/>
      <c r="E726" s="116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</row>
    <row r="727" spans="2:18">
      <c r="B727" s="116"/>
      <c r="C727" s="116"/>
      <c r="D727" s="116"/>
      <c r="E727" s="116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</row>
    <row r="728" spans="2:18">
      <c r="B728" s="116"/>
      <c r="C728" s="116"/>
      <c r="D728" s="116"/>
      <c r="E728" s="116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</row>
    <row r="729" spans="2:18">
      <c r="B729" s="116"/>
      <c r="C729" s="116"/>
      <c r="D729" s="116"/>
      <c r="E729" s="116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</row>
    <row r="730" spans="2:18">
      <c r="B730" s="116"/>
      <c r="C730" s="116"/>
      <c r="D730" s="116"/>
      <c r="E730" s="116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</row>
    <row r="731" spans="2:18">
      <c r="B731" s="116"/>
      <c r="C731" s="116"/>
      <c r="D731" s="116"/>
      <c r="E731" s="116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</row>
    <row r="732" spans="2:18">
      <c r="B732" s="116"/>
      <c r="C732" s="116"/>
      <c r="D732" s="116"/>
      <c r="E732" s="116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</row>
    <row r="733" spans="2:18">
      <c r="B733" s="116"/>
      <c r="C733" s="116"/>
      <c r="D733" s="116"/>
      <c r="E733" s="116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</row>
    <row r="734" spans="2:18">
      <c r="B734" s="116"/>
      <c r="C734" s="116"/>
      <c r="D734" s="116"/>
      <c r="E734" s="116"/>
      <c r="F734" s="117"/>
      <c r="G734" s="117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</row>
    <row r="735" spans="2:18">
      <c r="B735" s="116"/>
      <c r="C735" s="116"/>
      <c r="D735" s="116"/>
      <c r="E735" s="116"/>
      <c r="F735" s="117"/>
      <c r="G735" s="117"/>
      <c r="H735" s="117"/>
      <c r="I735" s="117"/>
      <c r="J735" s="117"/>
      <c r="K735" s="117"/>
      <c r="L735" s="117"/>
      <c r="M735" s="117"/>
      <c r="N735" s="117"/>
      <c r="O735" s="117"/>
      <c r="P735" s="117"/>
      <c r="Q735" s="117"/>
      <c r="R735" s="117"/>
    </row>
    <row r="736" spans="2:18">
      <c r="B736" s="116"/>
      <c r="C736" s="116"/>
      <c r="D736" s="116"/>
      <c r="E736" s="116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</row>
    <row r="737" spans="2:18">
      <c r="B737" s="116"/>
      <c r="C737" s="116"/>
      <c r="D737" s="116"/>
      <c r="E737" s="116"/>
      <c r="F737" s="117"/>
      <c r="G737" s="117"/>
      <c r="H737" s="117"/>
      <c r="I737" s="117"/>
      <c r="J737" s="117"/>
      <c r="K737" s="117"/>
      <c r="L737" s="117"/>
      <c r="M737" s="117"/>
      <c r="N737" s="117"/>
      <c r="O737" s="117"/>
      <c r="P737" s="117"/>
      <c r="Q737" s="117"/>
      <c r="R737" s="117"/>
    </row>
    <row r="738" spans="2:18">
      <c r="B738" s="116"/>
      <c r="C738" s="116"/>
      <c r="D738" s="116"/>
      <c r="E738" s="116"/>
      <c r="F738" s="117"/>
      <c r="G738" s="117"/>
      <c r="H738" s="117"/>
      <c r="I738" s="117"/>
      <c r="J738" s="117"/>
      <c r="K738" s="117"/>
      <c r="L738" s="117"/>
      <c r="M738" s="117"/>
      <c r="N738" s="117"/>
      <c r="O738" s="117"/>
      <c r="P738" s="117"/>
      <c r="Q738" s="117"/>
      <c r="R738" s="117"/>
    </row>
    <row r="739" spans="2:18">
      <c r="B739" s="116"/>
      <c r="C739" s="116"/>
      <c r="D739" s="116"/>
      <c r="E739" s="116"/>
      <c r="F739" s="117"/>
      <c r="G739" s="117"/>
      <c r="H739" s="117"/>
      <c r="I739" s="117"/>
      <c r="J739" s="117"/>
      <c r="K739" s="117"/>
      <c r="L739" s="117"/>
      <c r="M739" s="117"/>
      <c r="N739" s="117"/>
      <c r="O739" s="117"/>
      <c r="P739" s="117"/>
      <c r="Q739" s="117"/>
      <c r="R739" s="117"/>
    </row>
    <row r="740" spans="2:18">
      <c r="B740" s="116"/>
      <c r="C740" s="116"/>
      <c r="D740" s="116"/>
      <c r="E740" s="116"/>
      <c r="F740" s="117"/>
      <c r="G740" s="117"/>
      <c r="H740" s="117"/>
      <c r="I740" s="117"/>
      <c r="J740" s="117"/>
      <c r="K740" s="117"/>
      <c r="L740" s="117"/>
      <c r="M740" s="117"/>
      <c r="N740" s="117"/>
      <c r="O740" s="117"/>
      <c r="P740" s="117"/>
      <c r="Q740" s="117"/>
      <c r="R740" s="117"/>
    </row>
    <row r="741" spans="2:18">
      <c r="B741" s="116"/>
      <c r="C741" s="116"/>
      <c r="D741" s="116"/>
      <c r="E741" s="116"/>
      <c r="F741" s="117"/>
      <c r="G741" s="117"/>
      <c r="H741" s="117"/>
      <c r="I741" s="117"/>
      <c r="J741" s="117"/>
      <c r="K741" s="117"/>
      <c r="L741" s="117"/>
      <c r="M741" s="117"/>
      <c r="N741" s="117"/>
      <c r="O741" s="117"/>
      <c r="P741" s="117"/>
      <c r="Q741" s="117"/>
      <c r="R741" s="117"/>
    </row>
    <row r="742" spans="2:18">
      <c r="B742" s="116"/>
      <c r="C742" s="116"/>
      <c r="D742" s="116"/>
      <c r="E742" s="116"/>
      <c r="F742" s="117"/>
      <c r="G742" s="117"/>
      <c r="H742" s="117"/>
      <c r="I742" s="117"/>
      <c r="J742" s="117"/>
      <c r="K742" s="117"/>
      <c r="L742" s="117"/>
      <c r="M742" s="117"/>
      <c r="N742" s="117"/>
      <c r="O742" s="117"/>
      <c r="P742" s="117"/>
      <c r="Q742" s="117"/>
      <c r="R742" s="117"/>
    </row>
    <row r="743" spans="2:18">
      <c r="B743" s="116"/>
      <c r="C743" s="116"/>
      <c r="D743" s="116"/>
      <c r="E743" s="116"/>
      <c r="F743" s="117"/>
      <c r="G743" s="117"/>
      <c r="H743" s="117"/>
      <c r="I743" s="117"/>
      <c r="J743" s="117"/>
      <c r="K743" s="117"/>
      <c r="L743" s="117"/>
      <c r="M743" s="117"/>
      <c r="N743" s="117"/>
      <c r="O743" s="117"/>
      <c r="P743" s="117"/>
      <c r="Q743" s="117"/>
      <c r="R743" s="117"/>
    </row>
    <row r="744" spans="2:18">
      <c r="B744" s="116"/>
      <c r="C744" s="116"/>
      <c r="D744" s="116"/>
      <c r="E744" s="116"/>
      <c r="F744" s="117"/>
      <c r="G744" s="117"/>
      <c r="H744" s="117"/>
      <c r="I744" s="117"/>
      <c r="J744" s="117"/>
      <c r="K744" s="117"/>
      <c r="L744" s="117"/>
      <c r="M744" s="117"/>
      <c r="N744" s="117"/>
      <c r="O744" s="117"/>
      <c r="P744" s="117"/>
      <c r="Q744" s="117"/>
      <c r="R744" s="117"/>
    </row>
    <row r="745" spans="2:18">
      <c r="B745" s="116"/>
      <c r="C745" s="116"/>
      <c r="D745" s="116"/>
      <c r="E745" s="116"/>
      <c r="F745" s="117"/>
      <c r="G745" s="117"/>
      <c r="H745" s="117"/>
      <c r="I745" s="117"/>
      <c r="J745" s="117"/>
      <c r="K745" s="117"/>
      <c r="L745" s="117"/>
      <c r="M745" s="117"/>
      <c r="N745" s="117"/>
      <c r="O745" s="117"/>
      <c r="P745" s="117"/>
      <c r="Q745" s="117"/>
      <c r="R745" s="117"/>
    </row>
    <row r="746" spans="2:18">
      <c r="B746" s="116"/>
      <c r="C746" s="116"/>
      <c r="D746" s="116"/>
      <c r="E746" s="116"/>
      <c r="F746" s="117"/>
      <c r="G746" s="117"/>
      <c r="H746" s="117"/>
      <c r="I746" s="117"/>
      <c r="J746" s="117"/>
      <c r="K746" s="117"/>
      <c r="L746" s="117"/>
      <c r="M746" s="117"/>
      <c r="N746" s="117"/>
      <c r="O746" s="117"/>
      <c r="P746" s="117"/>
      <c r="Q746" s="117"/>
      <c r="R746" s="117"/>
    </row>
    <row r="747" spans="2:18">
      <c r="B747" s="116"/>
      <c r="C747" s="116"/>
      <c r="D747" s="116"/>
      <c r="E747" s="116"/>
      <c r="F747" s="117"/>
      <c r="G747" s="117"/>
      <c r="H747" s="117"/>
      <c r="I747" s="117"/>
      <c r="J747" s="117"/>
      <c r="K747" s="117"/>
      <c r="L747" s="117"/>
      <c r="M747" s="117"/>
      <c r="N747" s="117"/>
      <c r="O747" s="117"/>
      <c r="P747" s="117"/>
      <c r="Q747" s="117"/>
      <c r="R747" s="117"/>
    </row>
    <row r="748" spans="2:18">
      <c r="B748" s="116"/>
      <c r="C748" s="116"/>
      <c r="D748" s="116"/>
      <c r="E748" s="116"/>
      <c r="F748" s="117"/>
      <c r="G748" s="117"/>
      <c r="H748" s="117"/>
      <c r="I748" s="117"/>
      <c r="J748" s="117"/>
      <c r="K748" s="117"/>
      <c r="L748" s="117"/>
      <c r="M748" s="117"/>
      <c r="N748" s="117"/>
      <c r="O748" s="117"/>
      <c r="P748" s="117"/>
      <c r="Q748" s="117"/>
      <c r="R748" s="117"/>
    </row>
    <row r="749" spans="2:18">
      <c r="B749" s="116"/>
      <c r="C749" s="116"/>
      <c r="D749" s="116"/>
      <c r="E749" s="116"/>
      <c r="F749" s="117"/>
      <c r="G749" s="117"/>
      <c r="H749" s="117"/>
      <c r="I749" s="117"/>
      <c r="J749" s="117"/>
      <c r="K749" s="117"/>
      <c r="L749" s="117"/>
      <c r="M749" s="117"/>
      <c r="N749" s="117"/>
      <c r="O749" s="117"/>
      <c r="P749" s="117"/>
      <c r="Q749" s="117"/>
      <c r="R749" s="117"/>
    </row>
    <row r="750" spans="2:18">
      <c r="B750" s="116"/>
      <c r="C750" s="116"/>
      <c r="D750" s="116"/>
      <c r="E750" s="116"/>
      <c r="F750" s="117"/>
      <c r="G750" s="117"/>
      <c r="H750" s="117"/>
      <c r="I750" s="117"/>
      <c r="J750" s="117"/>
      <c r="K750" s="117"/>
      <c r="L750" s="117"/>
      <c r="M750" s="117"/>
      <c r="N750" s="117"/>
      <c r="O750" s="117"/>
      <c r="P750" s="117"/>
      <c r="Q750" s="117"/>
      <c r="R750" s="117"/>
    </row>
    <row r="751" spans="2:18">
      <c r="B751" s="116"/>
      <c r="C751" s="116"/>
      <c r="D751" s="116"/>
      <c r="E751" s="116"/>
      <c r="F751" s="117"/>
      <c r="G751" s="117"/>
      <c r="H751" s="117"/>
      <c r="I751" s="117"/>
      <c r="J751" s="117"/>
      <c r="K751" s="117"/>
      <c r="L751" s="117"/>
      <c r="M751" s="117"/>
      <c r="N751" s="117"/>
      <c r="O751" s="117"/>
      <c r="P751" s="117"/>
      <c r="Q751" s="117"/>
      <c r="R751" s="117"/>
    </row>
    <row r="752" spans="2:18">
      <c r="B752" s="116"/>
      <c r="C752" s="116"/>
      <c r="D752" s="116"/>
      <c r="E752" s="116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</row>
    <row r="753" spans="2:18">
      <c r="B753" s="116"/>
      <c r="C753" s="116"/>
      <c r="D753" s="116"/>
      <c r="E753" s="116"/>
      <c r="F753" s="117"/>
      <c r="G753" s="117"/>
      <c r="H753" s="117"/>
      <c r="I753" s="117"/>
      <c r="J753" s="117"/>
      <c r="K753" s="117"/>
      <c r="L753" s="117"/>
      <c r="M753" s="117"/>
      <c r="N753" s="117"/>
      <c r="O753" s="117"/>
      <c r="P753" s="117"/>
      <c r="Q753" s="117"/>
      <c r="R753" s="117"/>
    </row>
    <row r="754" spans="2:18">
      <c r="B754" s="116"/>
      <c r="C754" s="116"/>
      <c r="D754" s="116"/>
      <c r="E754" s="116"/>
      <c r="F754" s="117"/>
      <c r="G754" s="117"/>
      <c r="H754" s="117"/>
      <c r="I754" s="117"/>
      <c r="J754" s="117"/>
      <c r="K754" s="117"/>
      <c r="L754" s="117"/>
      <c r="M754" s="117"/>
      <c r="N754" s="117"/>
      <c r="O754" s="117"/>
      <c r="P754" s="117"/>
      <c r="Q754" s="117"/>
      <c r="R754" s="117"/>
    </row>
    <row r="755" spans="2:18">
      <c r="B755" s="116"/>
      <c r="C755" s="116"/>
      <c r="D755" s="116"/>
      <c r="E755" s="116"/>
      <c r="F755" s="117"/>
      <c r="G755" s="117"/>
      <c r="H755" s="117"/>
      <c r="I755" s="117"/>
      <c r="J755" s="117"/>
      <c r="K755" s="117"/>
      <c r="L755" s="117"/>
      <c r="M755" s="117"/>
      <c r="N755" s="117"/>
      <c r="O755" s="117"/>
      <c r="P755" s="117"/>
      <c r="Q755" s="117"/>
      <c r="R755" s="117"/>
    </row>
    <row r="756" spans="2:18">
      <c r="B756" s="116"/>
      <c r="C756" s="116"/>
      <c r="D756" s="116"/>
      <c r="E756" s="116"/>
      <c r="F756" s="117"/>
      <c r="G756" s="117"/>
      <c r="H756" s="117"/>
      <c r="I756" s="117"/>
      <c r="J756" s="117"/>
      <c r="K756" s="117"/>
      <c r="L756" s="117"/>
      <c r="M756" s="117"/>
      <c r="N756" s="117"/>
      <c r="O756" s="117"/>
      <c r="P756" s="117"/>
      <c r="Q756" s="117"/>
      <c r="R756" s="117"/>
    </row>
    <row r="757" spans="2:18">
      <c r="B757" s="116"/>
      <c r="C757" s="116"/>
      <c r="D757" s="116"/>
      <c r="E757" s="116"/>
      <c r="F757" s="117"/>
      <c r="G757" s="117"/>
      <c r="H757" s="117"/>
      <c r="I757" s="117"/>
      <c r="J757" s="117"/>
      <c r="K757" s="117"/>
      <c r="L757" s="117"/>
      <c r="M757" s="117"/>
      <c r="N757" s="117"/>
      <c r="O757" s="117"/>
      <c r="P757" s="117"/>
      <c r="Q757" s="117"/>
      <c r="R757" s="117"/>
    </row>
    <row r="758" spans="2:18">
      <c r="B758" s="116"/>
      <c r="C758" s="116"/>
      <c r="D758" s="116"/>
      <c r="E758" s="116"/>
      <c r="F758" s="117"/>
      <c r="G758" s="117"/>
      <c r="H758" s="117"/>
      <c r="I758" s="117"/>
      <c r="J758" s="117"/>
      <c r="K758" s="117"/>
      <c r="L758" s="117"/>
      <c r="M758" s="117"/>
      <c r="N758" s="117"/>
      <c r="O758" s="117"/>
      <c r="P758" s="117"/>
      <c r="Q758" s="117"/>
      <c r="R758" s="117"/>
    </row>
    <row r="759" spans="2:18">
      <c r="B759" s="116"/>
      <c r="C759" s="116"/>
      <c r="D759" s="116"/>
      <c r="E759" s="116"/>
      <c r="F759" s="117"/>
      <c r="G759" s="117"/>
      <c r="H759" s="117"/>
      <c r="I759" s="117"/>
      <c r="J759" s="117"/>
      <c r="K759" s="117"/>
      <c r="L759" s="117"/>
      <c r="M759" s="117"/>
      <c r="N759" s="117"/>
      <c r="O759" s="117"/>
      <c r="P759" s="117"/>
      <c r="Q759" s="117"/>
      <c r="R759" s="117"/>
    </row>
    <row r="760" spans="2:18">
      <c r="B760" s="116"/>
      <c r="C760" s="116"/>
      <c r="D760" s="116"/>
      <c r="E760" s="116"/>
      <c r="F760" s="117"/>
      <c r="G760" s="117"/>
      <c r="H760" s="117"/>
      <c r="I760" s="117"/>
      <c r="J760" s="117"/>
      <c r="K760" s="117"/>
      <c r="L760" s="117"/>
      <c r="M760" s="117"/>
      <c r="N760" s="117"/>
      <c r="O760" s="117"/>
      <c r="P760" s="117"/>
      <c r="Q760" s="117"/>
      <c r="R760" s="117"/>
    </row>
    <row r="761" spans="2:18">
      <c r="B761" s="116"/>
      <c r="C761" s="116"/>
      <c r="D761" s="116"/>
      <c r="E761" s="116"/>
      <c r="F761" s="117"/>
      <c r="G761" s="117"/>
      <c r="H761" s="117"/>
      <c r="I761" s="117"/>
      <c r="J761" s="117"/>
      <c r="K761" s="117"/>
      <c r="L761" s="117"/>
      <c r="M761" s="117"/>
      <c r="N761" s="117"/>
      <c r="O761" s="117"/>
      <c r="P761" s="117"/>
      <c r="Q761" s="117"/>
      <c r="R761" s="117"/>
    </row>
    <row r="762" spans="2:18">
      <c r="B762" s="116"/>
      <c r="C762" s="116"/>
      <c r="D762" s="116"/>
      <c r="E762" s="116"/>
      <c r="F762" s="117"/>
      <c r="G762" s="117"/>
      <c r="H762" s="117"/>
      <c r="I762" s="117"/>
      <c r="J762" s="117"/>
      <c r="K762" s="117"/>
      <c r="L762" s="117"/>
      <c r="M762" s="117"/>
      <c r="N762" s="117"/>
      <c r="O762" s="117"/>
      <c r="P762" s="117"/>
      <c r="Q762" s="117"/>
      <c r="R762" s="117"/>
    </row>
    <row r="763" spans="2:18">
      <c r="B763" s="116"/>
      <c r="C763" s="116"/>
      <c r="D763" s="116"/>
      <c r="E763" s="116"/>
      <c r="F763" s="117"/>
      <c r="G763" s="117"/>
      <c r="H763" s="117"/>
      <c r="I763" s="117"/>
      <c r="J763" s="117"/>
      <c r="K763" s="117"/>
      <c r="L763" s="117"/>
      <c r="M763" s="117"/>
      <c r="N763" s="117"/>
      <c r="O763" s="117"/>
      <c r="P763" s="117"/>
      <c r="Q763" s="117"/>
      <c r="R763" s="117"/>
    </row>
    <row r="764" spans="2:18">
      <c r="B764" s="116"/>
      <c r="C764" s="116"/>
      <c r="D764" s="116"/>
      <c r="E764" s="116"/>
      <c r="F764" s="117"/>
      <c r="G764" s="117"/>
      <c r="H764" s="117"/>
      <c r="I764" s="117"/>
      <c r="J764" s="117"/>
      <c r="K764" s="117"/>
      <c r="L764" s="117"/>
      <c r="M764" s="117"/>
      <c r="N764" s="117"/>
      <c r="O764" s="117"/>
      <c r="P764" s="117"/>
      <c r="Q764" s="117"/>
      <c r="R764" s="117"/>
    </row>
    <row r="765" spans="2:18">
      <c r="B765" s="116"/>
      <c r="C765" s="116"/>
      <c r="D765" s="116"/>
      <c r="E765" s="116"/>
      <c r="F765" s="117"/>
      <c r="G765" s="117"/>
      <c r="H765" s="117"/>
      <c r="I765" s="117"/>
      <c r="J765" s="117"/>
      <c r="K765" s="117"/>
      <c r="L765" s="117"/>
      <c r="M765" s="117"/>
      <c r="N765" s="117"/>
      <c r="O765" s="117"/>
      <c r="P765" s="117"/>
      <c r="Q765" s="117"/>
      <c r="R765" s="117"/>
    </row>
    <row r="766" spans="2:18">
      <c r="B766" s="116"/>
      <c r="C766" s="116"/>
      <c r="D766" s="116"/>
      <c r="E766" s="116"/>
      <c r="F766" s="117"/>
      <c r="G766" s="117"/>
      <c r="H766" s="117"/>
      <c r="I766" s="117"/>
      <c r="J766" s="117"/>
      <c r="K766" s="117"/>
      <c r="L766" s="117"/>
      <c r="M766" s="117"/>
      <c r="N766" s="117"/>
      <c r="O766" s="117"/>
      <c r="P766" s="117"/>
      <c r="Q766" s="117"/>
      <c r="R766" s="117"/>
    </row>
    <row r="767" spans="2:18">
      <c r="B767" s="116"/>
      <c r="C767" s="116"/>
      <c r="D767" s="116"/>
      <c r="E767" s="116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</row>
    <row r="768" spans="2:18">
      <c r="B768" s="116"/>
      <c r="C768" s="116"/>
      <c r="D768" s="116"/>
      <c r="E768" s="116"/>
      <c r="F768" s="117"/>
      <c r="G768" s="117"/>
      <c r="H768" s="117"/>
      <c r="I768" s="117"/>
      <c r="J768" s="117"/>
      <c r="K768" s="117"/>
      <c r="L768" s="117"/>
      <c r="M768" s="117"/>
      <c r="N768" s="117"/>
      <c r="O768" s="117"/>
      <c r="P768" s="117"/>
      <c r="Q768" s="117"/>
      <c r="R768" s="117"/>
    </row>
    <row r="769" spans="2:18">
      <c r="B769" s="116"/>
      <c r="C769" s="116"/>
      <c r="D769" s="116"/>
      <c r="E769" s="116"/>
      <c r="F769" s="117"/>
      <c r="G769" s="117"/>
      <c r="H769" s="117"/>
      <c r="I769" s="117"/>
      <c r="J769" s="117"/>
      <c r="K769" s="117"/>
      <c r="L769" s="117"/>
      <c r="M769" s="117"/>
      <c r="N769" s="117"/>
      <c r="O769" s="117"/>
      <c r="P769" s="117"/>
      <c r="Q769" s="117"/>
      <c r="R769" s="117"/>
    </row>
    <row r="770" spans="2:18">
      <c r="B770" s="116"/>
      <c r="C770" s="116"/>
      <c r="D770" s="116"/>
      <c r="E770" s="116"/>
      <c r="F770" s="117"/>
      <c r="G770" s="117"/>
      <c r="H770" s="117"/>
      <c r="I770" s="117"/>
      <c r="J770" s="117"/>
      <c r="K770" s="117"/>
      <c r="L770" s="117"/>
      <c r="M770" s="117"/>
      <c r="N770" s="117"/>
      <c r="O770" s="117"/>
      <c r="P770" s="117"/>
      <c r="Q770" s="117"/>
      <c r="R770" s="117"/>
    </row>
    <row r="771" spans="2:18">
      <c r="B771" s="116"/>
      <c r="C771" s="116"/>
      <c r="D771" s="116"/>
      <c r="E771" s="116"/>
      <c r="F771" s="117"/>
      <c r="G771" s="117"/>
      <c r="H771" s="117"/>
      <c r="I771" s="117"/>
      <c r="J771" s="117"/>
      <c r="K771" s="117"/>
      <c r="L771" s="117"/>
      <c r="M771" s="117"/>
      <c r="N771" s="117"/>
      <c r="O771" s="117"/>
      <c r="P771" s="117"/>
      <c r="Q771" s="117"/>
      <c r="R771" s="117"/>
    </row>
    <row r="772" spans="2:18">
      <c r="B772" s="116"/>
      <c r="C772" s="116"/>
      <c r="D772" s="116"/>
      <c r="E772" s="116"/>
      <c r="F772" s="117"/>
      <c r="G772" s="117"/>
      <c r="H772" s="117"/>
      <c r="I772" s="117"/>
      <c r="J772" s="117"/>
      <c r="K772" s="117"/>
      <c r="L772" s="117"/>
      <c r="M772" s="117"/>
      <c r="N772" s="117"/>
      <c r="O772" s="117"/>
      <c r="P772" s="117"/>
      <c r="Q772" s="117"/>
      <c r="R772" s="117"/>
    </row>
    <row r="773" spans="2:18">
      <c r="B773" s="116"/>
      <c r="C773" s="116"/>
      <c r="D773" s="116"/>
      <c r="E773" s="116"/>
      <c r="F773" s="117"/>
      <c r="G773" s="117"/>
      <c r="H773" s="117"/>
      <c r="I773" s="117"/>
      <c r="J773" s="117"/>
      <c r="K773" s="117"/>
      <c r="L773" s="117"/>
      <c r="M773" s="117"/>
      <c r="N773" s="117"/>
      <c r="O773" s="117"/>
      <c r="P773" s="117"/>
      <c r="Q773" s="117"/>
      <c r="R773" s="117"/>
    </row>
    <row r="774" spans="2:18">
      <c r="B774" s="116"/>
      <c r="C774" s="116"/>
      <c r="D774" s="116"/>
      <c r="E774" s="116"/>
      <c r="F774" s="117"/>
      <c r="G774" s="117"/>
      <c r="H774" s="117"/>
      <c r="I774" s="117"/>
      <c r="J774" s="117"/>
      <c r="K774" s="117"/>
      <c r="L774" s="117"/>
      <c r="M774" s="117"/>
      <c r="N774" s="117"/>
      <c r="O774" s="117"/>
      <c r="P774" s="117"/>
      <c r="Q774" s="117"/>
      <c r="R774" s="117"/>
    </row>
    <row r="775" spans="2:18">
      <c r="B775" s="116"/>
      <c r="C775" s="116"/>
      <c r="D775" s="116"/>
      <c r="E775" s="116"/>
      <c r="F775" s="117"/>
      <c r="G775" s="117"/>
      <c r="H775" s="117"/>
      <c r="I775" s="117"/>
      <c r="J775" s="117"/>
      <c r="K775" s="117"/>
      <c r="L775" s="117"/>
      <c r="M775" s="117"/>
      <c r="N775" s="117"/>
      <c r="O775" s="117"/>
      <c r="P775" s="117"/>
      <c r="Q775" s="117"/>
      <c r="R775" s="117"/>
    </row>
    <row r="776" spans="2:18">
      <c r="B776" s="116"/>
      <c r="C776" s="116"/>
      <c r="D776" s="116"/>
      <c r="E776" s="116"/>
      <c r="F776" s="117"/>
      <c r="G776" s="117"/>
      <c r="H776" s="117"/>
      <c r="I776" s="117"/>
      <c r="J776" s="117"/>
      <c r="K776" s="117"/>
      <c r="L776" s="117"/>
      <c r="M776" s="117"/>
      <c r="N776" s="117"/>
      <c r="O776" s="117"/>
      <c r="P776" s="117"/>
      <c r="Q776" s="117"/>
      <c r="R776" s="117"/>
    </row>
    <row r="777" spans="2:18">
      <c r="B777" s="116"/>
      <c r="C777" s="116"/>
      <c r="D777" s="116"/>
      <c r="E777" s="116"/>
      <c r="F777" s="117"/>
      <c r="G777" s="117"/>
      <c r="H777" s="117"/>
      <c r="I777" s="117"/>
      <c r="J777" s="117"/>
      <c r="K777" s="117"/>
      <c r="L777" s="117"/>
      <c r="M777" s="117"/>
      <c r="N777" s="117"/>
      <c r="O777" s="117"/>
      <c r="P777" s="117"/>
      <c r="Q777" s="117"/>
      <c r="R777" s="117"/>
    </row>
    <row r="778" spans="2:18">
      <c r="B778" s="116"/>
      <c r="C778" s="116"/>
      <c r="D778" s="116"/>
      <c r="E778" s="116"/>
      <c r="F778" s="117"/>
      <c r="G778" s="117"/>
      <c r="H778" s="117"/>
      <c r="I778" s="117"/>
      <c r="J778" s="117"/>
      <c r="K778" s="117"/>
      <c r="L778" s="117"/>
      <c r="M778" s="117"/>
      <c r="N778" s="117"/>
      <c r="O778" s="117"/>
      <c r="P778" s="117"/>
      <c r="Q778" s="117"/>
      <c r="R778" s="117"/>
    </row>
    <row r="779" spans="2:18">
      <c r="B779" s="116"/>
      <c r="C779" s="116"/>
      <c r="D779" s="116"/>
      <c r="E779" s="116"/>
      <c r="F779" s="117"/>
      <c r="G779" s="117"/>
      <c r="H779" s="117"/>
      <c r="I779" s="117"/>
      <c r="J779" s="117"/>
      <c r="K779" s="117"/>
      <c r="L779" s="117"/>
      <c r="M779" s="117"/>
      <c r="N779" s="117"/>
      <c r="O779" s="117"/>
      <c r="P779" s="117"/>
      <c r="Q779" s="117"/>
      <c r="R779" s="117"/>
    </row>
    <row r="780" spans="2:18">
      <c r="B780" s="116"/>
      <c r="C780" s="116"/>
      <c r="D780" s="116"/>
      <c r="E780" s="116"/>
      <c r="F780" s="117"/>
      <c r="G780" s="117"/>
      <c r="H780" s="117"/>
      <c r="I780" s="117"/>
      <c r="J780" s="117"/>
      <c r="K780" s="117"/>
      <c r="L780" s="117"/>
      <c r="M780" s="117"/>
      <c r="N780" s="117"/>
      <c r="O780" s="117"/>
      <c r="P780" s="117"/>
      <c r="Q780" s="117"/>
      <c r="R780" s="117"/>
    </row>
    <row r="781" spans="2:18">
      <c r="B781" s="116"/>
      <c r="C781" s="116"/>
      <c r="D781" s="116"/>
      <c r="E781" s="116"/>
      <c r="F781" s="117"/>
      <c r="G781" s="117"/>
      <c r="H781" s="117"/>
      <c r="I781" s="117"/>
      <c r="J781" s="117"/>
      <c r="K781" s="117"/>
      <c r="L781" s="117"/>
      <c r="M781" s="117"/>
      <c r="N781" s="117"/>
      <c r="O781" s="117"/>
      <c r="P781" s="117"/>
      <c r="Q781" s="117"/>
      <c r="R781" s="117"/>
    </row>
    <row r="782" spans="2:18">
      <c r="B782" s="116"/>
      <c r="C782" s="116"/>
      <c r="D782" s="116"/>
      <c r="E782" s="116"/>
      <c r="F782" s="117"/>
      <c r="G782" s="117"/>
      <c r="H782" s="117"/>
      <c r="I782" s="117"/>
      <c r="J782" s="117"/>
      <c r="K782" s="117"/>
      <c r="L782" s="117"/>
      <c r="M782" s="117"/>
      <c r="N782" s="117"/>
      <c r="O782" s="117"/>
      <c r="P782" s="117"/>
      <c r="Q782" s="117"/>
      <c r="R782" s="117"/>
    </row>
    <row r="783" spans="2:18">
      <c r="B783" s="116"/>
      <c r="C783" s="116"/>
      <c r="D783" s="116"/>
      <c r="E783" s="116"/>
      <c r="F783" s="117"/>
      <c r="G783" s="117"/>
      <c r="H783" s="117"/>
      <c r="I783" s="117"/>
      <c r="J783" s="117"/>
      <c r="K783" s="117"/>
      <c r="L783" s="117"/>
      <c r="M783" s="117"/>
      <c r="N783" s="117"/>
      <c r="O783" s="117"/>
      <c r="P783" s="117"/>
      <c r="Q783" s="117"/>
      <c r="R783" s="117"/>
    </row>
    <row r="784" spans="2:18">
      <c r="B784" s="116"/>
      <c r="C784" s="116"/>
      <c r="D784" s="116"/>
      <c r="E784" s="116"/>
      <c r="F784" s="117"/>
      <c r="G784" s="117"/>
      <c r="H784" s="117"/>
      <c r="I784" s="117"/>
      <c r="J784" s="117"/>
      <c r="K784" s="117"/>
      <c r="L784" s="117"/>
      <c r="M784" s="117"/>
      <c r="N784" s="117"/>
      <c r="O784" s="117"/>
      <c r="P784" s="117"/>
      <c r="Q784" s="117"/>
      <c r="R784" s="117"/>
    </row>
    <row r="785" spans="2:18">
      <c r="B785" s="116"/>
      <c r="C785" s="116"/>
      <c r="D785" s="116"/>
      <c r="E785" s="116"/>
      <c r="F785" s="117"/>
      <c r="G785" s="117"/>
      <c r="H785" s="117"/>
      <c r="I785" s="117"/>
      <c r="J785" s="117"/>
      <c r="K785" s="117"/>
      <c r="L785" s="117"/>
      <c r="M785" s="117"/>
      <c r="N785" s="117"/>
      <c r="O785" s="117"/>
      <c r="P785" s="117"/>
      <c r="Q785" s="117"/>
      <c r="R785" s="117"/>
    </row>
    <row r="786" spans="2:18">
      <c r="B786" s="116"/>
      <c r="C786" s="116"/>
      <c r="D786" s="116"/>
      <c r="E786" s="116"/>
      <c r="F786" s="117"/>
      <c r="G786" s="117"/>
      <c r="H786" s="117"/>
      <c r="I786" s="117"/>
      <c r="J786" s="117"/>
      <c r="K786" s="117"/>
      <c r="L786" s="117"/>
      <c r="M786" s="117"/>
      <c r="N786" s="117"/>
      <c r="O786" s="117"/>
      <c r="P786" s="117"/>
      <c r="Q786" s="117"/>
      <c r="R786" s="117"/>
    </row>
    <row r="787" spans="2:18">
      <c r="B787" s="116"/>
      <c r="C787" s="116"/>
      <c r="D787" s="116"/>
      <c r="E787" s="116"/>
      <c r="F787" s="117"/>
      <c r="G787" s="117"/>
      <c r="H787" s="117"/>
      <c r="I787" s="117"/>
      <c r="J787" s="117"/>
      <c r="K787" s="117"/>
      <c r="L787" s="117"/>
      <c r="M787" s="117"/>
      <c r="N787" s="117"/>
      <c r="O787" s="117"/>
      <c r="P787" s="117"/>
      <c r="Q787" s="117"/>
      <c r="R787" s="117"/>
    </row>
    <row r="788" spans="2:18">
      <c r="B788" s="116"/>
      <c r="C788" s="116"/>
      <c r="D788" s="116"/>
      <c r="E788" s="116"/>
      <c r="F788" s="117"/>
      <c r="G788" s="117"/>
      <c r="H788" s="117"/>
      <c r="I788" s="117"/>
      <c r="J788" s="117"/>
      <c r="K788" s="117"/>
      <c r="L788" s="117"/>
      <c r="M788" s="117"/>
      <c r="N788" s="117"/>
      <c r="O788" s="117"/>
      <c r="P788" s="117"/>
      <c r="Q788" s="117"/>
      <c r="R788" s="117"/>
    </row>
    <row r="789" spans="2:18">
      <c r="B789" s="116"/>
      <c r="C789" s="116"/>
      <c r="D789" s="116"/>
      <c r="E789" s="116"/>
      <c r="F789" s="117"/>
      <c r="G789" s="117"/>
      <c r="H789" s="117"/>
      <c r="I789" s="117"/>
      <c r="J789" s="117"/>
      <c r="K789" s="117"/>
      <c r="L789" s="117"/>
      <c r="M789" s="117"/>
      <c r="N789" s="117"/>
      <c r="O789" s="117"/>
      <c r="P789" s="117"/>
      <c r="Q789" s="117"/>
      <c r="R789" s="117"/>
    </row>
    <row r="790" spans="2:18">
      <c r="B790" s="116"/>
      <c r="C790" s="116"/>
      <c r="D790" s="116"/>
      <c r="E790" s="116"/>
      <c r="F790" s="117"/>
      <c r="G790" s="117"/>
      <c r="H790" s="117"/>
      <c r="I790" s="117"/>
      <c r="J790" s="117"/>
      <c r="K790" s="117"/>
      <c r="L790" s="117"/>
      <c r="M790" s="117"/>
      <c r="N790" s="117"/>
      <c r="O790" s="117"/>
      <c r="P790" s="117"/>
      <c r="Q790" s="117"/>
      <c r="R790" s="117"/>
    </row>
    <row r="791" spans="2:18">
      <c r="B791" s="116"/>
      <c r="C791" s="116"/>
      <c r="D791" s="116"/>
      <c r="E791" s="116"/>
      <c r="F791" s="117"/>
      <c r="G791" s="117"/>
      <c r="H791" s="117"/>
      <c r="I791" s="117"/>
      <c r="J791" s="117"/>
      <c r="K791" s="117"/>
      <c r="L791" s="117"/>
      <c r="M791" s="117"/>
      <c r="N791" s="117"/>
      <c r="O791" s="117"/>
      <c r="P791" s="117"/>
      <c r="Q791" s="117"/>
      <c r="R791" s="117"/>
    </row>
    <row r="792" spans="2:18">
      <c r="B792" s="116"/>
      <c r="C792" s="116"/>
      <c r="D792" s="116"/>
      <c r="E792" s="116"/>
      <c r="F792" s="117"/>
      <c r="G792" s="117"/>
      <c r="H792" s="117"/>
      <c r="I792" s="117"/>
      <c r="J792" s="117"/>
      <c r="K792" s="117"/>
      <c r="L792" s="117"/>
      <c r="M792" s="117"/>
      <c r="N792" s="117"/>
      <c r="O792" s="117"/>
      <c r="P792" s="117"/>
      <c r="Q792" s="117"/>
      <c r="R792" s="117"/>
    </row>
    <row r="793" spans="2:18">
      <c r="B793" s="116"/>
      <c r="C793" s="116"/>
      <c r="D793" s="116"/>
      <c r="E793" s="116"/>
      <c r="F793" s="117"/>
      <c r="G793" s="117"/>
      <c r="H793" s="117"/>
      <c r="I793" s="117"/>
      <c r="J793" s="117"/>
      <c r="K793" s="117"/>
      <c r="L793" s="117"/>
      <c r="M793" s="117"/>
      <c r="N793" s="117"/>
      <c r="O793" s="117"/>
      <c r="P793" s="117"/>
      <c r="Q793" s="117"/>
      <c r="R793" s="117"/>
    </row>
    <row r="794" spans="2:18">
      <c r="B794" s="116"/>
      <c r="C794" s="116"/>
      <c r="D794" s="116"/>
      <c r="E794" s="116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</row>
    <row r="795" spans="2:18">
      <c r="B795" s="116"/>
      <c r="C795" s="116"/>
      <c r="D795" s="116"/>
      <c r="E795" s="116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 s="117"/>
      <c r="Q795" s="117"/>
      <c r="R795" s="117"/>
    </row>
    <row r="796" spans="2:18">
      <c r="B796" s="116"/>
      <c r="C796" s="116"/>
      <c r="D796" s="116"/>
      <c r="E796" s="116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 s="117"/>
      <c r="Q796" s="117"/>
      <c r="R796" s="117"/>
    </row>
    <row r="797" spans="2:18">
      <c r="B797" s="116"/>
      <c r="C797" s="116"/>
      <c r="D797" s="116"/>
      <c r="E797" s="116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 s="117"/>
      <c r="Q797" s="117"/>
      <c r="R797" s="117"/>
    </row>
    <row r="798" spans="2:18">
      <c r="B798" s="116"/>
      <c r="C798" s="116"/>
      <c r="D798" s="116"/>
      <c r="E798" s="116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 s="117"/>
      <c r="Q798" s="117"/>
      <c r="R798" s="117"/>
    </row>
    <row r="799" spans="2:18">
      <c r="B799" s="116"/>
      <c r="C799" s="116"/>
      <c r="D799" s="116"/>
      <c r="E799" s="116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 s="117"/>
      <c r="Q799" s="117"/>
      <c r="R799" s="117"/>
    </row>
    <row r="800" spans="2:18">
      <c r="B800" s="116"/>
      <c r="C800" s="116"/>
      <c r="D800" s="116"/>
      <c r="E800" s="116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</row>
    <row r="801" spans="2:18">
      <c r="B801" s="116"/>
      <c r="C801" s="116"/>
      <c r="D801" s="116"/>
      <c r="E801" s="116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 s="117"/>
      <c r="Q801" s="117"/>
      <c r="R801" s="117"/>
    </row>
    <row r="802" spans="2:18">
      <c r="B802" s="116"/>
      <c r="C802" s="116"/>
      <c r="D802" s="116"/>
      <c r="E802" s="116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 s="117"/>
      <c r="Q802" s="117"/>
      <c r="R802" s="117"/>
    </row>
    <row r="803" spans="2:18">
      <c r="B803" s="116"/>
      <c r="C803" s="116"/>
      <c r="D803" s="116"/>
      <c r="E803" s="116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 s="117"/>
      <c r="Q803" s="117"/>
      <c r="R803" s="117"/>
    </row>
    <row r="804" spans="2:18">
      <c r="B804" s="116"/>
      <c r="C804" s="116"/>
      <c r="D804" s="116"/>
      <c r="E804" s="116"/>
      <c r="F804" s="117"/>
      <c r="G804" s="117"/>
      <c r="H804" s="117"/>
      <c r="I804" s="117"/>
      <c r="J804" s="117"/>
      <c r="K804" s="117"/>
      <c r="L804" s="117"/>
      <c r="M804" s="117"/>
      <c r="N804" s="117"/>
      <c r="O804" s="117"/>
      <c r="P804" s="117"/>
      <c r="Q804" s="117"/>
      <c r="R804" s="117"/>
    </row>
    <row r="805" spans="2:18">
      <c r="B805" s="116"/>
      <c r="C805" s="116"/>
      <c r="D805" s="116"/>
      <c r="E805" s="116"/>
      <c r="F805" s="117"/>
      <c r="G805" s="117"/>
      <c r="H805" s="117"/>
      <c r="I805" s="117"/>
      <c r="J805" s="117"/>
      <c r="K805" s="117"/>
      <c r="L805" s="117"/>
      <c r="M805" s="117"/>
      <c r="N805" s="117"/>
      <c r="O805" s="117"/>
      <c r="P805" s="117"/>
      <c r="Q805" s="117"/>
      <c r="R805" s="117"/>
    </row>
    <row r="806" spans="2:18">
      <c r="B806" s="116"/>
      <c r="C806" s="116"/>
      <c r="D806" s="116"/>
      <c r="E806" s="116"/>
      <c r="F806" s="117"/>
      <c r="G806" s="117"/>
      <c r="H806" s="117"/>
      <c r="I806" s="117"/>
      <c r="J806" s="117"/>
      <c r="K806" s="117"/>
      <c r="L806" s="117"/>
      <c r="M806" s="117"/>
      <c r="N806" s="117"/>
      <c r="O806" s="117"/>
      <c r="P806" s="117"/>
      <c r="Q806" s="117"/>
      <c r="R806" s="117"/>
    </row>
    <row r="807" spans="2:18">
      <c r="B807" s="116"/>
      <c r="C807" s="116"/>
      <c r="D807" s="116"/>
      <c r="E807" s="116"/>
      <c r="F807" s="117"/>
      <c r="G807" s="117"/>
      <c r="H807" s="117"/>
      <c r="I807" s="117"/>
      <c r="J807" s="117"/>
      <c r="K807" s="117"/>
      <c r="L807" s="117"/>
      <c r="M807" s="117"/>
      <c r="N807" s="117"/>
      <c r="O807" s="117"/>
      <c r="P807" s="117"/>
      <c r="Q807" s="117"/>
      <c r="R807" s="117"/>
    </row>
    <row r="808" spans="2:18">
      <c r="B808" s="116"/>
      <c r="C808" s="116"/>
      <c r="D808" s="116"/>
      <c r="E808" s="116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</row>
    <row r="809" spans="2:18">
      <c r="B809" s="116"/>
      <c r="C809" s="116"/>
      <c r="D809" s="116"/>
      <c r="E809" s="116"/>
      <c r="F809" s="117"/>
      <c r="G809" s="117"/>
      <c r="H809" s="117"/>
      <c r="I809" s="117"/>
      <c r="J809" s="117"/>
      <c r="K809" s="117"/>
      <c r="L809" s="117"/>
      <c r="M809" s="117"/>
      <c r="N809" s="117"/>
      <c r="O809" s="117"/>
      <c r="P809" s="117"/>
      <c r="Q809" s="117"/>
      <c r="R809" s="117"/>
    </row>
    <row r="810" spans="2:18">
      <c r="B810" s="116"/>
      <c r="C810" s="116"/>
      <c r="D810" s="116"/>
      <c r="E810" s="116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</row>
    <row r="811" spans="2:18">
      <c r="B811" s="116"/>
      <c r="C811" s="116"/>
      <c r="D811" s="116"/>
      <c r="E811" s="116"/>
      <c r="F811" s="117"/>
      <c r="G811" s="117"/>
      <c r="H811" s="117"/>
      <c r="I811" s="117"/>
      <c r="J811" s="117"/>
      <c r="K811" s="117"/>
      <c r="L811" s="117"/>
      <c r="M811" s="117"/>
      <c r="N811" s="117"/>
      <c r="O811" s="117"/>
      <c r="P811" s="117"/>
      <c r="Q811" s="117"/>
      <c r="R811" s="117"/>
    </row>
    <row r="812" spans="2:18">
      <c r="B812" s="116"/>
      <c r="C812" s="116"/>
      <c r="D812" s="116"/>
      <c r="E812" s="116"/>
      <c r="F812" s="117"/>
      <c r="G812" s="117"/>
      <c r="H812" s="117"/>
      <c r="I812" s="117"/>
      <c r="J812" s="117"/>
      <c r="K812" s="117"/>
      <c r="L812" s="117"/>
      <c r="M812" s="117"/>
      <c r="N812" s="117"/>
      <c r="O812" s="117"/>
      <c r="P812" s="117"/>
      <c r="Q812" s="117"/>
      <c r="R812" s="117"/>
    </row>
    <row r="813" spans="2:18">
      <c r="B813" s="116"/>
      <c r="C813" s="116"/>
      <c r="D813" s="116"/>
      <c r="E813" s="116"/>
      <c r="F813" s="117"/>
      <c r="G813" s="117"/>
      <c r="H813" s="117"/>
      <c r="I813" s="117"/>
      <c r="J813" s="117"/>
      <c r="K813" s="117"/>
      <c r="L813" s="117"/>
      <c r="M813" s="117"/>
      <c r="N813" s="117"/>
      <c r="O813" s="117"/>
      <c r="P813" s="117"/>
      <c r="Q813" s="117"/>
      <c r="R813" s="117"/>
    </row>
    <row r="814" spans="2:18">
      <c r="B814" s="116"/>
      <c r="C814" s="116"/>
      <c r="D814" s="116"/>
      <c r="E814" s="116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  <c r="Q814" s="117"/>
      <c r="R814" s="117"/>
    </row>
    <row r="815" spans="2:18">
      <c r="B815" s="116"/>
      <c r="C815" s="116"/>
      <c r="D815" s="116"/>
      <c r="E815" s="116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  <c r="Q815" s="117"/>
      <c r="R815" s="117"/>
    </row>
    <row r="816" spans="2:18">
      <c r="B816" s="116"/>
      <c r="C816" s="116"/>
      <c r="D816" s="116"/>
      <c r="E816" s="116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  <c r="Q816" s="117"/>
      <c r="R816" s="117"/>
    </row>
    <row r="817" spans="2:18">
      <c r="B817" s="116"/>
      <c r="C817" s="116"/>
      <c r="D817" s="116"/>
      <c r="E817" s="116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  <c r="Q817" s="117"/>
      <c r="R817" s="117"/>
    </row>
    <row r="818" spans="2:18">
      <c r="B818" s="116"/>
      <c r="C818" s="116"/>
      <c r="D818" s="116"/>
      <c r="E818" s="116"/>
      <c r="F818" s="117"/>
      <c r="G818" s="117"/>
      <c r="H818" s="117"/>
      <c r="I818" s="117"/>
      <c r="J818" s="117"/>
      <c r="K818" s="117"/>
      <c r="L818" s="117"/>
      <c r="M818" s="117"/>
      <c r="N818" s="117"/>
      <c r="O818" s="117"/>
      <c r="P818" s="117"/>
      <c r="Q818" s="117"/>
      <c r="R818" s="117"/>
    </row>
    <row r="819" spans="2:18">
      <c r="B819" s="116"/>
      <c r="C819" s="116"/>
      <c r="D819" s="116"/>
      <c r="E819" s="116"/>
      <c r="F819" s="117"/>
      <c r="G819" s="117"/>
      <c r="H819" s="117"/>
      <c r="I819" s="117"/>
      <c r="J819" s="117"/>
      <c r="K819" s="117"/>
      <c r="L819" s="117"/>
      <c r="M819" s="117"/>
      <c r="N819" s="117"/>
      <c r="O819" s="117"/>
      <c r="P819" s="117"/>
      <c r="Q819" s="117"/>
      <c r="R819" s="117"/>
    </row>
    <row r="820" spans="2:18">
      <c r="B820" s="116"/>
      <c r="C820" s="116"/>
      <c r="D820" s="116"/>
      <c r="E820" s="116"/>
      <c r="F820" s="117"/>
      <c r="G820" s="117"/>
      <c r="H820" s="117"/>
      <c r="I820" s="117"/>
      <c r="J820" s="117"/>
      <c r="K820" s="117"/>
      <c r="L820" s="117"/>
      <c r="M820" s="117"/>
      <c r="N820" s="117"/>
      <c r="O820" s="117"/>
      <c r="P820" s="117"/>
      <c r="Q820" s="117"/>
      <c r="R820" s="117"/>
    </row>
    <row r="821" spans="2:18">
      <c r="B821" s="116"/>
      <c r="C821" s="116"/>
      <c r="D821" s="116"/>
      <c r="E821" s="116"/>
      <c r="F821" s="117"/>
      <c r="G821" s="117"/>
      <c r="H821" s="117"/>
      <c r="I821" s="117"/>
      <c r="J821" s="117"/>
      <c r="K821" s="117"/>
      <c r="L821" s="117"/>
      <c r="M821" s="117"/>
      <c r="N821" s="117"/>
      <c r="O821" s="117"/>
      <c r="P821" s="117"/>
      <c r="Q821" s="117"/>
      <c r="R821" s="117"/>
    </row>
    <row r="822" spans="2:18">
      <c r="B822" s="116"/>
      <c r="C822" s="116"/>
      <c r="D822" s="116"/>
      <c r="E822" s="116"/>
      <c r="F822" s="117"/>
      <c r="G822" s="117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</row>
    <row r="823" spans="2:18">
      <c r="B823" s="116"/>
      <c r="C823" s="116"/>
      <c r="D823" s="116"/>
      <c r="E823" s="116"/>
      <c r="F823" s="117"/>
      <c r="G823" s="117"/>
      <c r="H823" s="117"/>
      <c r="I823" s="117"/>
      <c r="J823" s="117"/>
      <c r="K823" s="117"/>
      <c r="L823" s="117"/>
      <c r="M823" s="117"/>
      <c r="N823" s="117"/>
      <c r="O823" s="117"/>
      <c r="P823" s="117"/>
      <c r="Q823" s="117"/>
      <c r="R823" s="117"/>
    </row>
    <row r="824" spans="2:18">
      <c r="B824" s="116"/>
      <c r="C824" s="116"/>
      <c r="D824" s="116"/>
      <c r="E824" s="116"/>
      <c r="F824" s="117"/>
      <c r="G824" s="117"/>
      <c r="H824" s="117"/>
      <c r="I824" s="117"/>
      <c r="J824" s="117"/>
      <c r="K824" s="117"/>
      <c r="L824" s="117"/>
      <c r="M824" s="117"/>
      <c r="N824" s="117"/>
      <c r="O824" s="117"/>
      <c r="P824" s="117"/>
      <c r="Q824" s="117"/>
      <c r="R824" s="117"/>
    </row>
    <row r="825" spans="2:18">
      <c r="B825" s="116"/>
      <c r="C825" s="116"/>
      <c r="D825" s="116"/>
      <c r="E825" s="116"/>
      <c r="F825" s="117"/>
      <c r="G825" s="117"/>
      <c r="H825" s="117"/>
      <c r="I825" s="117"/>
      <c r="J825" s="117"/>
      <c r="K825" s="117"/>
      <c r="L825" s="117"/>
      <c r="M825" s="117"/>
      <c r="N825" s="117"/>
      <c r="O825" s="117"/>
      <c r="P825" s="117"/>
      <c r="Q825" s="117"/>
      <c r="R825" s="117"/>
    </row>
    <row r="826" spans="2:18">
      <c r="B826" s="116"/>
      <c r="C826" s="116"/>
      <c r="D826" s="116"/>
      <c r="E826" s="116"/>
      <c r="F826" s="117"/>
      <c r="G826" s="117"/>
      <c r="H826" s="117"/>
      <c r="I826" s="117"/>
      <c r="J826" s="117"/>
      <c r="K826" s="117"/>
      <c r="L826" s="117"/>
      <c r="M826" s="117"/>
      <c r="N826" s="117"/>
      <c r="O826" s="117"/>
      <c r="P826" s="117"/>
      <c r="Q826" s="117"/>
      <c r="R826" s="117"/>
    </row>
    <row r="827" spans="2:18">
      <c r="B827" s="116"/>
      <c r="C827" s="116"/>
      <c r="D827" s="116"/>
      <c r="E827" s="116"/>
      <c r="F827" s="117"/>
      <c r="G827" s="117"/>
      <c r="H827" s="117"/>
      <c r="I827" s="117"/>
      <c r="J827" s="117"/>
      <c r="K827" s="117"/>
      <c r="L827" s="117"/>
      <c r="M827" s="117"/>
      <c r="N827" s="117"/>
      <c r="O827" s="117"/>
      <c r="P827" s="117"/>
      <c r="Q827" s="117"/>
      <c r="R827" s="117"/>
    </row>
    <row r="828" spans="2:18">
      <c r="B828" s="116"/>
      <c r="C828" s="116"/>
      <c r="D828" s="116"/>
      <c r="E828" s="116"/>
      <c r="F828" s="117"/>
      <c r="G828" s="117"/>
      <c r="H828" s="117"/>
      <c r="I828" s="117"/>
      <c r="J828" s="117"/>
      <c r="K828" s="117"/>
      <c r="L828" s="117"/>
      <c r="M828" s="117"/>
      <c r="N828" s="117"/>
      <c r="O828" s="117"/>
      <c r="P828" s="117"/>
      <c r="Q828" s="117"/>
      <c r="R828" s="117"/>
    </row>
    <row r="829" spans="2:18">
      <c r="B829" s="116"/>
      <c r="C829" s="116"/>
      <c r="D829" s="116"/>
      <c r="E829" s="116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  <c r="Q829" s="117"/>
      <c r="R829" s="117"/>
    </row>
    <row r="830" spans="2:18">
      <c r="B830" s="116"/>
      <c r="C830" s="116"/>
      <c r="D830" s="116"/>
      <c r="E830" s="116"/>
      <c r="F830" s="117"/>
      <c r="G830" s="117"/>
      <c r="H830" s="117"/>
      <c r="I830" s="117"/>
      <c r="J830" s="117"/>
      <c r="K830" s="117"/>
      <c r="L830" s="117"/>
      <c r="M830" s="117"/>
      <c r="N830" s="117"/>
      <c r="O830" s="117"/>
      <c r="P830" s="117"/>
      <c r="Q830" s="117"/>
      <c r="R830" s="117"/>
    </row>
    <row r="831" spans="2:18">
      <c r="B831" s="116"/>
      <c r="C831" s="116"/>
      <c r="D831" s="116"/>
      <c r="E831" s="116"/>
      <c r="F831" s="117"/>
      <c r="G831" s="117"/>
      <c r="H831" s="117"/>
      <c r="I831" s="117"/>
      <c r="J831" s="117"/>
      <c r="K831" s="117"/>
      <c r="L831" s="117"/>
      <c r="M831" s="117"/>
      <c r="N831" s="117"/>
      <c r="O831" s="117"/>
      <c r="P831" s="117"/>
      <c r="Q831" s="117"/>
      <c r="R831" s="117"/>
    </row>
    <row r="832" spans="2:18">
      <c r="B832" s="116"/>
      <c r="C832" s="116"/>
      <c r="D832" s="116"/>
      <c r="E832" s="116"/>
      <c r="F832" s="117"/>
      <c r="G832" s="117"/>
      <c r="H832" s="117"/>
      <c r="I832" s="117"/>
      <c r="J832" s="117"/>
      <c r="K832" s="117"/>
      <c r="L832" s="117"/>
      <c r="M832" s="117"/>
      <c r="N832" s="117"/>
      <c r="O832" s="117"/>
      <c r="P832" s="117"/>
      <c r="Q832" s="117"/>
      <c r="R832" s="117"/>
    </row>
    <row r="833" spans="2:18">
      <c r="B833" s="116"/>
      <c r="C833" s="116"/>
      <c r="D833" s="116"/>
      <c r="E833" s="116"/>
      <c r="F833" s="117"/>
      <c r="G833" s="117"/>
      <c r="H833" s="117"/>
      <c r="I833" s="117"/>
      <c r="J833" s="117"/>
      <c r="K833" s="117"/>
      <c r="L833" s="117"/>
      <c r="M833" s="117"/>
      <c r="N833" s="117"/>
      <c r="O833" s="117"/>
      <c r="P833" s="117"/>
      <c r="Q833" s="117"/>
      <c r="R833" s="117"/>
    </row>
    <row r="834" spans="2:18">
      <c r="B834" s="116"/>
      <c r="C834" s="116"/>
      <c r="D834" s="116"/>
      <c r="E834" s="116"/>
      <c r="F834" s="117"/>
      <c r="G834" s="117"/>
      <c r="H834" s="117"/>
      <c r="I834" s="117"/>
      <c r="J834" s="117"/>
      <c r="K834" s="117"/>
      <c r="L834" s="117"/>
      <c r="M834" s="117"/>
      <c r="N834" s="117"/>
      <c r="O834" s="117"/>
      <c r="P834" s="117"/>
      <c r="Q834" s="117"/>
      <c r="R834" s="117"/>
    </row>
    <row r="835" spans="2:18">
      <c r="B835" s="116"/>
      <c r="C835" s="116"/>
      <c r="D835" s="116"/>
      <c r="E835" s="116"/>
      <c r="F835" s="117"/>
      <c r="G835" s="117"/>
      <c r="H835" s="117"/>
      <c r="I835" s="117"/>
      <c r="J835" s="117"/>
      <c r="K835" s="117"/>
      <c r="L835" s="117"/>
      <c r="M835" s="117"/>
      <c r="N835" s="117"/>
      <c r="O835" s="117"/>
      <c r="P835" s="117"/>
      <c r="Q835" s="117"/>
      <c r="R835" s="117"/>
    </row>
    <row r="836" spans="2:18">
      <c r="B836" s="116"/>
      <c r="C836" s="116"/>
      <c r="D836" s="116"/>
      <c r="E836" s="116"/>
      <c r="F836" s="117"/>
      <c r="G836" s="117"/>
      <c r="H836" s="117"/>
      <c r="I836" s="117"/>
      <c r="J836" s="117"/>
      <c r="K836" s="117"/>
      <c r="L836" s="117"/>
      <c r="M836" s="117"/>
      <c r="N836" s="117"/>
      <c r="O836" s="117"/>
      <c r="P836" s="117"/>
      <c r="Q836" s="117"/>
      <c r="R836" s="117"/>
    </row>
    <row r="837" spans="2:18">
      <c r="B837" s="116"/>
      <c r="C837" s="116"/>
      <c r="D837" s="116"/>
      <c r="E837" s="116"/>
      <c r="F837" s="117"/>
      <c r="G837" s="117"/>
      <c r="H837" s="117"/>
      <c r="I837" s="117"/>
      <c r="J837" s="117"/>
      <c r="K837" s="117"/>
      <c r="L837" s="117"/>
      <c r="M837" s="117"/>
      <c r="N837" s="117"/>
      <c r="O837" s="117"/>
      <c r="P837" s="117"/>
      <c r="Q837" s="117"/>
      <c r="R837" s="117"/>
    </row>
    <row r="838" spans="2:18">
      <c r="B838" s="116"/>
      <c r="C838" s="116"/>
      <c r="D838" s="116"/>
      <c r="E838" s="116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  <c r="Q838" s="117"/>
      <c r="R838" s="117"/>
    </row>
    <row r="839" spans="2:18">
      <c r="B839" s="116"/>
      <c r="C839" s="116"/>
      <c r="D839" s="116"/>
      <c r="E839" s="116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  <c r="Q839" s="117"/>
      <c r="R839" s="117"/>
    </row>
    <row r="840" spans="2:18">
      <c r="B840" s="116"/>
      <c r="C840" s="116"/>
      <c r="D840" s="116"/>
      <c r="E840" s="116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  <c r="Q840" s="117"/>
      <c r="R840" s="117"/>
    </row>
    <row r="841" spans="2:18">
      <c r="B841" s="116"/>
      <c r="C841" s="116"/>
      <c r="D841" s="116"/>
      <c r="E841" s="116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  <c r="Q841" s="117"/>
      <c r="R841" s="117"/>
    </row>
    <row r="842" spans="2:18">
      <c r="B842" s="116"/>
      <c r="C842" s="116"/>
      <c r="D842" s="116"/>
      <c r="E842" s="116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</row>
    <row r="843" spans="2:18">
      <c r="B843" s="116"/>
      <c r="C843" s="116"/>
      <c r="D843" s="116"/>
      <c r="E843" s="116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  <c r="Q843" s="117"/>
      <c r="R843" s="117"/>
    </row>
    <row r="844" spans="2:18">
      <c r="B844" s="116"/>
      <c r="C844" s="116"/>
      <c r="D844" s="116"/>
      <c r="E844" s="116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  <c r="Q844" s="117"/>
      <c r="R844" s="117"/>
    </row>
    <row r="845" spans="2:18">
      <c r="B845" s="116"/>
      <c r="C845" s="116"/>
      <c r="D845" s="116"/>
      <c r="E845" s="116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  <c r="Q845" s="117"/>
      <c r="R845" s="117"/>
    </row>
    <row r="846" spans="2:18">
      <c r="B846" s="116"/>
      <c r="C846" s="116"/>
      <c r="D846" s="116"/>
      <c r="E846" s="116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  <c r="Q846" s="117"/>
      <c r="R846" s="117"/>
    </row>
    <row r="847" spans="2:18">
      <c r="B847" s="116"/>
      <c r="C847" s="116"/>
      <c r="D847" s="116"/>
      <c r="E847" s="116"/>
      <c r="F847" s="117"/>
      <c r="G847" s="117"/>
      <c r="H847" s="117"/>
      <c r="I847" s="117"/>
      <c r="J847" s="117"/>
      <c r="K847" s="117"/>
      <c r="L847" s="117"/>
      <c r="M847" s="117"/>
      <c r="N847" s="117"/>
      <c r="O847" s="117"/>
      <c r="P847" s="117"/>
      <c r="Q847" s="117"/>
      <c r="R847" s="117"/>
    </row>
    <row r="848" spans="2:18">
      <c r="B848" s="116"/>
      <c r="C848" s="116"/>
      <c r="D848" s="116"/>
      <c r="E848" s="116"/>
      <c r="F848" s="117"/>
      <c r="G848" s="117"/>
      <c r="H848" s="117"/>
      <c r="I848" s="117"/>
      <c r="J848" s="117"/>
      <c r="K848" s="117"/>
      <c r="L848" s="117"/>
      <c r="M848" s="117"/>
      <c r="N848" s="117"/>
      <c r="O848" s="117"/>
      <c r="P848" s="117"/>
      <c r="Q848" s="117"/>
      <c r="R848" s="117"/>
    </row>
    <row r="849" spans="2:18">
      <c r="B849" s="116"/>
      <c r="C849" s="116"/>
      <c r="D849" s="116"/>
      <c r="E849" s="116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  <c r="Q849" s="117"/>
      <c r="R849" s="117"/>
    </row>
    <row r="850" spans="2:18">
      <c r="B850" s="116"/>
      <c r="C850" s="116"/>
      <c r="D850" s="116"/>
      <c r="E850" s="116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  <c r="Q850" s="117"/>
      <c r="R850" s="117"/>
    </row>
    <row r="851" spans="2:18">
      <c r="B851" s="116"/>
      <c r="C851" s="116"/>
      <c r="D851" s="116"/>
      <c r="E851" s="116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  <c r="Q851" s="117"/>
      <c r="R851" s="117"/>
    </row>
    <row r="852" spans="2:18">
      <c r="B852" s="116"/>
      <c r="C852" s="116"/>
      <c r="D852" s="116"/>
      <c r="E852" s="116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  <c r="Q852" s="117"/>
      <c r="R852" s="117"/>
    </row>
    <row r="853" spans="2:18">
      <c r="B853" s="116"/>
      <c r="C853" s="116"/>
      <c r="D853" s="116"/>
      <c r="E853" s="116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  <c r="Q853" s="117"/>
      <c r="R853" s="117"/>
    </row>
    <row r="854" spans="2:18">
      <c r="B854" s="116"/>
      <c r="C854" s="116"/>
      <c r="D854" s="116"/>
      <c r="E854" s="116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  <c r="Q854" s="117"/>
      <c r="R854" s="117"/>
    </row>
    <row r="855" spans="2:18">
      <c r="B855" s="116"/>
      <c r="C855" s="116"/>
      <c r="D855" s="116"/>
      <c r="E855" s="116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  <c r="Q855" s="117"/>
      <c r="R855" s="117"/>
    </row>
    <row r="856" spans="2:18">
      <c r="B856" s="116"/>
      <c r="C856" s="116"/>
      <c r="D856" s="116"/>
      <c r="E856" s="116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</row>
    <row r="857" spans="2:18">
      <c r="B857" s="116"/>
      <c r="C857" s="116"/>
      <c r="D857" s="116"/>
      <c r="E857" s="116"/>
      <c r="F857" s="117"/>
      <c r="G857" s="117"/>
      <c r="H857" s="117"/>
      <c r="I857" s="117"/>
      <c r="J857" s="117"/>
      <c r="K857" s="117"/>
      <c r="L857" s="117"/>
      <c r="M857" s="117"/>
      <c r="N857" s="117"/>
      <c r="O857" s="117"/>
      <c r="P857" s="117"/>
      <c r="Q857" s="117"/>
      <c r="R857" s="117"/>
    </row>
    <row r="858" spans="2:18">
      <c r="B858" s="116"/>
      <c r="C858" s="116"/>
      <c r="D858" s="116"/>
      <c r="E858" s="116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  <c r="Q858" s="117"/>
      <c r="R858" s="117"/>
    </row>
    <row r="859" spans="2:18">
      <c r="B859" s="116"/>
      <c r="C859" s="116"/>
      <c r="D859" s="116"/>
      <c r="E859" s="116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  <c r="Q859" s="117"/>
      <c r="R859" s="117"/>
    </row>
    <row r="860" spans="2:18">
      <c r="B860" s="116"/>
      <c r="C860" s="116"/>
      <c r="D860" s="116"/>
      <c r="E860" s="116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  <c r="Q860" s="117"/>
      <c r="R860" s="117"/>
    </row>
    <row r="861" spans="2:18">
      <c r="B861" s="116"/>
      <c r="C861" s="116"/>
      <c r="D861" s="116"/>
      <c r="E861" s="116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  <c r="Q861" s="117"/>
      <c r="R861" s="117"/>
    </row>
    <row r="862" spans="2:18">
      <c r="B862" s="116"/>
      <c r="C862" s="116"/>
      <c r="D862" s="116"/>
      <c r="E862" s="116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  <c r="Q862" s="117"/>
      <c r="R862" s="117"/>
    </row>
    <row r="863" spans="2:18">
      <c r="B863" s="116"/>
      <c r="C863" s="116"/>
      <c r="D863" s="116"/>
      <c r="E863" s="116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  <c r="Q863" s="117"/>
      <c r="R863" s="117"/>
    </row>
    <row r="864" spans="2:18">
      <c r="B864" s="116"/>
      <c r="C864" s="116"/>
      <c r="D864" s="116"/>
      <c r="E864" s="116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  <c r="Q864" s="117"/>
      <c r="R864" s="117"/>
    </row>
    <row r="865" spans="2:18">
      <c r="B865" s="116"/>
      <c r="C865" s="116"/>
      <c r="D865" s="116"/>
      <c r="E865" s="116"/>
      <c r="F865" s="117"/>
      <c r="G865" s="117"/>
      <c r="H865" s="117"/>
      <c r="I865" s="117"/>
      <c r="J865" s="117"/>
      <c r="K865" s="117"/>
      <c r="L865" s="117"/>
      <c r="M865" s="117"/>
      <c r="N865" s="117"/>
      <c r="O865" s="117"/>
      <c r="P865" s="117"/>
      <c r="Q865" s="117"/>
      <c r="R865" s="117"/>
    </row>
    <row r="866" spans="2:18">
      <c r="B866" s="116"/>
      <c r="C866" s="116"/>
      <c r="D866" s="116"/>
      <c r="E866" s="116"/>
      <c r="F866" s="117"/>
      <c r="G866" s="117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</row>
    <row r="867" spans="2:18">
      <c r="B867" s="116"/>
      <c r="C867" s="116"/>
      <c r="D867" s="116"/>
      <c r="E867" s="116"/>
      <c r="F867" s="117"/>
      <c r="G867" s="117"/>
      <c r="H867" s="117"/>
      <c r="I867" s="117"/>
      <c r="J867" s="117"/>
      <c r="K867" s="117"/>
      <c r="L867" s="117"/>
      <c r="M867" s="117"/>
      <c r="N867" s="117"/>
      <c r="O867" s="117"/>
      <c r="P867" s="117"/>
      <c r="Q867" s="117"/>
      <c r="R867" s="117"/>
    </row>
    <row r="868" spans="2:18">
      <c r="B868" s="116"/>
      <c r="C868" s="116"/>
      <c r="D868" s="116"/>
      <c r="E868" s="116"/>
      <c r="F868" s="117"/>
      <c r="G868" s="117"/>
      <c r="H868" s="117"/>
      <c r="I868" s="117"/>
      <c r="J868" s="117"/>
      <c r="K868" s="117"/>
      <c r="L868" s="117"/>
      <c r="M868" s="117"/>
      <c r="N868" s="117"/>
      <c r="O868" s="117"/>
      <c r="P868" s="117"/>
      <c r="Q868" s="117"/>
      <c r="R868" s="117"/>
    </row>
    <row r="869" spans="2:18">
      <c r="B869" s="116"/>
      <c r="C869" s="116"/>
      <c r="D869" s="116"/>
      <c r="E869" s="116"/>
      <c r="F869" s="117"/>
      <c r="G869" s="117"/>
      <c r="H869" s="117"/>
      <c r="I869" s="117"/>
      <c r="J869" s="117"/>
      <c r="K869" s="117"/>
      <c r="L869" s="117"/>
      <c r="M869" s="117"/>
      <c r="N869" s="117"/>
      <c r="O869" s="117"/>
      <c r="P869" s="117"/>
      <c r="Q869" s="117"/>
      <c r="R869" s="117"/>
    </row>
    <row r="870" spans="2:18">
      <c r="B870" s="116"/>
      <c r="C870" s="116"/>
      <c r="D870" s="116"/>
      <c r="E870" s="116"/>
      <c r="F870" s="117"/>
      <c r="G870" s="117"/>
      <c r="H870" s="117"/>
      <c r="I870" s="117"/>
      <c r="J870" s="117"/>
      <c r="K870" s="117"/>
      <c r="L870" s="117"/>
      <c r="M870" s="117"/>
      <c r="N870" s="117"/>
      <c r="O870" s="117"/>
      <c r="P870" s="117"/>
      <c r="Q870" s="117"/>
      <c r="R870" s="117"/>
    </row>
    <row r="871" spans="2:18">
      <c r="B871" s="116"/>
      <c r="C871" s="116"/>
      <c r="D871" s="116"/>
      <c r="E871" s="116"/>
      <c r="F871" s="117"/>
      <c r="G871" s="117"/>
      <c r="H871" s="117"/>
      <c r="I871" s="117"/>
      <c r="J871" s="117"/>
      <c r="K871" s="117"/>
      <c r="L871" s="117"/>
      <c r="M871" s="117"/>
      <c r="N871" s="117"/>
      <c r="O871" s="117"/>
      <c r="P871" s="117"/>
      <c r="Q871" s="117"/>
      <c r="R871" s="117"/>
    </row>
    <row r="872" spans="2:18">
      <c r="B872" s="116"/>
      <c r="C872" s="116"/>
      <c r="D872" s="116"/>
      <c r="E872" s="116"/>
      <c r="F872" s="117"/>
      <c r="G872" s="117"/>
      <c r="H872" s="117"/>
      <c r="I872" s="117"/>
      <c r="J872" s="117"/>
      <c r="K872" s="117"/>
      <c r="L872" s="117"/>
      <c r="M872" s="117"/>
      <c r="N872" s="117"/>
      <c r="O872" s="117"/>
      <c r="P872" s="117"/>
      <c r="Q872" s="117"/>
      <c r="R872" s="117"/>
    </row>
    <row r="873" spans="2:18">
      <c r="B873" s="116"/>
      <c r="C873" s="116"/>
      <c r="D873" s="116"/>
      <c r="E873" s="116"/>
      <c r="F873" s="117"/>
      <c r="G873" s="117"/>
      <c r="H873" s="117"/>
      <c r="I873" s="117"/>
      <c r="J873" s="117"/>
      <c r="K873" s="117"/>
      <c r="L873" s="117"/>
      <c r="M873" s="117"/>
      <c r="N873" s="117"/>
      <c r="O873" s="117"/>
      <c r="P873" s="117"/>
      <c r="Q873" s="117"/>
      <c r="R873" s="117"/>
    </row>
    <row r="874" spans="2:18">
      <c r="B874" s="116"/>
      <c r="C874" s="116"/>
      <c r="D874" s="116"/>
      <c r="E874" s="116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</row>
    <row r="875" spans="2:18">
      <c r="B875" s="116"/>
      <c r="C875" s="116"/>
      <c r="D875" s="116"/>
      <c r="E875" s="116"/>
      <c r="F875" s="117"/>
      <c r="G875" s="117"/>
      <c r="H875" s="117"/>
      <c r="I875" s="117"/>
      <c r="J875" s="117"/>
      <c r="K875" s="117"/>
      <c r="L875" s="117"/>
      <c r="M875" s="117"/>
      <c r="N875" s="117"/>
      <c r="O875" s="117"/>
      <c r="P875" s="117"/>
      <c r="Q875" s="117"/>
      <c r="R875" s="117"/>
    </row>
    <row r="876" spans="2:18">
      <c r="B876" s="116"/>
      <c r="C876" s="116"/>
      <c r="D876" s="116"/>
      <c r="E876" s="116"/>
      <c r="F876" s="117"/>
      <c r="G876" s="117"/>
      <c r="H876" s="117"/>
      <c r="I876" s="117"/>
      <c r="J876" s="117"/>
      <c r="K876" s="117"/>
      <c r="L876" s="117"/>
      <c r="M876" s="117"/>
      <c r="N876" s="117"/>
      <c r="O876" s="117"/>
      <c r="P876" s="117"/>
      <c r="Q876" s="117"/>
      <c r="R876" s="117"/>
    </row>
    <row r="877" spans="2:18">
      <c r="B877" s="116"/>
      <c r="C877" s="116"/>
      <c r="D877" s="116"/>
      <c r="E877" s="116"/>
      <c r="F877" s="117"/>
      <c r="G877" s="117"/>
      <c r="H877" s="117"/>
      <c r="I877" s="117"/>
      <c r="J877" s="117"/>
      <c r="K877" s="117"/>
      <c r="L877" s="117"/>
      <c r="M877" s="117"/>
      <c r="N877" s="117"/>
      <c r="O877" s="117"/>
      <c r="P877" s="117"/>
      <c r="Q877" s="117"/>
      <c r="R877" s="117"/>
    </row>
    <row r="878" spans="2:18">
      <c r="B878" s="116"/>
      <c r="C878" s="116"/>
      <c r="D878" s="116"/>
      <c r="E878" s="116"/>
      <c r="F878" s="117"/>
      <c r="G878" s="117"/>
      <c r="H878" s="117"/>
      <c r="I878" s="117"/>
      <c r="J878" s="117"/>
      <c r="K878" s="117"/>
      <c r="L878" s="117"/>
      <c r="M878" s="117"/>
      <c r="N878" s="117"/>
      <c r="O878" s="117"/>
      <c r="P878" s="117"/>
      <c r="Q878" s="117"/>
      <c r="R878" s="117"/>
    </row>
    <row r="879" spans="2:18">
      <c r="B879" s="116"/>
      <c r="C879" s="116"/>
      <c r="D879" s="116"/>
      <c r="E879" s="116"/>
      <c r="F879" s="117"/>
      <c r="G879" s="117"/>
      <c r="H879" s="117"/>
      <c r="I879" s="117"/>
      <c r="J879" s="117"/>
      <c r="K879" s="117"/>
      <c r="L879" s="117"/>
      <c r="M879" s="117"/>
      <c r="N879" s="117"/>
      <c r="O879" s="117"/>
      <c r="P879" s="117"/>
      <c r="Q879" s="117"/>
      <c r="R879" s="117"/>
    </row>
    <row r="880" spans="2:18">
      <c r="B880" s="116"/>
      <c r="C880" s="116"/>
      <c r="D880" s="116"/>
      <c r="E880" s="116"/>
      <c r="F880" s="117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</row>
    <row r="881" spans="2:18">
      <c r="B881" s="116"/>
      <c r="C881" s="116"/>
      <c r="D881" s="116"/>
      <c r="E881" s="116"/>
      <c r="F881" s="117"/>
      <c r="G881" s="117"/>
      <c r="H881" s="117"/>
      <c r="I881" s="117"/>
      <c r="J881" s="117"/>
      <c r="K881" s="117"/>
      <c r="L881" s="117"/>
      <c r="M881" s="117"/>
      <c r="N881" s="117"/>
      <c r="O881" s="117"/>
      <c r="P881" s="117"/>
      <c r="Q881" s="117"/>
      <c r="R881" s="117"/>
    </row>
    <row r="882" spans="2:18">
      <c r="B882" s="116"/>
      <c r="C882" s="116"/>
      <c r="D882" s="116"/>
      <c r="E882" s="116"/>
      <c r="F882" s="117"/>
      <c r="G882" s="117"/>
      <c r="H882" s="117"/>
      <c r="I882" s="117"/>
      <c r="J882" s="117"/>
      <c r="K882" s="117"/>
      <c r="L882" s="117"/>
      <c r="M882" s="117"/>
      <c r="N882" s="117"/>
      <c r="O882" s="117"/>
      <c r="P882" s="117"/>
      <c r="Q882" s="117"/>
      <c r="R882" s="117"/>
    </row>
    <row r="883" spans="2:18">
      <c r="B883" s="116"/>
      <c r="C883" s="116"/>
      <c r="D883" s="116"/>
      <c r="E883" s="116"/>
      <c r="F883" s="117"/>
      <c r="G883" s="117"/>
      <c r="H883" s="117"/>
      <c r="I883" s="117"/>
      <c r="J883" s="117"/>
      <c r="K883" s="117"/>
      <c r="L883" s="117"/>
      <c r="M883" s="117"/>
      <c r="N883" s="117"/>
      <c r="O883" s="117"/>
      <c r="P883" s="117"/>
      <c r="Q883" s="117"/>
      <c r="R883" s="117"/>
    </row>
    <row r="884" spans="2:18">
      <c r="B884" s="116"/>
      <c r="C884" s="116"/>
      <c r="D884" s="116"/>
      <c r="E884" s="116"/>
      <c r="F884" s="117"/>
      <c r="G884" s="117"/>
      <c r="H884" s="117"/>
      <c r="I884" s="117"/>
      <c r="J884" s="117"/>
      <c r="K884" s="117"/>
      <c r="L884" s="117"/>
      <c r="M884" s="117"/>
      <c r="N884" s="117"/>
      <c r="O884" s="117"/>
      <c r="P884" s="117"/>
      <c r="Q884" s="117"/>
      <c r="R884" s="117"/>
    </row>
    <row r="885" spans="2:18">
      <c r="B885" s="116"/>
      <c r="C885" s="116"/>
      <c r="D885" s="116"/>
      <c r="E885" s="116"/>
      <c r="F885" s="117"/>
      <c r="G885" s="117"/>
      <c r="H885" s="117"/>
      <c r="I885" s="117"/>
      <c r="J885" s="117"/>
      <c r="K885" s="117"/>
      <c r="L885" s="117"/>
      <c r="M885" s="117"/>
      <c r="N885" s="117"/>
      <c r="O885" s="117"/>
      <c r="P885" s="117"/>
      <c r="Q885" s="117"/>
      <c r="R885" s="117"/>
    </row>
    <row r="886" spans="2:18">
      <c r="B886" s="116"/>
      <c r="C886" s="116"/>
      <c r="D886" s="116"/>
      <c r="E886" s="116"/>
      <c r="F886" s="117"/>
      <c r="G886" s="117"/>
      <c r="H886" s="117"/>
      <c r="I886" s="117"/>
      <c r="J886" s="117"/>
      <c r="K886" s="117"/>
      <c r="L886" s="117"/>
      <c r="M886" s="117"/>
      <c r="N886" s="117"/>
      <c r="O886" s="117"/>
      <c r="P886" s="117"/>
      <c r="Q886" s="117"/>
      <c r="R886" s="117"/>
    </row>
    <row r="887" spans="2:18">
      <c r="B887" s="116"/>
      <c r="C887" s="116"/>
      <c r="D887" s="116"/>
      <c r="E887" s="116"/>
      <c r="F887" s="117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</row>
    <row r="888" spans="2:18">
      <c r="B888" s="116"/>
      <c r="C888" s="116"/>
      <c r="D888" s="116"/>
      <c r="E888" s="116"/>
      <c r="F888" s="117"/>
      <c r="G888" s="117"/>
      <c r="H888" s="117"/>
      <c r="I888" s="117"/>
      <c r="J888" s="117"/>
      <c r="K888" s="117"/>
      <c r="L888" s="117"/>
      <c r="M888" s="117"/>
      <c r="N888" s="117"/>
      <c r="O888" s="117"/>
      <c r="P888" s="117"/>
      <c r="Q888" s="117"/>
      <c r="R888" s="117"/>
    </row>
    <row r="889" spans="2:18">
      <c r="B889" s="116"/>
      <c r="C889" s="116"/>
      <c r="D889" s="116"/>
      <c r="E889" s="116"/>
      <c r="F889" s="117"/>
      <c r="G889" s="117"/>
      <c r="H889" s="117"/>
      <c r="I889" s="117"/>
      <c r="J889" s="117"/>
      <c r="K889" s="117"/>
      <c r="L889" s="117"/>
      <c r="M889" s="117"/>
      <c r="N889" s="117"/>
      <c r="O889" s="117"/>
      <c r="P889" s="117"/>
      <c r="Q889" s="117"/>
      <c r="R889" s="117"/>
    </row>
    <row r="890" spans="2:18">
      <c r="B890" s="116"/>
      <c r="C890" s="116"/>
      <c r="D890" s="116"/>
      <c r="E890" s="116"/>
      <c r="F890" s="117"/>
      <c r="G890" s="117"/>
      <c r="H890" s="117"/>
      <c r="I890" s="117"/>
      <c r="J890" s="117"/>
      <c r="K890" s="117"/>
      <c r="L890" s="117"/>
      <c r="M890" s="117"/>
      <c r="N890" s="117"/>
      <c r="O890" s="117"/>
      <c r="P890" s="117"/>
      <c r="Q890" s="117"/>
      <c r="R890" s="117"/>
    </row>
    <row r="891" spans="2:18">
      <c r="B891" s="116"/>
      <c r="C891" s="116"/>
      <c r="D891" s="116"/>
      <c r="E891" s="116"/>
      <c r="F891" s="117"/>
      <c r="G891" s="117"/>
      <c r="H891" s="117"/>
      <c r="I891" s="117"/>
      <c r="J891" s="117"/>
      <c r="K891" s="117"/>
      <c r="L891" s="117"/>
      <c r="M891" s="117"/>
      <c r="N891" s="117"/>
      <c r="O891" s="117"/>
      <c r="P891" s="117"/>
      <c r="Q891" s="117"/>
      <c r="R891" s="117"/>
    </row>
    <row r="892" spans="2:18">
      <c r="B892" s="116"/>
      <c r="C892" s="116"/>
      <c r="D892" s="116"/>
      <c r="E892" s="116"/>
      <c r="F892" s="117"/>
      <c r="G892" s="117"/>
      <c r="H892" s="117"/>
      <c r="I892" s="117"/>
      <c r="J892" s="117"/>
      <c r="K892" s="117"/>
      <c r="L892" s="117"/>
      <c r="M892" s="117"/>
      <c r="N892" s="117"/>
      <c r="O892" s="117"/>
      <c r="P892" s="117"/>
      <c r="Q892" s="117"/>
      <c r="R892" s="117"/>
    </row>
    <row r="893" spans="2:18">
      <c r="B893" s="116"/>
      <c r="C893" s="116"/>
      <c r="D893" s="116"/>
      <c r="E893" s="116"/>
      <c r="F893" s="117"/>
      <c r="G893" s="117"/>
      <c r="H893" s="117"/>
      <c r="I893" s="117"/>
      <c r="J893" s="117"/>
      <c r="K893" s="117"/>
      <c r="L893" s="117"/>
      <c r="M893" s="117"/>
      <c r="N893" s="117"/>
      <c r="O893" s="117"/>
      <c r="P893" s="117"/>
      <c r="Q893" s="117"/>
      <c r="R893" s="117"/>
    </row>
    <row r="894" spans="2:18">
      <c r="B894" s="116"/>
      <c r="C894" s="116"/>
      <c r="D894" s="116"/>
      <c r="E894" s="116"/>
      <c r="F894" s="117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</row>
    <row r="895" spans="2:18">
      <c r="B895" s="116"/>
      <c r="C895" s="116"/>
      <c r="D895" s="116"/>
      <c r="E895" s="116"/>
      <c r="F895" s="117"/>
      <c r="G895" s="117"/>
      <c r="H895" s="117"/>
      <c r="I895" s="117"/>
      <c r="J895" s="117"/>
      <c r="K895" s="117"/>
      <c r="L895" s="117"/>
      <c r="M895" s="117"/>
      <c r="N895" s="117"/>
      <c r="O895" s="117"/>
      <c r="P895" s="117"/>
      <c r="Q895" s="117"/>
      <c r="R895" s="117"/>
    </row>
    <row r="896" spans="2:18">
      <c r="B896" s="116"/>
      <c r="C896" s="116"/>
      <c r="D896" s="116"/>
      <c r="E896" s="116"/>
      <c r="F896" s="117"/>
      <c r="G896" s="117"/>
      <c r="H896" s="117"/>
      <c r="I896" s="117"/>
      <c r="J896" s="117"/>
      <c r="K896" s="117"/>
      <c r="L896" s="117"/>
      <c r="M896" s="117"/>
      <c r="N896" s="117"/>
      <c r="O896" s="117"/>
      <c r="P896" s="117"/>
      <c r="Q896" s="117"/>
      <c r="R896" s="117"/>
    </row>
    <row r="897" spans="2:18">
      <c r="B897" s="116"/>
      <c r="C897" s="116"/>
      <c r="D897" s="116"/>
      <c r="E897" s="116"/>
      <c r="F897" s="117"/>
      <c r="G897" s="117"/>
      <c r="H897" s="117"/>
      <c r="I897" s="117"/>
      <c r="J897" s="117"/>
      <c r="K897" s="117"/>
      <c r="L897" s="117"/>
      <c r="M897" s="117"/>
      <c r="N897" s="117"/>
      <c r="O897" s="117"/>
      <c r="P897" s="117"/>
      <c r="Q897" s="117"/>
      <c r="R897" s="117"/>
    </row>
    <row r="898" spans="2:18">
      <c r="B898" s="116"/>
      <c r="C898" s="116"/>
      <c r="D898" s="116"/>
      <c r="E898" s="116"/>
      <c r="F898" s="117"/>
      <c r="G898" s="117"/>
      <c r="H898" s="117"/>
      <c r="I898" s="117"/>
      <c r="J898" s="117"/>
      <c r="K898" s="117"/>
      <c r="L898" s="117"/>
      <c r="M898" s="117"/>
      <c r="N898" s="117"/>
      <c r="O898" s="117"/>
      <c r="P898" s="117"/>
      <c r="Q898" s="117"/>
      <c r="R898" s="117"/>
    </row>
    <row r="899" spans="2:18">
      <c r="B899" s="116"/>
      <c r="C899" s="116"/>
      <c r="D899" s="116"/>
      <c r="E899" s="116"/>
      <c r="F899" s="117"/>
      <c r="G899" s="117"/>
      <c r="H899" s="117"/>
      <c r="I899" s="117"/>
      <c r="J899" s="117"/>
      <c r="K899" s="117"/>
      <c r="L899" s="117"/>
      <c r="M899" s="117"/>
      <c r="N899" s="117"/>
      <c r="O899" s="117"/>
      <c r="P899" s="117"/>
      <c r="Q899" s="117"/>
      <c r="R899" s="117"/>
    </row>
    <row r="900" spans="2:18">
      <c r="B900" s="116"/>
      <c r="C900" s="116"/>
      <c r="D900" s="116"/>
      <c r="E900" s="116"/>
      <c r="F900" s="117"/>
      <c r="G900" s="117"/>
      <c r="H900" s="117"/>
      <c r="I900" s="117"/>
      <c r="J900" s="117"/>
      <c r="K900" s="117"/>
      <c r="L900" s="117"/>
      <c r="M900" s="117"/>
      <c r="N900" s="117"/>
      <c r="O900" s="117"/>
      <c r="P900" s="117"/>
      <c r="Q900" s="117"/>
      <c r="R900" s="117"/>
    </row>
    <row r="901" spans="2:18">
      <c r="B901" s="116"/>
      <c r="C901" s="116"/>
      <c r="D901" s="116"/>
      <c r="E901" s="116"/>
      <c r="F901" s="117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</row>
    <row r="902" spans="2:18">
      <c r="B902" s="116"/>
      <c r="C902" s="116"/>
      <c r="D902" s="116"/>
      <c r="E902" s="116"/>
      <c r="F902" s="117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</row>
    <row r="903" spans="2:18">
      <c r="B903" s="116"/>
      <c r="C903" s="116"/>
      <c r="D903" s="116"/>
      <c r="E903" s="116"/>
      <c r="F903" s="117"/>
      <c r="G903" s="117"/>
      <c r="H903" s="117"/>
      <c r="I903" s="117"/>
      <c r="J903" s="117"/>
      <c r="K903" s="117"/>
      <c r="L903" s="117"/>
      <c r="M903" s="117"/>
      <c r="N903" s="117"/>
      <c r="O903" s="117"/>
      <c r="P903" s="117"/>
      <c r="Q903" s="117"/>
      <c r="R903" s="117"/>
    </row>
    <row r="904" spans="2:18">
      <c r="B904" s="116"/>
      <c r="C904" s="116"/>
      <c r="D904" s="116"/>
      <c r="E904" s="116"/>
      <c r="F904" s="117"/>
      <c r="G904" s="117"/>
      <c r="H904" s="117"/>
      <c r="I904" s="117"/>
      <c r="J904" s="117"/>
      <c r="K904" s="117"/>
      <c r="L904" s="117"/>
      <c r="M904" s="117"/>
      <c r="N904" s="117"/>
      <c r="O904" s="117"/>
      <c r="P904" s="117"/>
      <c r="Q904" s="117"/>
      <c r="R904" s="117"/>
    </row>
    <row r="905" spans="2:18">
      <c r="B905" s="116"/>
      <c r="C905" s="116"/>
      <c r="D905" s="116"/>
      <c r="E905" s="116"/>
      <c r="F905" s="117"/>
      <c r="G905" s="117"/>
      <c r="H905" s="117"/>
      <c r="I905" s="117"/>
      <c r="J905" s="117"/>
      <c r="K905" s="117"/>
      <c r="L905" s="117"/>
      <c r="M905" s="117"/>
      <c r="N905" s="117"/>
      <c r="O905" s="117"/>
      <c r="P905" s="117"/>
      <c r="Q905" s="117"/>
      <c r="R905" s="117"/>
    </row>
    <row r="906" spans="2:18">
      <c r="B906" s="116"/>
      <c r="C906" s="116"/>
      <c r="D906" s="116"/>
      <c r="E906" s="116"/>
      <c r="F906" s="117"/>
      <c r="G906" s="117"/>
      <c r="H906" s="117"/>
      <c r="I906" s="117"/>
      <c r="J906" s="117"/>
      <c r="K906" s="117"/>
      <c r="L906" s="117"/>
      <c r="M906" s="117"/>
      <c r="N906" s="117"/>
      <c r="O906" s="117"/>
      <c r="P906" s="117"/>
      <c r="Q906" s="117"/>
      <c r="R906" s="117"/>
    </row>
    <row r="907" spans="2:18">
      <c r="B907" s="116"/>
      <c r="C907" s="116"/>
      <c r="D907" s="116"/>
      <c r="E907" s="116"/>
      <c r="F907" s="117"/>
      <c r="G907" s="117"/>
      <c r="H907" s="117"/>
      <c r="I907" s="117"/>
      <c r="J907" s="117"/>
      <c r="K907" s="117"/>
      <c r="L907" s="117"/>
      <c r="M907" s="117"/>
      <c r="N907" s="117"/>
      <c r="O907" s="117"/>
      <c r="P907" s="117"/>
      <c r="Q907" s="117"/>
      <c r="R907" s="117"/>
    </row>
    <row r="908" spans="2:18">
      <c r="B908" s="116"/>
      <c r="C908" s="116"/>
      <c r="D908" s="116"/>
      <c r="E908" s="116"/>
      <c r="F908" s="117"/>
      <c r="G908" s="117"/>
      <c r="H908" s="117"/>
      <c r="I908" s="117"/>
      <c r="J908" s="117"/>
      <c r="K908" s="117"/>
      <c r="L908" s="117"/>
      <c r="M908" s="117"/>
      <c r="N908" s="117"/>
      <c r="O908" s="117"/>
      <c r="P908" s="117"/>
      <c r="Q908" s="117"/>
      <c r="R908" s="117"/>
    </row>
    <row r="909" spans="2:18">
      <c r="B909" s="116"/>
      <c r="C909" s="116"/>
      <c r="D909" s="116"/>
      <c r="E909" s="116"/>
      <c r="F909" s="117"/>
      <c r="G909" s="117"/>
      <c r="H909" s="117"/>
      <c r="I909" s="117"/>
      <c r="J909" s="117"/>
      <c r="K909" s="117"/>
      <c r="L909" s="117"/>
      <c r="M909" s="117"/>
      <c r="N909" s="117"/>
      <c r="O909" s="117"/>
      <c r="P909" s="117"/>
      <c r="Q909" s="117"/>
      <c r="R909" s="117"/>
    </row>
    <row r="910" spans="2:18">
      <c r="B910" s="116"/>
      <c r="C910" s="116"/>
      <c r="D910" s="116"/>
      <c r="E910" s="116"/>
      <c r="F910" s="117"/>
      <c r="G910" s="117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</row>
    <row r="911" spans="2:18">
      <c r="B911" s="116"/>
      <c r="C911" s="116"/>
      <c r="D911" s="116"/>
      <c r="E911" s="116"/>
      <c r="F911" s="117"/>
      <c r="G911" s="117"/>
      <c r="H911" s="117"/>
      <c r="I911" s="117"/>
      <c r="J911" s="117"/>
      <c r="K911" s="117"/>
      <c r="L911" s="117"/>
      <c r="M911" s="117"/>
      <c r="N911" s="117"/>
      <c r="O911" s="117"/>
      <c r="P911" s="117"/>
      <c r="Q911" s="117"/>
      <c r="R911" s="117"/>
    </row>
    <row r="912" spans="2:18">
      <c r="B912" s="116"/>
      <c r="C912" s="116"/>
      <c r="D912" s="116"/>
      <c r="E912" s="116"/>
      <c r="F912" s="117"/>
      <c r="G912" s="117"/>
      <c r="H912" s="117"/>
      <c r="I912" s="117"/>
      <c r="J912" s="117"/>
      <c r="K912" s="117"/>
      <c r="L912" s="117"/>
      <c r="M912" s="117"/>
      <c r="N912" s="117"/>
      <c r="O912" s="117"/>
      <c r="P912" s="117"/>
      <c r="Q912" s="117"/>
      <c r="R912" s="117"/>
    </row>
    <row r="913" spans="2:18">
      <c r="B913" s="116"/>
      <c r="C913" s="116"/>
      <c r="D913" s="116"/>
      <c r="E913" s="116"/>
      <c r="F913" s="117"/>
      <c r="G913" s="117"/>
      <c r="H913" s="117"/>
      <c r="I913" s="117"/>
      <c r="J913" s="117"/>
      <c r="K913" s="117"/>
      <c r="L913" s="117"/>
      <c r="M913" s="117"/>
      <c r="N913" s="117"/>
      <c r="O913" s="117"/>
      <c r="P913" s="117"/>
      <c r="Q913" s="117"/>
      <c r="R913" s="117"/>
    </row>
    <row r="914" spans="2:18">
      <c r="B914" s="116"/>
      <c r="C914" s="116"/>
      <c r="D914" s="116"/>
      <c r="E914" s="116"/>
      <c r="F914" s="117"/>
      <c r="G914" s="117"/>
      <c r="H914" s="117"/>
      <c r="I914" s="117"/>
      <c r="J914" s="117"/>
      <c r="K914" s="117"/>
      <c r="L914" s="117"/>
      <c r="M914" s="117"/>
      <c r="N914" s="117"/>
      <c r="O914" s="117"/>
      <c r="P914" s="117"/>
      <c r="Q914" s="117"/>
      <c r="R914" s="117"/>
    </row>
    <row r="915" spans="2:18">
      <c r="B915" s="116"/>
      <c r="C915" s="116"/>
      <c r="D915" s="116"/>
      <c r="E915" s="116"/>
      <c r="F915" s="117"/>
      <c r="G915" s="117"/>
      <c r="H915" s="117"/>
      <c r="I915" s="117"/>
      <c r="J915" s="117"/>
      <c r="K915" s="117"/>
      <c r="L915" s="117"/>
      <c r="M915" s="117"/>
      <c r="N915" s="117"/>
      <c r="O915" s="117"/>
      <c r="P915" s="117"/>
      <c r="Q915" s="117"/>
      <c r="R915" s="117"/>
    </row>
    <row r="916" spans="2:18">
      <c r="B916" s="116"/>
      <c r="C916" s="116"/>
      <c r="D916" s="116"/>
      <c r="E916" s="116"/>
      <c r="F916" s="117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</row>
    <row r="917" spans="2:18">
      <c r="B917" s="116"/>
      <c r="C917" s="116"/>
      <c r="D917" s="116"/>
      <c r="E917" s="116"/>
      <c r="F917" s="117"/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</row>
    <row r="918" spans="2:18">
      <c r="B918" s="116"/>
      <c r="C918" s="116"/>
      <c r="D918" s="116"/>
      <c r="E918" s="116"/>
      <c r="F918" s="117"/>
      <c r="G918" s="117"/>
      <c r="H918" s="117"/>
      <c r="I918" s="117"/>
      <c r="J918" s="117"/>
      <c r="K918" s="117"/>
      <c r="L918" s="117"/>
      <c r="M918" s="117"/>
      <c r="N918" s="117"/>
      <c r="O918" s="117"/>
      <c r="P918" s="117"/>
      <c r="Q918" s="117"/>
      <c r="R918" s="117"/>
    </row>
    <row r="919" spans="2:18">
      <c r="B919" s="116"/>
      <c r="C919" s="116"/>
      <c r="D919" s="116"/>
      <c r="E919" s="116"/>
      <c r="F919" s="117"/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</row>
    <row r="920" spans="2:18">
      <c r="B920" s="116"/>
      <c r="C920" s="116"/>
      <c r="D920" s="116"/>
      <c r="E920" s="116"/>
      <c r="F920" s="117"/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</row>
    <row r="921" spans="2:18">
      <c r="B921" s="116"/>
      <c r="C921" s="116"/>
      <c r="D921" s="116"/>
      <c r="E921" s="116"/>
      <c r="F921" s="117"/>
      <c r="G921" s="117"/>
      <c r="H921" s="117"/>
      <c r="I921" s="117"/>
      <c r="J921" s="117"/>
      <c r="K921" s="117"/>
      <c r="L921" s="117"/>
      <c r="M921" s="117"/>
      <c r="N921" s="117"/>
      <c r="O921" s="117"/>
      <c r="P921" s="117"/>
      <c r="Q921" s="117"/>
      <c r="R921" s="117"/>
    </row>
    <row r="922" spans="2:18">
      <c r="B922" s="116"/>
      <c r="C922" s="116"/>
      <c r="D922" s="116"/>
      <c r="E922" s="116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</row>
    <row r="923" spans="2:18">
      <c r="B923" s="116"/>
      <c r="C923" s="116"/>
      <c r="D923" s="116"/>
      <c r="E923" s="116"/>
      <c r="F923" s="117"/>
      <c r="G923" s="117"/>
      <c r="H923" s="117"/>
      <c r="I923" s="117"/>
      <c r="J923" s="117"/>
      <c r="K923" s="117"/>
      <c r="L923" s="117"/>
      <c r="M923" s="117"/>
      <c r="N923" s="117"/>
      <c r="O923" s="117"/>
      <c r="P923" s="117"/>
      <c r="Q923" s="117"/>
      <c r="R923" s="117"/>
    </row>
    <row r="924" spans="2:18">
      <c r="B924" s="116"/>
      <c r="C924" s="116"/>
      <c r="D924" s="116"/>
      <c r="E924" s="116"/>
      <c r="F924" s="117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</row>
    <row r="925" spans="2:18">
      <c r="B925" s="116"/>
      <c r="C925" s="116"/>
      <c r="D925" s="116"/>
      <c r="E925" s="116"/>
      <c r="F925" s="117"/>
      <c r="G925" s="117"/>
      <c r="H925" s="117"/>
      <c r="I925" s="117"/>
      <c r="J925" s="117"/>
      <c r="K925" s="117"/>
      <c r="L925" s="117"/>
      <c r="M925" s="117"/>
      <c r="N925" s="117"/>
      <c r="O925" s="117"/>
      <c r="P925" s="117"/>
      <c r="Q925" s="117"/>
      <c r="R925" s="117"/>
    </row>
    <row r="926" spans="2:18">
      <c r="B926" s="116"/>
      <c r="C926" s="116"/>
      <c r="D926" s="116"/>
      <c r="E926" s="116"/>
      <c r="F926" s="117"/>
      <c r="G926" s="117"/>
      <c r="H926" s="117"/>
      <c r="I926" s="117"/>
      <c r="J926" s="117"/>
      <c r="K926" s="117"/>
      <c r="L926" s="117"/>
      <c r="M926" s="117"/>
      <c r="N926" s="117"/>
      <c r="O926" s="117"/>
      <c r="P926" s="117"/>
      <c r="Q926" s="117"/>
      <c r="R926" s="117"/>
    </row>
    <row r="927" spans="2:18">
      <c r="B927" s="116"/>
      <c r="C927" s="116"/>
      <c r="D927" s="116"/>
      <c r="E927" s="116"/>
      <c r="F927" s="117"/>
      <c r="G927" s="117"/>
      <c r="H927" s="117"/>
      <c r="I927" s="117"/>
      <c r="J927" s="117"/>
      <c r="K927" s="117"/>
      <c r="L927" s="117"/>
      <c r="M927" s="117"/>
      <c r="N927" s="117"/>
      <c r="O927" s="117"/>
      <c r="P927" s="117"/>
      <c r="Q927" s="117"/>
      <c r="R927" s="117"/>
    </row>
    <row r="928" spans="2:18">
      <c r="B928" s="116"/>
      <c r="C928" s="116"/>
      <c r="D928" s="116"/>
      <c r="E928" s="116"/>
      <c r="F928" s="117"/>
      <c r="G928" s="117"/>
      <c r="H928" s="117"/>
      <c r="I928" s="117"/>
      <c r="J928" s="117"/>
      <c r="K928" s="117"/>
      <c r="L928" s="117"/>
      <c r="M928" s="117"/>
      <c r="N928" s="117"/>
      <c r="O928" s="117"/>
      <c r="P928" s="117"/>
      <c r="Q928" s="117"/>
      <c r="R928" s="117"/>
    </row>
    <row r="929" spans="2:18">
      <c r="B929" s="116"/>
      <c r="C929" s="116"/>
      <c r="D929" s="116"/>
      <c r="E929" s="116"/>
      <c r="F929" s="117"/>
      <c r="G929" s="117"/>
      <c r="H929" s="117"/>
      <c r="I929" s="117"/>
      <c r="J929" s="117"/>
      <c r="K929" s="117"/>
      <c r="L929" s="117"/>
      <c r="M929" s="117"/>
      <c r="N929" s="117"/>
      <c r="O929" s="117"/>
      <c r="P929" s="117"/>
      <c r="Q929" s="117"/>
      <c r="R929" s="117"/>
    </row>
    <row r="930" spans="2:18">
      <c r="B930" s="116"/>
      <c r="C930" s="116"/>
      <c r="D930" s="116"/>
      <c r="E930" s="116"/>
      <c r="F930" s="117"/>
      <c r="G930" s="117"/>
      <c r="H930" s="117"/>
      <c r="I930" s="117"/>
      <c r="J930" s="117"/>
      <c r="K930" s="117"/>
      <c r="L930" s="117"/>
      <c r="M930" s="117"/>
      <c r="N930" s="117"/>
      <c r="O930" s="117"/>
      <c r="P930" s="117"/>
      <c r="Q930" s="117"/>
      <c r="R930" s="117"/>
    </row>
    <row r="931" spans="2:18">
      <c r="B931" s="116"/>
      <c r="C931" s="116"/>
      <c r="D931" s="116"/>
      <c r="E931" s="116"/>
      <c r="F931" s="117"/>
      <c r="G931" s="117"/>
      <c r="H931" s="117"/>
      <c r="I931" s="117"/>
      <c r="J931" s="117"/>
      <c r="K931" s="117"/>
      <c r="L931" s="117"/>
      <c r="M931" s="117"/>
      <c r="N931" s="117"/>
      <c r="O931" s="117"/>
      <c r="P931" s="117"/>
      <c r="Q931" s="117"/>
      <c r="R931" s="117"/>
    </row>
    <row r="932" spans="2:18">
      <c r="B932" s="116"/>
      <c r="C932" s="116"/>
      <c r="D932" s="116"/>
      <c r="E932" s="116"/>
      <c r="F932" s="117"/>
      <c r="G932" s="117"/>
      <c r="H932" s="117"/>
      <c r="I932" s="117"/>
      <c r="J932" s="117"/>
      <c r="K932" s="117"/>
      <c r="L932" s="117"/>
      <c r="M932" s="117"/>
      <c r="N932" s="117"/>
      <c r="O932" s="117"/>
      <c r="P932" s="117"/>
      <c r="Q932" s="117"/>
      <c r="R932" s="117"/>
    </row>
    <row r="933" spans="2:18">
      <c r="B933" s="116"/>
      <c r="C933" s="116"/>
      <c r="D933" s="116"/>
      <c r="E933" s="116"/>
      <c r="F933" s="117"/>
      <c r="G933" s="117"/>
      <c r="H933" s="117"/>
      <c r="I933" s="117"/>
      <c r="J933" s="117"/>
      <c r="K933" s="117"/>
      <c r="L933" s="117"/>
      <c r="M933" s="117"/>
      <c r="N933" s="117"/>
      <c r="O933" s="117"/>
      <c r="P933" s="117"/>
      <c r="Q933" s="117"/>
      <c r="R933" s="117"/>
    </row>
    <row r="934" spans="2:18">
      <c r="B934" s="116"/>
      <c r="C934" s="116"/>
      <c r="D934" s="116"/>
      <c r="E934" s="116"/>
      <c r="F934" s="117"/>
      <c r="G934" s="117"/>
      <c r="H934" s="117"/>
      <c r="I934" s="117"/>
      <c r="J934" s="117"/>
      <c r="K934" s="117"/>
      <c r="L934" s="117"/>
      <c r="M934" s="117"/>
      <c r="N934" s="117"/>
      <c r="O934" s="117"/>
      <c r="P934" s="117"/>
      <c r="Q934" s="117"/>
      <c r="R934" s="117"/>
    </row>
    <row r="935" spans="2:18">
      <c r="B935" s="116"/>
      <c r="C935" s="116"/>
      <c r="D935" s="116"/>
      <c r="E935" s="116"/>
      <c r="F935" s="117"/>
      <c r="G935" s="117"/>
      <c r="H935" s="117"/>
      <c r="I935" s="117"/>
      <c r="J935" s="117"/>
      <c r="K935" s="117"/>
      <c r="L935" s="117"/>
      <c r="M935" s="117"/>
      <c r="N935" s="117"/>
      <c r="O935" s="117"/>
      <c r="P935" s="117"/>
      <c r="Q935" s="117"/>
      <c r="R935" s="117"/>
    </row>
    <row r="936" spans="2:18">
      <c r="B936" s="116"/>
      <c r="C936" s="116"/>
      <c r="D936" s="116"/>
      <c r="E936" s="116"/>
      <c r="F936" s="117"/>
      <c r="G936" s="117"/>
      <c r="H936" s="117"/>
      <c r="I936" s="117"/>
      <c r="J936" s="117"/>
      <c r="K936" s="117"/>
      <c r="L936" s="117"/>
      <c r="M936" s="117"/>
      <c r="N936" s="117"/>
      <c r="O936" s="117"/>
      <c r="P936" s="117"/>
      <c r="Q936" s="117"/>
      <c r="R936" s="117"/>
    </row>
    <row r="937" spans="2:18">
      <c r="B937" s="116"/>
      <c r="C937" s="116"/>
      <c r="D937" s="116"/>
      <c r="E937" s="116"/>
      <c r="F937" s="117"/>
      <c r="G937" s="117"/>
      <c r="H937" s="117"/>
      <c r="I937" s="117"/>
      <c r="J937" s="117"/>
      <c r="K937" s="117"/>
      <c r="L937" s="117"/>
      <c r="M937" s="117"/>
      <c r="N937" s="117"/>
      <c r="O937" s="117"/>
      <c r="P937" s="117"/>
      <c r="Q937" s="117"/>
      <c r="R937" s="117"/>
    </row>
    <row r="938" spans="2:18">
      <c r="B938" s="116"/>
      <c r="C938" s="116"/>
      <c r="D938" s="116"/>
      <c r="E938" s="116"/>
      <c r="F938" s="117"/>
      <c r="G938" s="117"/>
      <c r="H938" s="117"/>
      <c r="I938" s="117"/>
      <c r="J938" s="117"/>
      <c r="K938" s="117"/>
      <c r="L938" s="117"/>
      <c r="M938" s="117"/>
      <c r="N938" s="117"/>
      <c r="O938" s="117"/>
      <c r="P938" s="117"/>
      <c r="Q938" s="117"/>
      <c r="R938" s="117"/>
    </row>
    <row r="939" spans="2:18">
      <c r="B939" s="116"/>
      <c r="C939" s="116"/>
      <c r="D939" s="116"/>
      <c r="E939" s="116"/>
      <c r="F939" s="117"/>
      <c r="G939" s="117"/>
      <c r="H939" s="117"/>
      <c r="I939" s="117"/>
      <c r="J939" s="117"/>
      <c r="K939" s="117"/>
      <c r="L939" s="117"/>
      <c r="M939" s="117"/>
      <c r="N939" s="117"/>
      <c r="O939" s="117"/>
      <c r="P939" s="117"/>
      <c r="Q939" s="117"/>
      <c r="R939" s="117"/>
    </row>
    <row r="940" spans="2:18">
      <c r="B940" s="116"/>
      <c r="C940" s="116"/>
      <c r="D940" s="116"/>
      <c r="E940" s="116"/>
      <c r="F940" s="117"/>
      <c r="G940" s="117"/>
      <c r="H940" s="117"/>
      <c r="I940" s="117"/>
      <c r="J940" s="117"/>
      <c r="K940" s="117"/>
      <c r="L940" s="117"/>
      <c r="M940" s="117"/>
      <c r="N940" s="117"/>
      <c r="O940" s="117"/>
      <c r="P940" s="117"/>
      <c r="Q940" s="117"/>
      <c r="R940" s="117"/>
    </row>
    <row r="941" spans="2:18">
      <c r="B941" s="116"/>
      <c r="C941" s="116"/>
      <c r="D941" s="116"/>
      <c r="E941" s="116"/>
      <c r="F941" s="117"/>
      <c r="G941" s="117"/>
      <c r="H941" s="117"/>
      <c r="I941" s="117"/>
      <c r="J941" s="117"/>
      <c r="K941" s="117"/>
      <c r="L941" s="117"/>
      <c r="M941" s="117"/>
      <c r="N941" s="117"/>
      <c r="O941" s="117"/>
      <c r="P941" s="117"/>
      <c r="Q941" s="117"/>
      <c r="R941" s="117"/>
    </row>
    <row r="942" spans="2:18">
      <c r="B942" s="116"/>
      <c r="C942" s="116"/>
      <c r="D942" s="116"/>
      <c r="E942" s="116"/>
      <c r="F942" s="117"/>
      <c r="G942" s="117"/>
      <c r="H942" s="117"/>
      <c r="I942" s="117"/>
      <c r="J942" s="117"/>
      <c r="K942" s="117"/>
      <c r="L942" s="117"/>
      <c r="M942" s="117"/>
      <c r="N942" s="117"/>
      <c r="O942" s="117"/>
      <c r="P942" s="117"/>
      <c r="Q942" s="117"/>
      <c r="R942" s="117"/>
    </row>
    <row r="943" spans="2:18">
      <c r="B943" s="116"/>
      <c r="C943" s="116"/>
      <c r="D943" s="116"/>
      <c r="E943" s="116"/>
      <c r="F943" s="117"/>
      <c r="G943" s="117"/>
      <c r="H943" s="117"/>
      <c r="I943" s="117"/>
      <c r="J943" s="117"/>
      <c r="K943" s="117"/>
      <c r="L943" s="117"/>
      <c r="M943" s="117"/>
      <c r="N943" s="117"/>
      <c r="O943" s="117"/>
      <c r="P943" s="117"/>
      <c r="Q943" s="117"/>
      <c r="R943" s="117"/>
    </row>
    <row r="944" spans="2:18">
      <c r="B944" s="116"/>
      <c r="C944" s="116"/>
      <c r="D944" s="116"/>
      <c r="E944" s="116"/>
      <c r="F944" s="117"/>
      <c r="G944" s="117"/>
      <c r="H944" s="117"/>
      <c r="I944" s="117"/>
      <c r="J944" s="117"/>
      <c r="K944" s="117"/>
      <c r="L944" s="117"/>
      <c r="M944" s="117"/>
      <c r="N944" s="117"/>
      <c r="O944" s="117"/>
      <c r="P944" s="117"/>
      <c r="Q944" s="117"/>
      <c r="R944" s="117"/>
    </row>
    <row r="945" spans="2:18">
      <c r="B945" s="116"/>
      <c r="C945" s="116"/>
      <c r="D945" s="116"/>
      <c r="E945" s="116"/>
      <c r="F945" s="117"/>
      <c r="G945" s="117"/>
      <c r="H945" s="117"/>
      <c r="I945" s="117"/>
      <c r="J945" s="117"/>
      <c r="K945" s="117"/>
      <c r="L945" s="117"/>
      <c r="M945" s="117"/>
      <c r="N945" s="117"/>
      <c r="O945" s="117"/>
      <c r="P945" s="117"/>
      <c r="Q945" s="117"/>
      <c r="R945" s="117"/>
    </row>
    <row r="946" spans="2:18">
      <c r="B946" s="116"/>
      <c r="C946" s="116"/>
      <c r="D946" s="116"/>
      <c r="E946" s="116"/>
      <c r="F946" s="117"/>
      <c r="G946" s="117"/>
      <c r="H946" s="117"/>
      <c r="I946" s="117"/>
      <c r="J946" s="117"/>
      <c r="K946" s="117"/>
      <c r="L946" s="117"/>
      <c r="M946" s="117"/>
      <c r="N946" s="117"/>
      <c r="O946" s="117"/>
      <c r="P946" s="117"/>
      <c r="Q946" s="117"/>
      <c r="R946" s="117"/>
    </row>
    <row r="947" spans="2:18">
      <c r="B947" s="116"/>
      <c r="C947" s="116"/>
      <c r="D947" s="116"/>
      <c r="E947" s="116"/>
      <c r="F947" s="117"/>
      <c r="G947" s="117"/>
      <c r="H947" s="117"/>
      <c r="I947" s="117"/>
      <c r="J947" s="117"/>
      <c r="K947" s="117"/>
      <c r="L947" s="117"/>
      <c r="M947" s="117"/>
      <c r="N947" s="117"/>
      <c r="O947" s="117"/>
      <c r="P947" s="117"/>
      <c r="Q947" s="117"/>
      <c r="R947" s="117"/>
    </row>
    <row r="948" spans="2:18">
      <c r="B948" s="116"/>
      <c r="C948" s="116"/>
      <c r="D948" s="116"/>
      <c r="E948" s="116"/>
      <c r="F948" s="117"/>
      <c r="G948" s="117"/>
      <c r="H948" s="117"/>
      <c r="I948" s="117"/>
      <c r="J948" s="117"/>
      <c r="K948" s="117"/>
      <c r="L948" s="117"/>
      <c r="M948" s="117"/>
      <c r="N948" s="117"/>
      <c r="O948" s="117"/>
      <c r="P948" s="117"/>
      <c r="Q948" s="117"/>
      <c r="R948" s="117"/>
    </row>
    <row r="949" spans="2:18">
      <c r="B949" s="116"/>
      <c r="C949" s="116"/>
      <c r="D949" s="116"/>
      <c r="E949" s="116"/>
      <c r="F949" s="117"/>
      <c r="G949" s="117"/>
      <c r="H949" s="117"/>
      <c r="I949" s="117"/>
      <c r="J949" s="117"/>
      <c r="K949" s="117"/>
      <c r="L949" s="117"/>
      <c r="M949" s="117"/>
      <c r="N949" s="117"/>
      <c r="O949" s="117"/>
      <c r="P949" s="117"/>
      <c r="Q949" s="117"/>
      <c r="R949" s="117"/>
    </row>
    <row r="950" spans="2:18">
      <c r="B950" s="116"/>
      <c r="C950" s="116"/>
      <c r="D950" s="116"/>
      <c r="E950" s="116"/>
      <c r="F950" s="117"/>
      <c r="G950" s="117"/>
      <c r="H950" s="117"/>
      <c r="I950" s="117"/>
      <c r="J950" s="117"/>
      <c r="K950" s="117"/>
      <c r="L950" s="117"/>
      <c r="M950" s="117"/>
      <c r="N950" s="117"/>
      <c r="O950" s="117"/>
      <c r="P950" s="117"/>
      <c r="Q950" s="117"/>
      <c r="R950" s="117"/>
    </row>
    <row r="951" spans="2:18">
      <c r="B951" s="116"/>
      <c r="C951" s="116"/>
      <c r="D951" s="116"/>
      <c r="E951" s="116"/>
      <c r="F951" s="117"/>
      <c r="G951" s="117"/>
      <c r="H951" s="117"/>
      <c r="I951" s="117"/>
      <c r="J951" s="117"/>
      <c r="K951" s="117"/>
      <c r="L951" s="117"/>
      <c r="M951" s="117"/>
      <c r="N951" s="117"/>
      <c r="O951" s="117"/>
      <c r="P951" s="117"/>
      <c r="Q951" s="117"/>
      <c r="R951" s="117"/>
    </row>
    <row r="952" spans="2:18">
      <c r="B952" s="116"/>
      <c r="C952" s="116"/>
      <c r="D952" s="116"/>
      <c r="E952" s="116"/>
      <c r="F952" s="117"/>
      <c r="G952" s="117"/>
      <c r="H952" s="117"/>
      <c r="I952" s="117"/>
      <c r="J952" s="117"/>
      <c r="K952" s="117"/>
      <c r="L952" s="117"/>
      <c r="M952" s="117"/>
      <c r="N952" s="117"/>
      <c r="O952" s="117"/>
      <c r="P952" s="117"/>
      <c r="Q952" s="117"/>
      <c r="R952" s="117"/>
    </row>
    <row r="953" spans="2:18">
      <c r="B953" s="116"/>
      <c r="C953" s="116"/>
      <c r="D953" s="116"/>
      <c r="E953" s="116"/>
      <c r="F953" s="117"/>
      <c r="G953" s="117"/>
      <c r="H953" s="117"/>
      <c r="I953" s="117"/>
      <c r="J953" s="117"/>
      <c r="K953" s="117"/>
      <c r="L953" s="117"/>
      <c r="M953" s="117"/>
      <c r="N953" s="117"/>
      <c r="O953" s="117"/>
      <c r="P953" s="117"/>
      <c r="Q953" s="117"/>
      <c r="R953" s="117"/>
    </row>
    <row r="954" spans="2:18">
      <c r="B954" s="116"/>
      <c r="C954" s="116"/>
      <c r="D954" s="116"/>
      <c r="E954" s="116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</row>
    <row r="955" spans="2:18">
      <c r="B955" s="116"/>
      <c r="C955" s="116"/>
      <c r="D955" s="116"/>
      <c r="E955" s="116"/>
      <c r="F955" s="117"/>
      <c r="G955" s="117"/>
      <c r="H955" s="117"/>
      <c r="I955" s="117"/>
      <c r="J955" s="117"/>
      <c r="K955" s="117"/>
      <c r="L955" s="117"/>
      <c r="M955" s="117"/>
      <c r="N955" s="117"/>
      <c r="O955" s="117"/>
      <c r="P955" s="117"/>
      <c r="Q955" s="117"/>
      <c r="R955" s="117"/>
    </row>
    <row r="956" spans="2:18">
      <c r="B956" s="116"/>
      <c r="C956" s="116"/>
      <c r="D956" s="116"/>
      <c r="E956" s="116"/>
      <c r="F956" s="117"/>
      <c r="G956" s="117"/>
      <c r="H956" s="117"/>
      <c r="I956" s="117"/>
      <c r="J956" s="117"/>
      <c r="K956" s="117"/>
      <c r="L956" s="117"/>
      <c r="M956" s="117"/>
      <c r="N956" s="117"/>
      <c r="O956" s="117"/>
      <c r="P956" s="117"/>
      <c r="Q956" s="117"/>
      <c r="R956" s="117"/>
    </row>
    <row r="957" spans="2:18">
      <c r="B957" s="116"/>
      <c r="C957" s="116"/>
      <c r="D957" s="116"/>
      <c r="E957" s="116"/>
      <c r="F957" s="117"/>
      <c r="G957" s="117"/>
      <c r="H957" s="117"/>
      <c r="I957" s="117"/>
      <c r="J957" s="117"/>
      <c r="K957" s="117"/>
      <c r="L957" s="117"/>
      <c r="M957" s="117"/>
      <c r="N957" s="117"/>
      <c r="O957" s="117"/>
      <c r="P957" s="117"/>
      <c r="Q957" s="117"/>
      <c r="R957" s="117"/>
    </row>
    <row r="958" spans="2:18">
      <c r="B958" s="116"/>
      <c r="C958" s="116"/>
      <c r="D958" s="116"/>
      <c r="E958" s="116"/>
      <c r="F958" s="117"/>
      <c r="G958" s="117"/>
      <c r="H958" s="117"/>
      <c r="I958" s="117"/>
      <c r="J958" s="117"/>
      <c r="K958" s="117"/>
      <c r="L958" s="117"/>
      <c r="M958" s="117"/>
      <c r="N958" s="117"/>
      <c r="O958" s="117"/>
      <c r="P958" s="117"/>
      <c r="Q958" s="117"/>
      <c r="R958" s="117"/>
    </row>
    <row r="959" spans="2:18">
      <c r="B959" s="116"/>
      <c r="C959" s="116"/>
      <c r="D959" s="116"/>
      <c r="E959" s="116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</row>
    <row r="960" spans="2:18">
      <c r="B960" s="116"/>
      <c r="C960" s="116"/>
      <c r="D960" s="116"/>
      <c r="E960" s="116"/>
      <c r="F960" s="117"/>
      <c r="G960" s="117"/>
      <c r="H960" s="117"/>
      <c r="I960" s="117"/>
      <c r="J960" s="117"/>
      <c r="K960" s="117"/>
      <c r="L960" s="117"/>
      <c r="M960" s="117"/>
      <c r="N960" s="117"/>
      <c r="O960" s="117"/>
      <c r="P960" s="117"/>
      <c r="Q960" s="117"/>
      <c r="R960" s="117"/>
    </row>
    <row r="961" spans="2:18">
      <c r="B961" s="116"/>
      <c r="C961" s="116"/>
      <c r="D961" s="116"/>
      <c r="E961" s="116"/>
      <c r="F961" s="117"/>
      <c r="G961" s="117"/>
      <c r="H961" s="117"/>
      <c r="I961" s="117"/>
      <c r="J961" s="117"/>
      <c r="K961" s="117"/>
      <c r="L961" s="117"/>
      <c r="M961" s="117"/>
      <c r="N961" s="117"/>
      <c r="O961" s="117"/>
      <c r="P961" s="117"/>
      <c r="Q961" s="117"/>
      <c r="R961" s="117"/>
    </row>
    <row r="962" spans="2:18">
      <c r="B962" s="116"/>
      <c r="C962" s="116"/>
      <c r="D962" s="116"/>
      <c r="E962" s="116"/>
      <c r="F962" s="117"/>
      <c r="G962" s="117"/>
      <c r="H962" s="117"/>
      <c r="I962" s="117"/>
      <c r="J962" s="117"/>
      <c r="K962" s="117"/>
      <c r="L962" s="117"/>
      <c r="M962" s="117"/>
      <c r="N962" s="117"/>
      <c r="O962" s="117"/>
      <c r="P962" s="117"/>
      <c r="Q962" s="117"/>
      <c r="R962" s="117"/>
    </row>
    <row r="963" spans="2:18">
      <c r="B963" s="116"/>
      <c r="C963" s="116"/>
      <c r="D963" s="116"/>
      <c r="E963" s="116"/>
      <c r="F963" s="117"/>
      <c r="G963" s="117"/>
      <c r="H963" s="117"/>
      <c r="I963" s="117"/>
      <c r="J963" s="117"/>
      <c r="K963" s="117"/>
      <c r="L963" s="117"/>
      <c r="M963" s="117"/>
      <c r="N963" s="117"/>
      <c r="O963" s="117"/>
      <c r="P963" s="117"/>
      <c r="Q963" s="117"/>
      <c r="R963" s="117"/>
    </row>
    <row r="964" spans="2:18">
      <c r="B964" s="116"/>
      <c r="C964" s="116"/>
      <c r="D964" s="116"/>
      <c r="E964" s="116"/>
      <c r="F964" s="117"/>
      <c r="G964" s="117"/>
      <c r="H964" s="117"/>
      <c r="I964" s="117"/>
      <c r="J964" s="117"/>
      <c r="K964" s="117"/>
      <c r="L964" s="117"/>
      <c r="M964" s="117"/>
      <c r="N964" s="117"/>
      <c r="O964" s="117"/>
      <c r="P964" s="117"/>
      <c r="Q964" s="117"/>
      <c r="R964" s="117"/>
    </row>
    <row r="965" spans="2:18">
      <c r="B965" s="116"/>
      <c r="C965" s="116"/>
      <c r="D965" s="116"/>
      <c r="E965" s="116"/>
      <c r="F965" s="117"/>
      <c r="G965" s="117"/>
      <c r="H965" s="117"/>
      <c r="I965" s="117"/>
      <c r="J965" s="117"/>
      <c r="K965" s="117"/>
      <c r="L965" s="117"/>
      <c r="M965" s="117"/>
      <c r="N965" s="117"/>
      <c r="O965" s="117"/>
      <c r="P965" s="117"/>
      <c r="Q965" s="117"/>
      <c r="R965" s="117"/>
    </row>
    <row r="966" spans="2:18">
      <c r="B966" s="116"/>
      <c r="C966" s="116"/>
      <c r="D966" s="116"/>
      <c r="E966" s="116"/>
      <c r="F966" s="117"/>
      <c r="G966" s="117"/>
      <c r="H966" s="117"/>
      <c r="I966" s="117"/>
      <c r="J966" s="117"/>
      <c r="K966" s="117"/>
      <c r="L966" s="117"/>
      <c r="M966" s="117"/>
      <c r="N966" s="117"/>
      <c r="O966" s="117"/>
      <c r="P966" s="117"/>
      <c r="Q966" s="117"/>
      <c r="R966" s="117"/>
    </row>
    <row r="967" spans="2:18">
      <c r="B967" s="116"/>
      <c r="C967" s="116"/>
      <c r="D967" s="116"/>
      <c r="E967" s="116"/>
      <c r="F967" s="117"/>
      <c r="G967" s="117"/>
      <c r="H967" s="117"/>
      <c r="I967" s="117"/>
      <c r="J967" s="117"/>
      <c r="K967" s="117"/>
      <c r="L967" s="117"/>
      <c r="M967" s="117"/>
      <c r="N967" s="117"/>
      <c r="O967" s="117"/>
      <c r="P967" s="117"/>
      <c r="Q967" s="117"/>
      <c r="R967" s="117"/>
    </row>
    <row r="968" spans="2:18">
      <c r="B968" s="116"/>
      <c r="C968" s="116"/>
      <c r="D968" s="116"/>
      <c r="E968" s="116"/>
      <c r="F968" s="117"/>
      <c r="G968" s="117"/>
      <c r="H968" s="117"/>
      <c r="I968" s="117"/>
      <c r="J968" s="117"/>
      <c r="K968" s="117"/>
      <c r="L968" s="117"/>
      <c r="M968" s="117"/>
      <c r="N968" s="117"/>
      <c r="O968" s="117"/>
      <c r="P968" s="117"/>
      <c r="Q968" s="117"/>
      <c r="R968" s="117"/>
    </row>
    <row r="969" spans="2:18">
      <c r="B969" s="116"/>
      <c r="C969" s="116"/>
      <c r="D969" s="116"/>
      <c r="E969" s="116"/>
      <c r="F969" s="117"/>
      <c r="G969" s="117"/>
      <c r="H969" s="117"/>
      <c r="I969" s="117"/>
      <c r="J969" s="117"/>
      <c r="K969" s="117"/>
      <c r="L969" s="117"/>
      <c r="M969" s="117"/>
      <c r="N969" s="117"/>
      <c r="O969" s="117"/>
      <c r="P969" s="117"/>
      <c r="Q969" s="117"/>
      <c r="R969" s="117"/>
    </row>
    <row r="970" spans="2:18">
      <c r="B970" s="116"/>
      <c r="C970" s="116"/>
      <c r="D970" s="116"/>
      <c r="E970" s="116"/>
      <c r="F970" s="117"/>
      <c r="G970" s="117"/>
      <c r="H970" s="117"/>
      <c r="I970" s="117"/>
      <c r="J970" s="117"/>
      <c r="K970" s="117"/>
      <c r="L970" s="117"/>
      <c r="M970" s="117"/>
      <c r="N970" s="117"/>
      <c r="O970" s="117"/>
      <c r="P970" s="117"/>
      <c r="Q970" s="117"/>
      <c r="R970" s="117"/>
    </row>
    <row r="971" spans="2:18">
      <c r="B971" s="116"/>
      <c r="C971" s="116"/>
      <c r="D971" s="116"/>
      <c r="E971" s="116"/>
      <c r="F971" s="117"/>
      <c r="G971" s="117"/>
      <c r="H971" s="117"/>
      <c r="I971" s="117"/>
      <c r="J971" s="117"/>
      <c r="K971" s="117"/>
      <c r="L971" s="117"/>
      <c r="M971" s="117"/>
      <c r="N971" s="117"/>
      <c r="O971" s="117"/>
      <c r="P971" s="117"/>
      <c r="Q971" s="117"/>
      <c r="R971" s="117"/>
    </row>
    <row r="972" spans="2:18">
      <c r="B972" s="116"/>
      <c r="C972" s="116"/>
      <c r="D972" s="116"/>
      <c r="E972" s="116"/>
      <c r="F972" s="117"/>
      <c r="G972" s="117"/>
      <c r="H972" s="117"/>
      <c r="I972" s="117"/>
      <c r="J972" s="117"/>
      <c r="K972" s="117"/>
      <c r="L972" s="117"/>
      <c r="M972" s="117"/>
      <c r="N972" s="117"/>
      <c r="O972" s="117"/>
      <c r="P972" s="117"/>
      <c r="Q972" s="117"/>
      <c r="R972" s="117"/>
    </row>
    <row r="973" spans="2:18">
      <c r="B973" s="116"/>
      <c r="C973" s="116"/>
      <c r="D973" s="116"/>
      <c r="E973" s="116"/>
      <c r="F973" s="117"/>
      <c r="G973" s="117"/>
      <c r="H973" s="117"/>
      <c r="I973" s="117"/>
      <c r="J973" s="117"/>
      <c r="K973" s="117"/>
      <c r="L973" s="117"/>
      <c r="M973" s="117"/>
      <c r="N973" s="117"/>
      <c r="O973" s="117"/>
      <c r="P973" s="117"/>
      <c r="Q973" s="117"/>
      <c r="R973" s="117"/>
    </row>
    <row r="974" spans="2:18">
      <c r="B974" s="116"/>
      <c r="C974" s="116"/>
      <c r="D974" s="116"/>
      <c r="E974" s="116"/>
      <c r="F974" s="117"/>
      <c r="G974" s="117"/>
      <c r="H974" s="117"/>
      <c r="I974" s="117"/>
      <c r="J974" s="117"/>
      <c r="K974" s="117"/>
      <c r="L974" s="117"/>
      <c r="M974" s="117"/>
      <c r="N974" s="117"/>
      <c r="O974" s="117"/>
      <c r="P974" s="117"/>
      <c r="Q974" s="117"/>
      <c r="R974" s="117"/>
    </row>
    <row r="975" spans="2:18">
      <c r="B975" s="116"/>
      <c r="C975" s="116"/>
      <c r="D975" s="116"/>
      <c r="E975" s="116"/>
      <c r="F975" s="117"/>
      <c r="G975" s="117"/>
      <c r="H975" s="117"/>
      <c r="I975" s="117"/>
      <c r="J975" s="117"/>
      <c r="K975" s="117"/>
      <c r="L975" s="117"/>
      <c r="M975" s="117"/>
      <c r="N975" s="117"/>
      <c r="O975" s="117"/>
      <c r="P975" s="117"/>
      <c r="Q975" s="117"/>
      <c r="R975" s="117"/>
    </row>
    <row r="976" spans="2:18">
      <c r="B976" s="116"/>
      <c r="C976" s="116"/>
      <c r="D976" s="116"/>
      <c r="E976" s="116"/>
      <c r="F976" s="117"/>
      <c r="G976" s="117"/>
      <c r="H976" s="117"/>
      <c r="I976" s="117"/>
      <c r="J976" s="117"/>
      <c r="K976" s="117"/>
      <c r="L976" s="117"/>
      <c r="M976" s="117"/>
      <c r="N976" s="117"/>
      <c r="O976" s="117"/>
      <c r="P976" s="117"/>
      <c r="Q976" s="117"/>
      <c r="R976" s="117"/>
    </row>
    <row r="977" spans="2:18">
      <c r="B977" s="116"/>
      <c r="C977" s="116"/>
      <c r="D977" s="116"/>
      <c r="E977" s="116"/>
      <c r="F977" s="117"/>
      <c r="G977" s="117"/>
      <c r="H977" s="117"/>
      <c r="I977" s="117"/>
      <c r="J977" s="117"/>
      <c r="K977" s="117"/>
      <c r="L977" s="117"/>
      <c r="M977" s="117"/>
      <c r="N977" s="117"/>
      <c r="O977" s="117"/>
      <c r="P977" s="117"/>
      <c r="Q977" s="117"/>
      <c r="R977" s="117"/>
    </row>
    <row r="978" spans="2:18">
      <c r="B978" s="116"/>
      <c r="C978" s="116"/>
      <c r="D978" s="116"/>
      <c r="E978" s="116"/>
      <c r="F978" s="117"/>
      <c r="G978" s="117"/>
      <c r="H978" s="117"/>
      <c r="I978" s="117"/>
      <c r="J978" s="117"/>
      <c r="K978" s="117"/>
      <c r="L978" s="117"/>
      <c r="M978" s="117"/>
      <c r="N978" s="117"/>
      <c r="O978" s="117"/>
      <c r="P978" s="117"/>
      <c r="Q978" s="117"/>
      <c r="R978" s="117"/>
    </row>
    <row r="979" spans="2:18">
      <c r="B979" s="116"/>
      <c r="C979" s="116"/>
      <c r="D979" s="116"/>
      <c r="E979" s="116"/>
      <c r="F979" s="117"/>
      <c r="G979" s="117"/>
      <c r="H979" s="117"/>
      <c r="I979" s="117"/>
      <c r="J979" s="117"/>
      <c r="K979" s="117"/>
      <c r="L979" s="117"/>
      <c r="M979" s="117"/>
      <c r="N979" s="117"/>
      <c r="O979" s="117"/>
      <c r="P979" s="117"/>
      <c r="Q979" s="117"/>
      <c r="R979" s="117"/>
    </row>
    <row r="980" spans="2:18">
      <c r="B980" s="116"/>
      <c r="C980" s="116"/>
      <c r="D980" s="116"/>
      <c r="E980" s="116"/>
      <c r="F980" s="117"/>
      <c r="G980" s="117"/>
      <c r="H980" s="117"/>
      <c r="I980" s="117"/>
      <c r="J980" s="117"/>
      <c r="K980" s="117"/>
      <c r="L980" s="117"/>
      <c r="M980" s="117"/>
      <c r="N980" s="117"/>
      <c r="O980" s="117"/>
      <c r="P980" s="117"/>
      <c r="Q980" s="117"/>
      <c r="R980" s="117"/>
    </row>
    <row r="981" spans="2:18">
      <c r="B981" s="116"/>
      <c r="C981" s="116"/>
      <c r="D981" s="116"/>
      <c r="E981" s="116"/>
      <c r="F981" s="117"/>
      <c r="G981" s="117"/>
      <c r="H981" s="117"/>
      <c r="I981" s="117"/>
      <c r="J981" s="117"/>
      <c r="K981" s="117"/>
      <c r="L981" s="117"/>
      <c r="M981" s="117"/>
      <c r="N981" s="117"/>
      <c r="O981" s="117"/>
      <c r="P981" s="117"/>
      <c r="Q981" s="117"/>
      <c r="R981" s="117"/>
    </row>
    <row r="982" spans="2:18">
      <c r="B982" s="116"/>
      <c r="C982" s="116"/>
      <c r="D982" s="116"/>
      <c r="E982" s="116"/>
      <c r="F982" s="117"/>
      <c r="G982" s="117"/>
      <c r="H982" s="117"/>
      <c r="I982" s="117"/>
      <c r="J982" s="117"/>
      <c r="K982" s="117"/>
      <c r="L982" s="117"/>
      <c r="M982" s="117"/>
      <c r="N982" s="117"/>
      <c r="O982" s="117"/>
      <c r="P982" s="117"/>
      <c r="Q982" s="117"/>
      <c r="R982" s="117"/>
    </row>
    <row r="983" spans="2:18">
      <c r="B983" s="116"/>
      <c r="C983" s="116"/>
      <c r="D983" s="116"/>
      <c r="E983" s="116"/>
      <c r="F983" s="117"/>
      <c r="G983" s="117"/>
      <c r="H983" s="117"/>
      <c r="I983" s="117"/>
      <c r="J983" s="117"/>
      <c r="K983" s="117"/>
      <c r="L983" s="117"/>
      <c r="M983" s="117"/>
      <c r="N983" s="117"/>
      <c r="O983" s="117"/>
      <c r="P983" s="117"/>
      <c r="Q983" s="117"/>
      <c r="R983" s="117"/>
    </row>
    <row r="984" spans="2:18">
      <c r="B984" s="116"/>
      <c r="C984" s="116"/>
      <c r="D984" s="116"/>
      <c r="E984" s="116"/>
      <c r="F984" s="117"/>
      <c r="G984" s="117"/>
      <c r="H984" s="117"/>
      <c r="I984" s="117"/>
      <c r="J984" s="117"/>
      <c r="K984" s="117"/>
      <c r="L984" s="117"/>
      <c r="M984" s="117"/>
      <c r="N984" s="117"/>
      <c r="O984" s="117"/>
      <c r="P984" s="117"/>
      <c r="Q984" s="117"/>
      <c r="R984" s="117"/>
    </row>
    <row r="985" spans="2:18">
      <c r="B985" s="116"/>
      <c r="C985" s="116"/>
      <c r="D985" s="116"/>
      <c r="E985" s="116"/>
      <c r="F985" s="117"/>
      <c r="G985" s="117"/>
      <c r="H985" s="117"/>
      <c r="I985" s="117"/>
      <c r="J985" s="117"/>
      <c r="K985" s="117"/>
      <c r="L985" s="117"/>
      <c r="M985" s="117"/>
      <c r="N985" s="117"/>
      <c r="O985" s="117"/>
      <c r="P985" s="117"/>
      <c r="Q985" s="117"/>
      <c r="R985" s="117"/>
    </row>
    <row r="986" spans="2:18">
      <c r="B986" s="116"/>
      <c r="C986" s="116"/>
      <c r="D986" s="116"/>
      <c r="E986" s="116"/>
      <c r="F986" s="117"/>
      <c r="G986" s="117"/>
      <c r="H986" s="117"/>
      <c r="I986" s="117"/>
      <c r="J986" s="117"/>
      <c r="K986" s="117"/>
      <c r="L986" s="117"/>
      <c r="M986" s="117"/>
      <c r="N986" s="117"/>
      <c r="O986" s="117"/>
      <c r="P986" s="117"/>
      <c r="Q986" s="117"/>
      <c r="R986" s="117"/>
    </row>
    <row r="987" spans="2:18">
      <c r="B987" s="116"/>
      <c r="C987" s="116"/>
      <c r="D987" s="116"/>
      <c r="E987" s="116"/>
      <c r="F987" s="117"/>
      <c r="G987" s="117"/>
      <c r="H987" s="117"/>
      <c r="I987" s="117"/>
      <c r="J987" s="117"/>
      <c r="K987" s="117"/>
      <c r="L987" s="117"/>
      <c r="M987" s="117"/>
      <c r="N987" s="117"/>
      <c r="O987" s="117"/>
      <c r="P987" s="117"/>
      <c r="Q987" s="117"/>
      <c r="R987" s="117"/>
    </row>
    <row r="988" spans="2:18">
      <c r="B988" s="116"/>
      <c r="C988" s="116"/>
      <c r="D988" s="116"/>
      <c r="E988" s="116"/>
      <c r="F988" s="117"/>
      <c r="G988" s="117"/>
      <c r="H988" s="117"/>
      <c r="I988" s="117"/>
      <c r="J988" s="117"/>
      <c r="K988" s="117"/>
      <c r="L988" s="117"/>
      <c r="M988" s="117"/>
      <c r="N988" s="117"/>
      <c r="O988" s="117"/>
      <c r="P988" s="117"/>
      <c r="Q988" s="117"/>
      <c r="R988" s="117"/>
    </row>
    <row r="989" spans="2:18">
      <c r="B989" s="116"/>
      <c r="C989" s="116"/>
      <c r="D989" s="116"/>
      <c r="E989" s="116"/>
      <c r="F989" s="117"/>
      <c r="G989" s="117"/>
      <c r="H989" s="117"/>
      <c r="I989" s="117"/>
      <c r="J989" s="117"/>
      <c r="K989" s="117"/>
      <c r="L989" s="117"/>
      <c r="M989" s="117"/>
      <c r="N989" s="117"/>
      <c r="O989" s="117"/>
      <c r="P989" s="117"/>
      <c r="Q989" s="117"/>
      <c r="R989" s="117"/>
    </row>
    <row r="990" spans="2:18">
      <c r="B990" s="116"/>
      <c r="C990" s="116"/>
      <c r="D990" s="116"/>
      <c r="E990" s="116"/>
      <c r="F990" s="117"/>
      <c r="G990" s="117"/>
      <c r="H990" s="117"/>
      <c r="I990" s="117"/>
      <c r="J990" s="117"/>
      <c r="K990" s="117"/>
      <c r="L990" s="117"/>
      <c r="M990" s="117"/>
      <c r="N990" s="117"/>
      <c r="O990" s="117"/>
      <c r="P990" s="117"/>
      <c r="Q990" s="117"/>
      <c r="R990" s="117"/>
    </row>
    <row r="991" spans="2:18">
      <c r="B991" s="116"/>
      <c r="C991" s="116"/>
      <c r="D991" s="116"/>
      <c r="E991" s="116"/>
      <c r="F991" s="117"/>
      <c r="G991" s="117"/>
      <c r="H991" s="117"/>
      <c r="I991" s="117"/>
      <c r="J991" s="117"/>
      <c r="K991" s="117"/>
      <c r="L991" s="117"/>
      <c r="M991" s="117"/>
      <c r="N991" s="117"/>
      <c r="O991" s="117"/>
      <c r="P991" s="117"/>
      <c r="Q991" s="117"/>
      <c r="R991" s="117"/>
    </row>
    <row r="992" spans="2:18">
      <c r="B992" s="116"/>
      <c r="C992" s="116"/>
      <c r="D992" s="116"/>
      <c r="E992" s="116"/>
      <c r="F992" s="117"/>
      <c r="G992" s="117"/>
      <c r="H992" s="117"/>
      <c r="I992" s="117"/>
      <c r="J992" s="117"/>
      <c r="K992" s="117"/>
      <c r="L992" s="117"/>
      <c r="M992" s="117"/>
      <c r="N992" s="117"/>
      <c r="O992" s="117"/>
      <c r="P992" s="117"/>
      <c r="Q992" s="117"/>
      <c r="R992" s="117"/>
    </row>
    <row r="993" spans="2:18">
      <c r="B993" s="116"/>
      <c r="C993" s="116"/>
      <c r="D993" s="116"/>
      <c r="E993" s="116"/>
      <c r="F993" s="117"/>
      <c r="G993" s="117"/>
      <c r="H993" s="117"/>
      <c r="I993" s="117"/>
      <c r="J993" s="117"/>
      <c r="K993" s="117"/>
      <c r="L993" s="117"/>
      <c r="M993" s="117"/>
      <c r="N993" s="117"/>
      <c r="O993" s="117"/>
      <c r="P993" s="117"/>
      <c r="Q993" s="117"/>
      <c r="R993" s="117"/>
    </row>
    <row r="994" spans="2:18">
      <c r="B994" s="116"/>
      <c r="C994" s="116"/>
      <c r="D994" s="116"/>
      <c r="E994" s="116"/>
      <c r="F994" s="117"/>
      <c r="G994" s="117"/>
      <c r="H994" s="117"/>
      <c r="I994" s="117"/>
      <c r="J994" s="117"/>
      <c r="K994" s="117"/>
      <c r="L994" s="117"/>
      <c r="M994" s="117"/>
      <c r="N994" s="117"/>
      <c r="O994" s="117"/>
      <c r="P994" s="117"/>
      <c r="Q994" s="117"/>
      <c r="R994" s="117"/>
    </row>
    <row r="995" spans="2:18">
      <c r="B995" s="116"/>
      <c r="C995" s="116"/>
      <c r="D995" s="116"/>
      <c r="E995" s="116"/>
      <c r="F995" s="117"/>
      <c r="G995" s="117"/>
      <c r="H995" s="117"/>
      <c r="I995" s="117"/>
      <c r="J995" s="117"/>
      <c r="K995" s="117"/>
      <c r="L995" s="117"/>
      <c r="M995" s="117"/>
      <c r="N995" s="117"/>
      <c r="O995" s="117"/>
      <c r="P995" s="117"/>
      <c r="Q995" s="117"/>
      <c r="R995" s="117"/>
    </row>
    <row r="996" spans="2:18">
      <c r="B996" s="116"/>
      <c r="C996" s="116"/>
      <c r="D996" s="116"/>
      <c r="E996" s="116"/>
      <c r="F996" s="117"/>
      <c r="G996" s="117"/>
      <c r="H996" s="117"/>
      <c r="I996" s="117"/>
      <c r="J996" s="117"/>
      <c r="K996" s="117"/>
      <c r="L996" s="117"/>
      <c r="M996" s="117"/>
      <c r="N996" s="117"/>
      <c r="O996" s="117"/>
      <c r="P996" s="117"/>
      <c r="Q996" s="117"/>
      <c r="R996" s="117"/>
    </row>
    <row r="997" spans="2:18">
      <c r="B997" s="116"/>
      <c r="C997" s="116"/>
      <c r="D997" s="116"/>
      <c r="E997" s="116"/>
      <c r="F997" s="117"/>
      <c r="G997" s="117"/>
      <c r="H997" s="117"/>
      <c r="I997" s="117"/>
      <c r="J997" s="117"/>
      <c r="K997" s="117"/>
      <c r="L997" s="117"/>
      <c r="M997" s="117"/>
      <c r="N997" s="117"/>
      <c r="O997" s="117"/>
      <c r="P997" s="117"/>
      <c r="Q997" s="117"/>
      <c r="R997" s="117"/>
    </row>
    <row r="998" spans="2:18">
      <c r="B998" s="116"/>
      <c r="C998" s="116"/>
      <c r="D998" s="116"/>
      <c r="E998" s="116"/>
      <c r="F998" s="117"/>
      <c r="G998" s="117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</row>
    <row r="999" spans="2:18">
      <c r="B999" s="116"/>
      <c r="C999" s="116"/>
      <c r="D999" s="116"/>
      <c r="E999" s="116"/>
      <c r="F999" s="117"/>
      <c r="G999" s="117"/>
      <c r="H999" s="117"/>
      <c r="I999" s="117"/>
      <c r="J999" s="117"/>
      <c r="K999" s="117"/>
      <c r="L999" s="117"/>
      <c r="M999" s="117"/>
      <c r="N999" s="117"/>
      <c r="O999" s="117"/>
      <c r="P999" s="117"/>
      <c r="Q999" s="117"/>
      <c r="R999" s="117"/>
    </row>
    <row r="1000" spans="2:18">
      <c r="B1000" s="116"/>
      <c r="C1000" s="116"/>
      <c r="D1000" s="116"/>
      <c r="E1000" s="116"/>
      <c r="F1000" s="117"/>
      <c r="G1000" s="117"/>
      <c r="H1000" s="117"/>
      <c r="I1000" s="117"/>
      <c r="J1000" s="117"/>
      <c r="K1000" s="117"/>
      <c r="L1000" s="117"/>
      <c r="M1000" s="117"/>
      <c r="N1000" s="117"/>
      <c r="O1000" s="117"/>
      <c r="P1000" s="117"/>
      <c r="Q1000" s="117"/>
      <c r="R1000" s="117"/>
    </row>
    <row r="1001" spans="2:18">
      <c r="B1001" s="116"/>
      <c r="C1001" s="116"/>
      <c r="D1001" s="116"/>
      <c r="E1001" s="116"/>
      <c r="F1001" s="117"/>
      <c r="G1001" s="117"/>
      <c r="H1001" s="117"/>
      <c r="I1001" s="117"/>
      <c r="J1001" s="117"/>
      <c r="K1001" s="117"/>
      <c r="L1001" s="117"/>
      <c r="M1001" s="117"/>
      <c r="N1001" s="117"/>
      <c r="O1001" s="117"/>
      <c r="P1001" s="117"/>
      <c r="Q1001" s="117"/>
      <c r="R1001" s="117"/>
    </row>
    <row r="1002" spans="2:18">
      <c r="B1002" s="116"/>
      <c r="C1002" s="116"/>
      <c r="D1002" s="116"/>
      <c r="E1002" s="116"/>
      <c r="F1002" s="117"/>
      <c r="G1002" s="117"/>
      <c r="H1002" s="117"/>
      <c r="I1002" s="117"/>
      <c r="J1002" s="117"/>
      <c r="K1002" s="117"/>
      <c r="L1002" s="117"/>
      <c r="M1002" s="117"/>
      <c r="N1002" s="117"/>
      <c r="O1002" s="117"/>
      <c r="P1002" s="117"/>
      <c r="Q1002" s="117"/>
      <c r="R1002" s="117"/>
    </row>
    <row r="1003" spans="2:18">
      <c r="B1003" s="116"/>
      <c r="C1003" s="116"/>
      <c r="D1003" s="116"/>
      <c r="E1003" s="116"/>
      <c r="F1003" s="117"/>
      <c r="G1003" s="117"/>
      <c r="H1003" s="117"/>
      <c r="I1003" s="117"/>
      <c r="J1003" s="117"/>
      <c r="K1003" s="117"/>
      <c r="L1003" s="117"/>
      <c r="M1003" s="117"/>
      <c r="N1003" s="117"/>
      <c r="O1003" s="117"/>
      <c r="P1003" s="117"/>
      <c r="Q1003" s="117"/>
      <c r="R1003" s="117"/>
    </row>
    <row r="1004" spans="2:18">
      <c r="B1004" s="116"/>
      <c r="C1004" s="116"/>
      <c r="D1004" s="116"/>
      <c r="E1004" s="116"/>
      <c r="F1004" s="117"/>
      <c r="G1004" s="117"/>
      <c r="H1004" s="117"/>
      <c r="I1004" s="117"/>
      <c r="J1004" s="117"/>
      <c r="K1004" s="117"/>
      <c r="L1004" s="117"/>
      <c r="M1004" s="117"/>
      <c r="N1004" s="117"/>
      <c r="O1004" s="117"/>
      <c r="P1004" s="117"/>
      <c r="Q1004" s="117"/>
      <c r="R1004" s="117"/>
    </row>
    <row r="1005" spans="2:18">
      <c r="B1005" s="116"/>
      <c r="C1005" s="116"/>
      <c r="D1005" s="116"/>
      <c r="E1005" s="116"/>
      <c r="F1005" s="117"/>
      <c r="G1005" s="117"/>
      <c r="H1005" s="117"/>
      <c r="I1005" s="117"/>
      <c r="J1005" s="117"/>
      <c r="K1005" s="117"/>
      <c r="L1005" s="117"/>
      <c r="M1005" s="117"/>
      <c r="N1005" s="117"/>
      <c r="O1005" s="117"/>
      <c r="P1005" s="117"/>
      <c r="Q1005" s="117"/>
      <c r="R1005" s="117"/>
    </row>
    <row r="1006" spans="2:18">
      <c r="B1006" s="116"/>
      <c r="C1006" s="116"/>
      <c r="D1006" s="116"/>
      <c r="E1006" s="116"/>
      <c r="F1006" s="117"/>
      <c r="G1006" s="117"/>
      <c r="H1006" s="117"/>
      <c r="I1006" s="117"/>
      <c r="J1006" s="117"/>
      <c r="K1006" s="117"/>
      <c r="L1006" s="117"/>
      <c r="M1006" s="117"/>
      <c r="N1006" s="117"/>
      <c r="O1006" s="117"/>
      <c r="P1006" s="117"/>
      <c r="Q1006" s="117"/>
      <c r="R1006" s="117"/>
    </row>
    <row r="1007" spans="2:18">
      <c r="B1007" s="116"/>
      <c r="C1007" s="116"/>
      <c r="D1007" s="116"/>
      <c r="E1007" s="116"/>
      <c r="F1007" s="117"/>
      <c r="G1007" s="117"/>
      <c r="H1007" s="117"/>
      <c r="I1007" s="117"/>
      <c r="J1007" s="117"/>
      <c r="K1007" s="117"/>
      <c r="L1007" s="117"/>
      <c r="M1007" s="117"/>
      <c r="N1007" s="117"/>
      <c r="O1007" s="117"/>
      <c r="P1007" s="117"/>
      <c r="Q1007" s="117"/>
      <c r="R1007" s="117"/>
    </row>
    <row r="1008" spans="2:18">
      <c r="B1008" s="116"/>
      <c r="C1008" s="116"/>
      <c r="D1008" s="116"/>
      <c r="E1008" s="116"/>
      <c r="F1008" s="117"/>
      <c r="G1008" s="117"/>
      <c r="H1008" s="117"/>
      <c r="I1008" s="117"/>
      <c r="J1008" s="117"/>
      <c r="K1008" s="117"/>
      <c r="L1008" s="117"/>
      <c r="M1008" s="117"/>
      <c r="N1008" s="117"/>
      <c r="O1008" s="117"/>
      <c r="P1008" s="117"/>
      <c r="Q1008" s="117"/>
      <c r="R1008" s="117"/>
    </row>
    <row r="1009" spans="2:18">
      <c r="B1009" s="116"/>
      <c r="C1009" s="116"/>
      <c r="D1009" s="116"/>
      <c r="E1009" s="116"/>
      <c r="F1009" s="117"/>
      <c r="G1009" s="117"/>
      <c r="H1009" s="117"/>
      <c r="I1009" s="117"/>
      <c r="J1009" s="117"/>
      <c r="K1009" s="117"/>
      <c r="L1009" s="117"/>
      <c r="M1009" s="117"/>
      <c r="N1009" s="117"/>
      <c r="O1009" s="117"/>
      <c r="P1009" s="117"/>
      <c r="Q1009" s="117"/>
      <c r="R1009" s="117"/>
    </row>
    <row r="1010" spans="2:18">
      <c r="B1010" s="116"/>
      <c r="C1010" s="116"/>
      <c r="D1010" s="116"/>
      <c r="E1010" s="116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17"/>
      <c r="Q1010" s="117"/>
      <c r="R1010" s="117"/>
    </row>
    <row r="1011" spans="2:18">
      <c r="B1011" s="116"/>
      <c r="C1011" s="116"/>
      <c r="D1011" s="116"/>
      <c r="E1011" s="116"/>
      <c r="F1011" s="117"/>
      <c r="G1011" s="117"/>
      <c r="H1011" s="117"/>
      <c r="I1011" s="117"/>
      <c r="J1011" s="117"/>
      <c r="K1011" s="117"/>
      <c r="L1011" s="117"/>
      <c r="M1011" s="117"/>
      <c r="N1011" s="117"/>
      <c r="O1011" s="117"/>
      <c r="P1011" s="117"/>
      <c r="Q1011" s="117"/>
      <c r="R1011" s="117"/>
    </row>
    <row r="1012" spans="2:18">
      <c r="B1012" s="116"/>
      <c r="C1012" s="116"/>
      <c r="D1012" s="116"/>
      <c r="E1012" s="116"/>
      <c r="F1012" s="117"/>
      <c r="G1012" s="117"/>
      <c r="H1012" s="117"/>
      <c r="I1012" s="117"/>
      <c r="J1012" s="117"/>
      <c r="K1012" s="117"/>
      <c r="L1012" s="117"/>
      <c r="M1012" s="117"/>
      <c r="N1012" s="117"/>
      <c r="O1012" s="117"/>
      <c r="P1012" s="117"/>
      <c r="Q1012" s="117"/>
      <c r="R1012" s="117"/>
    </row>
    <row r="1013" spans="2:18">
      <c r="B1013" s="116"/>
      <c r="C1013" s="116"/>
      <c r="D1013" s="116"/>
      <c r="E1013" s="116"/>
      <c r="F1013" s="117"/>
      <c r="G1013" s="117"/>
      <c r="H1013" s="117"/>
      <c r="I1013" s="117"/>
      <c r="J1013" s="117"/>
      <c r="K1013" s="117"/>
      <c r="L1013" s="117"/>
      <c r="M1013" s="117"/>
      <c r="N1013" s="117"/>
      <c r="O1013" s="117"/>
      <c r="P1013" s="117"/>
      <c r="Q1013" s="117"/>
      <c r="R1013" s="117"/>
    </row>
    <row r="1014" spans="2:18">
      <c r="B1014" s="116"/>
      <c r="C1014" s="116"/>
      <c r="D1014" s="116"/>
      <c r="E1014" s="116"/>
      <c r="F1014" s="117"/>
      <c r="G1014" s="117"/>
      <c r="H1014" s="117"/>
      <c r="I1014" s="117"/>
      <c r="J1014" s="117"/>
      <c r="K1014" s="117"/>
      <c r="L1014" s="117"/>
      <c r="M1014" s="117"/>
      <c r="N1014" s="117"/>
      <c r="O1014" s="117"/>
      <c r="P1014" s="117"/>
      <c r="Q1014" s="117"/>
      <c r="R1014" s="117"/>
    </row>
    <row r="1015" spans="2:18">
      <c r="B1015" s="116"/>
      <c r="C1015" s="116"/>
      <c r="D1015" s="116"/>
      <c r="E1015" s="116"/>
      <c r="F1015" s="117"/>
      <c r="G1015" s="117"/>
      <c r="H1015" s="117"/>
      <c r="I1015" s="117"/>
      <c r="J1015" s="117"/>
      <c r="K1015" s="117"/>
      <c r="L1015" s="117"/>
      <c r="M1015" s="117"/>
      <c r="N1015" s="117"/>
      <c r="O1015" s="117"/>
      <c r="P1015" s="117"/>
      <c r="Q1015" s="117"/>
      <c r="R1015" s="117"/>
    </row>
    <row r="1016" spans="2:18">
      <c r="B1016" s="116"/>
      <c r="C1016" s="116"/>
      <c r="D1016" s="116"/>
      <c r="E1016" s="116"/>
      <c r="F1016" s="117"/>
      <c r="G1016" s="117"/>
      <c r="H1016" s="117"/>
      <c r="I1016" s="117"/>
      <c r="J1016" s="117"/>
      <c r="K1016" s="117"/>
      <c r="L1016" s="117"/>
      <c r="M1016" s="117"/>
      <c r="N1016" s="117"/>
      <c r="O1016" s="117"/>
      <c r="P1016" s="117"/>
      <c r="Q1016" s="117"/>
      <c r="R1016" s="117"/>
    </row>
    <row r="1017" spans="2:18">
      <c r="B1017" s="116"/>
      <c r="C1017" s="116"/>
      <c r="D1017" s="116"/>
      <c r="E1017" s="116"/>
      <c r="F1017" s="117"/>
      <c r="G1017" s="117"/>
      <c r="H1017" s="117"/>
      <c r="I1017" s="117"/>
      <c r="J1017" s="117"/>
      <c r="K1017" s="117"/>
      <c r="L1017" s="117"/>
      <c r="M1017" s="117"/>
      <c r="N1017" s="117"/>
      <c r="O1017" s="117"/>
      <c r="P1017" s="117"/>
      <c r="Q1017" s="117"/>
      <c r="R1017" s="117"/>
    </row>
    <row r="1018" spans="2:18">
      <c r="B1018" s="116"/>
      <c r="C1018" s="116"/>
      <c r="D1018" s="116"/>
      <c r="E1018" s="116"/>
      <c r="F1018" s="117"/>
      <c r="G1018" s="117"/>
      <c r="H1018" s="117"/>
      <c r="I1018" s="117"/>
      <c r="J1018" s="117"/>
      <c r="K1018" s="117"/>
      <c r="L1018" s="117"/>
      <c r="M1018" s="117"/>
      <c r="N1018" s="117"/>
      <c r="O1018" s="117"/>
      <c r="P1018" s="117"/>
      <c r="Q1018" s="117"/>
      <c r="R1018" s="117"/>
    </row>
    <row r="1019" spans="2:18">
      <c r="B1019" s="116"/>
      <c r="C1019" s="116"/>
      <c r="D1019" s="116"/>
      <c r="E1019" s="116"/>
      <c r="F1019" s="117"/>
      <c r="G1019" s="117"/>
      <c r="H1019" s="117"/>
      <c r="I1019" s="117"/>
      <c r="J1019" s="117"/>
      <c r="K1019" s="117"/>
      <c r="L1019" s="117"/>
      <c r="M1019" s="117"/>
      <c r="N1019" s="117"/>
      <c r="O1019" s="117"/>
      <c r="P1019" s="117"/>
      <c r="Q1019" s="117"/>
      <c r="R1019" s="117"/>
    </row>
    <row r="1020" spans="2:18">
      <c r="B1020" s="116"/>
      <c r="C1020" s="116"/>
      <c r="D1020" s="116"/>
      <c r="E1020" s="116"/>
      <c r="F1020" s="117"/>
      <c r="G1020" s="117"/>
      <c r="H1020" s="117"/>
      <c r="I1020" s="117"/>
      <c r="J1020" s="117"/>
      <c r="K1020" s="117"/>
      <c r="L1020" s="117"/>
      <c r="M1020" s="117"/>
      <c r="N1020" s="117"/>
      <c r="O1020" s="117"/>
      <c r="P1020" s="117"/>
      <c r="Q1020" s="117"/>
      <c r="R1020" s="117"/>
    </row>
    <row r="1021" spans="2:18">
      <c r="B1021" s="116"/>
      <c r="C1021" s="116"/>
      <c r="D1021" s="116"/>
      <c r="E1021" s="116"/>
      <c r="F1021" s="117"/>
      <c r="G1021" s="117"/>
      <c r="H1021" s="117"/>
      <c r="I1021" s="117"/>
      <c r="J1021" s="117"/>
      <c r="K1021" s="117"/>
      <c r="L1021" s="117"/>
      <c r="M1021" s="117"/>
      <c r="N1021" s="117"/>
      <c r="O1021" s="117"/>
      <c r="P1021" s="117"/>
      <c r="Q1021" s="117"/>
      <c r="R1021" s="117"/>
    </row>
    <row r="1022" spans="2:18">
      <c r="B1022" s="116"/>
      <c r="C1022" s="116"/>
      <c r="D1022" s="116"/>
      <c r="E1022" s="116"/>
      <c r="F1022" s="117"/>
      <c r="G1022" s="117"/>
      <c r="H1022" s="117"/>
      <c r="I1022" s="117"/>
      <c r="J1022" s="117"/>
      <c r="K1022" s="117"/>
      <c r="L1022" s="117"/>
      <c r="M1022" s="117"/>
      <c r="N1022" s="117"/>
      <c r="O1022" s="117"/>
      <c r="P1022" s="117"/>
      <c r="Q1022" s="117"/>
      <c r="R1022" s="117"/>
    </row>
    <row r="1023" spans="2:18">
      <c r="B1023" s="116"/>
      <c r="C1023" s="116"/>
      <c r="D1023" s="116"/>
      <c r="E1023" s="116"/>
      <c r="F1023" s="117"/>
      <c r="G1023" s="117"/>
      <c r="H1023" s="117"/>
      <c r="I1023" s="117"/>
      <c r="J1023" s="117"/>
      <c r="K1023" s="117"/>
      <c r="L1023" s="117"/>
      <c r="M1023" s="117"/>
      <c r="N1023" s="117"/>
      <c r="O1023" s="117"/>
      <c r="P1023" s="117"/>
      <c r="Q1023" s="117"/>
      <c r="R1023" s="117"/>
    </row>
    <row r="1024" spans="2:18">
      <c r="B1024" s="116"/>
      <c r="C1024" s="116"/>
      <c r="D1024" s="116"/>
      <c r="E1024" s="116"/>
      <c r="F1024" s="117"/>
      <c r="G1024" s="117"/>
      <c r="H1024" s="117"/>
      <c r="I1024" s="117"/>
      <c r="J1024" s="117"/>
      <c r="K1024" s="117"/>
      <c r="L1024" s="117"/>
      <c r="M1024" s="117"/>
      <c r="N1024" s="117"/>
      <c r="O1024" s="117"/>
      <c r="P1024" s="117"/>
      <c r="Q1024" s="117"/>
      <c r="R1024" s="117"/>
    </row>
    <row r="1025" spans="2:18">
      <c r="B1025" s="116"/>
      <c r="C1025" s="116"/>
      <c r="D1025" s="116"/>
      <c r="E1025" s="116"/>
      <c r="F1025" s="117"/>
      <c r="G1025" s="117"/>
      <c r="H1025" s="117"/>
      <c r="I1025" s="117"/>
      <c r="J1025" s="117"/>
      <c r="K1025" s="117"/>
      <c r="L1025" s="117"/>
      <c r="M1025" s="117"/>
      <c r="N1025" s="117"/>
      <c r="O1025" s="117"/>
      <c r="P1025" s="117"/>
      <c r="Q1025" s="117"/>
      <c r="R1025" s="117"/>
    </row>
    <row r="1026" spans="2:18">
      <c r="B1026" s="116"/>
      <c r="C1026" s="116"/>
      <c r="D1026" s="116"/>
      <c r="E1026" s="116"/>
      <c r="F1026" s="117"/>
      <c r="G1026" s="117"/>
      <c r="H1026" s="117"/>
      <c r="I1026" s="117"/>
      <c r="J1026" s="117"/>
      <c r="K1026" s="117"/>
      <c r="L1026" s="117"/>
      <c r="M1026" s="117"/>
      <c r="N1026" s="117"/>
      <c r="O1026" s="117"/>
      <c r="P1026" s="117"/>
      <c r="Q1026" s="117"/>
      <c r="R1026" s="117"/>
    </row>
    <row r="1027" spans="2:18">
      <c r="B1027" s="116"/>
      <c r="C1027" s="116"/>
      <c r="D1027" s="116"/>
      <c r="E1027" s="116"/>
      <c r="F1027" s="117"/>
      <c r="G1027" s="117"/>
      <c r="H1027" s="117"/>
      <c r="I1027" s="117"/>
      <c r="J1027" s="117"/>
      <c r="K1027" s="117"/>
      <c r="L1027" s="117"/>
      <c r="M1027" s="117"/>
      <c r="N1027" s="117"/>
      <c r="O1027" s="117"/>
      <c r="P1027" s="117"/>
      <c r="Q1027" s="117"/>
      <c r="R1027" s="117"/>
    </row>
    <row r="1028" spans="2:18">
      <c r="B1028" s="116"/>
      <c r="C1028" s="116"/>
      <c r="D1028" s="116"/>
      <c r="E1028" s="116"/>
      <c r="F1028" s="117"/>
      <c r="G1028" s="117"/>
      <c r="H1028" s="117"/>
      <c r="I1028" s="117"/>
      <c r="J1028" s="117"/>
      <c r="K1028" s="117"/>
      <c r="L1028" s="117"/>
      <c r="M1028" s="117"/>
      <c r="N1028" s="117"/>
      <c r="O1028" s="117"/>
      <c r="P1028" s="117"/>
      <c r="Q1028" s="117"/>
      <c r="R1028" s="117"/>
    </row>
    <row r="1029" spans="2:18">
      <c r="B1029" s="116"/>
      <c r="C1029" s="116"/>
      <c r="D1029" s="116"/>
      <c r="E1029" s="116"/>
      <c r="F1029" s="117"/>
      <c r="G1029" s="117"/>
      <c r="H1029" s="117"/>
      <c r="I1029" s="117"/>
      <c r="J1029" s="117"/>
      <c r="K1029" s="117"/>
      <c r="L1029" s="117"/>
      <c r="M1029" s="117"/>
      <c r="N1029" s="117"/>
      <c r="O1029" s="117"/>
      <c r="P1029" s="117"/>
      <c r="Q1029" s="117"/>
      <c r="R1029" s="117"/>
    </row>
    <row r="1030" spans="2:18">
      <c r="B1030" s="116"/>
      <c r="C1030" s="116"/>
      <c r="D1030" s="116"/>
      <c r="E1030" s="116"/>
      <c r="F1030" s="117"/>
      <c r="G1030" s="117"/>
      <c r="H1030" s="117"/>
      <c r="I1030" s="117"/>
      <c r="J1030" s="117"/>
      <c r="K1030" s="117"/>
      <c r="L1030" s="117"/>
      <c r="M1030" s="117"/>
      <c r="N1030" s="117"/>
      <c r="O1030" s="117"/>
      <c r="P1030" s="117"/>
      <c r="Q1030" s="117"/>
      <c r="R1030" s="117"/>
    </row>
    <row r="1031" spans="2:18">
      <c r="B1031" s="116"/>
      <c r="C1031" s="116"/>
      <c r="D1031" s="116"/>
      <c r="E1031" s="116"/>
      <c r="F1031" s="117"/>
      <c r="G1031" s="117"/>
      <c r="H1031" s="117"/>
      <c r="I1031" s="117"/>
      <c r="J1031" s="117"/>
      <c r="K1031" s="117"/>
      <c r="L1031" s="117"/>
      <c r="M1031" s="117"/>
      <c r="N1031" s="117"/>
      <c r="O1031" s="117"/>
      <c r="P1031" s="117"/>
      <c r="Q1031" s="117"/>
      <c r="R1031" s="117"/>
    </row>
    <row r="1032" spans="2:18">
      <c r="B1032" s="116"/>
      <c r="C1032" s="116"/>
      <c r="D1032" s="116"/>
      <c r="E1032" s="116"/>
      <c r="F1032" s="117"/>
      <c r="G1032" s="117"/>
      <c r="H1032" s="117"/>
      <c r="I1032" s="117"/>
      <c r="J1032" s="117"/>
      <c r="K1032" s="117"/>
      <c r="L1032" s="117"/>
      <c r="M1032" s="117"/>
      <c r="N1032" s="117"/>
      <c r="O1032" s="117"/>
      <c r="P1032" s="117"/>
      <c r="Q1032" s="117"/>
      <c r="R1032" s="117"/>
    </row>
    <row r="1033" spans="2:18">
      <c r="B1033" s="116"/>
      <c r="C1033" s="116"/>
      <c r="D1033" s="116"/>
      <c r="E1033" s="116"/>
      <c r="F1033" s="117"/>
      <c r="G1033" s="117"/>
      <c r="H1033" s="117"/>
      <c r="I1033" s="117"/>
      <c r="J1033" s="117"/>
      <c r="K1033" s="117"/>
      <c r="L1033" s="117"/>
      <c r="M1033" s="117"/>
      <c r="N1033" s="117"/>
      <c r="O1033" s="117"/>
      <c r="P1033" s="117"/>
      <c r="Q1033" s="117"/>
      <c r="R1033" s="117"/>
    </row>
    <row r="1034" spans="2:18">
      <c r="B1034" s="116"/>
      <c r="C1034" s="116"/>
      <c r="D1034" s="116"/>
      <c r="E1034" s="116"/>
      <c r="F1034" s="117"/>
      <c r="G1034" s="117"/>
      <c r="H1034" s="117"/>
      <c r="I1034" s="117"/>
      <c r="J1034" s="117"/>
      <c r="K1034" s="117"/>
      <c r="L1034" s="117"/>
      <c r="M1034" s="117"/>
      <c r="N1034" s="117"/>
      <c r="O1034" s="117"/>
      <c r="P1034" s="117"/>
      <c r="Q1034" s="117"/>
      <c r="R1034" s="117"/>
    </row>
    <row r="1035" spans="2:18">
      <c r="B1035" s="116"/>
      <c r="C1035" s="116"/>
      <c r="D1035" s="116"/>
      <c r="E1035" s="116"/>
      <c r="F1035" s="117"/>
      <c r="G1035" s="117"/>
      <c r="H1035" s="117"/>
      <c r="I1035" s="117"/>
      <c r="J1035" s="117"/>
      <c r="K1035" s="117"/>
      <c r="L1035" s="117"/>
      <c r="M1035" s="117"/>
      <c r="N1035" s="117"/>
      <c r="O1035" s="117"/>
      <c r="P1035" s="117"/>
      <c r="Q1035" s="117"/>
      <c r="R1035" s="117"/>
    </row>
    <row r="1036" spans="2:18">
      <c r="B1036" s="116"/>
      <c r="C1036" s="116"/>
      <c r="D1036" s="116"/>
      <c r="E1036" s="116"/>
      <c r="F1036" s="117"/>
      <c r="G1036" s="117"/>
      <c r="H1036" s="117"/>
      <c r="I1036" s="117"/>
      <c r="J1036" s="117"/>
      <c r="K1036" s="117"/>
      <c r="L1036" s="117"/>
      <c r="M1036" s="117"/>
      <c r="N1036" s="117"/>
      <c r="O1036" s="117"/>
      <c r="P1036" s="117"/>
      <c r="Q1036" s="117"/>
      <c r="R1036" s="117"/>
    </row>
    <row r="1037" spans="2:18">
      <c r="B1037" s="116"/>
      <c r="C1037" s="116"/>
      <c r="D1037" s="116"/>
      <c r="E1037" s="116"/>
      <c r="F1037" s="117"/>
      <c r="G1037" s="117"/>
      <c r="H1037" s="117"/>
      <c r="I1037" s="117"/>
      <c r="J1037" s="117"/>
      <c r="K1037" s="117"/>
      <c r="L1037" s="117"/>
      <c r="M1037" s="117"/>
      <c r="N1037" s="117"/>
      <c r="O1037" s="117"/>
      <c r="P1037" s="117"/>
      <c r="Q1037" s="117"/>
      <c r="R1037" s="117"/>
    </row>
    <row r="1038" spans="2:18">
      <c r="B1038" s="116"/>
      <c r="C1038" s="116"/>
      <c r="D1038" s="116"/>
      <c r="E1038" s="116"/>
      <c r="F1038" s="117"/>
      <c r="G1038" s="117"/>
      <c r="H1038" s="117"/>
      <c r="I1038" s="117"/>
      <c r="J1038" s="117"/>
      <c r="K1038" s="117"/>
      <c r="L1038" s="117"/>
      <c r="M1038" s="117"/>
      <c r="N1038" s="117"/>
      <c r="O1038" s="117"/>
      <c r="P1038" s="117"/>
      <c r="Q1038" s="117"/>
      <c r="R1038" s="117"/>
    </row>
    <row r="1039" spans="2:18">
      <c r="B1039" s="116"/>
      <c r="C1039" s="116"/>
      <c r="D1039" s="116"/>
      <c r="E1039" s="116"/>
      <c r="F1039" s="117"/>
      <c r="G1039" s="117"/>
      <c r="H1039" s="117"/>
      <c r="I1039" s="117"/>
      <c r="J1039" s="117"/>
      <c r="K1039" s="117"/>
      <c r="L1039" s="117"/>
      <c r="M1039" s="117"/>
      <c r="N1039" s="117"/>
      <c r="O1039" s="117"/>
      <c r="P1039" s="117"/>
      <c r="Q1039" s="117"/>
      <c r="R1039" s="117"/>
    </row>
    <row r="1040" spans="2:18">
      <c r="B1040" s="116"/>
      <c r="C1040" s="116"/>
      <c r="D1040" s="116"/>
      <c r="E1040" s="116"/>
      <c r="F1040" s="117"/>
      <c r="G1040" s="117"/>
      <c r="H1040" s="117"/>
      <c r="I1040" s="117"/>
      <c r="J1040" s="117"/>
      <c r="K1040" s="117"/>
      <c r="L1040" s="117"/>
      <c r="M1040" s="117"/>
      <c r="N1040" s="117"/>
      <c r="O1040" s="117"/>
      <c r="P1040" s="117"/>
      <c r="Q1040" s="117"/>
      <c r="R1040" s="117"/>
    </row>
    <row r="1041" spans="2:18">
      <c r="B1041" s="116"/>
      <c r="C1041" s="116"/>
      <c r="D1041" s="116"/>
      <c r="E1041" s="116"/>
      <c r="F1041" s="117"/>
      <c r="G1041" s="117"/>
      <c r="H1041" s="117"/>
      <c r="I1041" s="117"/>
      <c r="J1041" s="117"/>
      <c r="K1041" s="117"/>
      <c r="L1041" s="117"/>
      <c r="M1041" s="117"/>
      <c r="N1041" s="117"/>
      <c r="O1041" s="117"/>
      <c r="P1041" s="117"/>
      <c r="Q1041" s="117"/>
      <c r="R1041" s="117"/>
    </row>
    <row r="1042" spans="2:18">
      <c r="B1042" s="116"/>
      <c r="C1042" s="116"/>
      <c r="D1042" s="116"/>
      <c r="E1042" s="116"/>
      <c r="F1042" s="117"/>
      <c r="G1042" s="117"/>
      <c r="H1042" s="117"/>
      <c r="I1042" s="117"/>
      <c r="J1042" s="117"/>
      <c r="K1042" s="117"/>
      <c r="L1042" s="117"/>
      <c r="M1042" s="117"/>
      <c r="N1042" s="117"/>
      <c r="O1042" s="117"/>
      <c r="P1042" s="117"/>
      <c r="Q1042" s="117"/>
      <c r="R1042" s="117"/>
    </row>
    <row r="1043" spans="2:18">
      <c r="B1043" s="116"/>
      <c r="C1043" s="116"/>
      <c r="D1043" s="116"/>
      <c r="E1043" s="116"/>
      <c r="F1043" s="117"/>
      <c r="G1043" s="117"/>
      <c r="H1043" s="117"/>
      <c r="I1043" s="117"/>
      <c r="J1043" s="117"/>
      <c r="K1043" s="117"/>
      <c r="L1043" s="117"/>
      <c r="M1043" s="117"/>
      <c r="N1043" s="117"/>
      <c r="O1043" s="117"/>
      <c r="P1043" s="117"/>
      <c r="Q1043" s="117"/>
      <c r="R1043" s="117"/>
    </row>
    <row r="1044" spans="2:18">
      <c r="B1044" s="116"/>
      <c r="C1044" s="116"/>
      <c r="D1044" s="116"/>
      <c r="E1044" s="116"/>
      <c r="F1044" s="117"/>
      <c r="G1044" s="117"/>
      <c r="H1044" s="117"/>
      <c r="I1044" s="117"/>
      <c r="J1044" s="117"/>
      <c r="K1044" s="117"/>
      <c r="L1044" s="117"/>
      <c r="M1044" s="117"/>
      <c r="N1044" s="117"/>
      <c r="O1044" s="117"/>
      <c r="P1044" s="117"/>
      <c r="Q1044" s="117"/>
      <c r="R1044" s="117"/>
    </row>
    <row r="1045" spans="2:18">
      <c r="B1045" s="116"/>
      <c r="C1045" s="116"/>
      <c r="D1045" s="116"/>
      <c r="E1045" s="116"/>
      <c r="F1045" s="117"/>
      <c r="G1045" s="117"/>
      <c r="H1045" s="117"/>
      <c r="I1045" s="117"/>
      <c r="J1045" s="117"/>
      <c r="K1045" s="117"/>
      <c r="L1045" s="117"/>
      <c r="M1045" s="117"/>
      <c r="N1045" s="117"/>
      <c r="O1045" s="117"/>
      <c r="P1045" s="117"/>
      <c r="Q1045" s="117"/>
      <c r="R1045" s="117"/>
    </row>
    <row r="1046" spans="2:18">
      <c r="B1046" s="116"/>
      <c r="C1046" s="116"/>
      <c r="D1046" s="116"/>
      <c r="E1046" s="116"/>
      <c r="F1046" s="117"/>
      <c r="G1046" s="117"/>
      <c r="H1046" s="117"/>
      <c r="I1046" s="117"/>
      <c r="J1046" s="117"/>
      <c r="K1046" s="117"/>
      <c r="L1046" s="117"/>
      <c r="M1046" s="117"/>
      <c r="N1046" s="117"/>
      <c r="O1046" s="117"/>
      <c r="P1046" s="117"/>
      <c r="Q1046" s="117"/>
      <c r="R1046" s="117"/>
    </row>
    <row r="1047" spans="2:18">
      <c r="B1047" s="116"/>
      <c r="C1047" s="116"/>
      <c r="D1047" s="116"/>
      <c r="E1047" s="116"/>
      <c r="F1047" s="117"/>
      <c r="G1047" s="117"/>
      <c r="H1047" s="117"/>
      <c r="I1047" s="117"/>
      <c r="J1047" s="117"/>
      <c r="K1047" s="117"/>
      <c r="L1047" s="117"/>
      <c r="M1047" s="117"/>
      <c r="N1047" s="117"/>
      <c r="O1047" s="117"/>
      <c r="P1047" s="117"/>
      <c r="Q1047" s="117"/>
      <c r="R1047" s="117"/>
    </row>
    <row r="1048" spans="2:18">
      <c r="B1048" s="116"/>
      <c r="C1048" s="116"/>
      <c r="D1048" s="116"/>
      <c r="E1048" s="116"/>
      <c r="F1048" s="117"/>
      <c r="G1048" s="117"/>
      <c r="H1048" s="117"/>
      <c r="I1048" s="117"/>
      <c r="J1048" s="117"/>
      <c r="K1048" s="117"/>
      <c r="L1048" s="117"/>
      <c r="M1048" s="117"/>
      <c r="N1048" s="117"/>
      <c r="O1048" s="117"/>
      <c r="P1048" s="117"/>
      <c r="Q1048" s="117"/>
      <c r="R1048" s="117"/>
    </row>
    <row r="1049" spans="2:18">
      <c r="B1049" s="116"/>
      <c r="C1049" s="116"/>
      <c r="D1049" s="116"/>
      <c r="E1049" s="116"/>
      <c r="F1049" s="117"/>
      <c r="G1049" s="117"/>
      <c r="H1049" s="117"/>
      <c r="I1049" s="117"/>
      <c r="J1049" s="117"/>
      <c r="K1049" s="117"/>
      <c r="L1049" s="117"/>
      <c r="M1049" s="117"/>
      <c r="N1049" s="117"/>
      <c r="O1049" s="117"/>
      <c r="P1049" s="117"/>
      <c r="Q1049" s="117"/>
      <c r="R1049" s="117"/>
    </row>
    <row r="1050" spans="2:18">
      <c r="B1050" s="116"/>
      <c r="C1050" s="116"/>
      <c r="D1050" s="116"/>
      <c r="E1050" s="116"/>
      <c r="F1050" s="117"/>
      <c r="G1050" s="117"/>
      <c r="H1050" s="117"/>
      <c r="I1050" s="117"/>
      <c r="J1050" s="117"/>
      <c r="K1050" s="117"/>
      <c r="L1050" s="117"/>
      <c r="M1050" s="117"/>
      <c r="N1050" s="117"/>
      <c r="O1050" s="117"/>
      <c r="P1050" s="117"/>
      <c r="Q1050" s="117"/>
      <c r="R1050" s="117"/>
    </row>
    <row r="1051" spans="2:18">
      <c r="B1051" s="116"/>
      <c r="C1051" s="116"/>
      <c r="D1051" s="116"/>
      <c r="E1051" s="116"/>
      <c r="F1051" s="117"/>
      <c r="G1051" s="117"/>
      <c r="H1051" s="117"/>
      <c r="I1051" s="117"/>
      <c r="J1051" s="117"/>
      <c r="K1051" s="117"/>
      <c r="L1051" s="117"/>
      <c r="M1051" s="117"/>
      <c r="N1051" s="117"/>
      <c r="O1051" s="117"/>
      <c r="P1051" s="117"/>
      <c r="Q1051" s="117"/>
      <c r="R1051" s="117"/>
    </row>
    <row r="1052" spans="2:18">
      <c r="B1052" s="116"/>
      <c r="C1052" s="116"/>
      <c r="D1052" s="116"/>
      <c r="E1052" s="116"/>
      <c r="F1052" s="117"/>
      <c r="G1052" s="117"/>
      <c r="H1052" s="117"/>
      <c r="I1052" s="117"/>
      <c r="J1052" s="117"/>
      <c r="K1052" s="117"/>
      <c r="L1052" s="117"/>
      <c r="M1052" s="117"/>
      <c r="N1052" s="117"/>
      <c r="O1052" s="117"/>
      <c r="P1052" s="117"/>
      <c r="Q1052" s="117"/>
      <c r="R1052" s="117"/>
    </row>
    <row r="1053" spans="2:18">
      <c r="B1053" s="116"/>
      <c r="C1053" s="116"/>
      <c r="D1053" s="116"/>
      <c r="E1053" s="116"/>
      <c r="F1053" s="117"/>
      <c r="G1053" s="117"/>
      <c r="H1053" s="117"/>
      <c r="I1053" s="117"/>
      <c r="J1053" s="117"/>
      <c r="K1053" s="117"/>
      <c r="L1053" s="117"/>
      <c r="M1053" s="117"/>
      <c r="N1053" s="117"/>
      <c r="O1053" s="117"/>
      <c r="P1053" s="117"/>
      <c r="Q1053" s="117"/>
      <c r="R1053" s="117"/>
    </row>
    <row r="1054" spans="2:18">
      <c r="B1054" s="116"/>
      <c r="C1054" s="116"/>
      <c r="D1054" s="116"/>
      <c r="E1054" s="116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7"/>
      <c r="P1054" s="117"/>
      <c r="Q1054" s="117"/>
      <c r="R1054" s="117"/>
    </row>
    <row r="1055" spans="2:18">
      <c r="B1055" s="116"/>
      <c r="C1055" s="116"/>
      <c r="D1055" s="116"/>
      <c r="E1055" s="116"/>
      <c r="F1055" s="117"/>
      <c r="G1055" s="117"/>
      <c r="H1055" s="117"/>
      <c r="I1055" s="117"/>
      <c r="J1055" s="117"/>
      <c r="K1055" s="117"/>
      <c r="L1055" s="117"/>
      <c r="M1055" s="117"/>
      <c r="N1055" s="117"/>
      <c r="O1055" s="117"/>
      <c r="P1055" s="117"/>
      <c r="Q1055" s="117"/>
      <c r="R1055" s="117"/>
    </row>
    <row r="1056" spans="2:18">
      <c r="B1056" s="116"/>
      <c r="C1056" s="116"/>
      <c r="D1056" s="116"/>
      <c r="E1056" s="116"/>
      <c r="F1056" s="117"/>
      <c r="G1056" s="117"/>
      <c r="H1056" s="117"/>
      <c r="I1056" s="117"/>
      <c r="J1056" s="117"/>
      <c r="K1056" s="117"/>
      <c r="L1056" s="117"/>
      <c r="M1056" s="117"/>
      <c r="N1056" s="117"/>
      <c r="O1056" s="117"/>
      <c r="P1056" s="117"/>
      <c r="Q1056" s="117"/>
      <c r="R1056" s="117"/>
    </row>
    <row r="1057" spans="2:18">
      <c r="B1057" s="116"/>
      <c r="C1057" s="116"/>
      <c r="D1057" s="116"/>
      <c r="E1057" s="116"/>
      <c r="F1057" s="117"/>
      <c r="G1057" s="117"/>
      <c r="H1057" s="117"/>
      <c r="I1057" s="117"/>
      <c r="J1057" s="117"/>
      <c r="K1057" s="117"/>
      <c r="L1057" s="117"/>
      <c r="M1057" s="117"/>
      <c r="N1057" s="117"/>
      <c r="O1057" s="117"/>
      <c r="P1057" s="117"/>
      <c r="Q1057" s="117"/>
      <c r="R1057" s="117"/>
    </row>
    <row r="1058" spans="2:18">
      <c r="B1058" s="116"/>
      <c r="C1058" s="116"/>
      <c r="D1058" s="116"/>
      <c r="E1058" s="116"/>
      <c r="F1058" s="117"/>
      <c r="G1058" s="117"/>
      <c r="H1058" s="117"/>
      <c r="I1058" s="117"/>
      <c r="J1058" s="117"/>
      <c r="K1058" s="117"/>
      <c r="L1058" s="117"/>
      <c r="M1058" s="117"/>
      <c r="N1058" s="117"/>
      <c r="O1058" s="117"/>
      <c r="P1058" s="117"/>
      <c r="Q1058" s="117"/>
      <c r="R1058" s="117"/>
    </row>
    <row r="1059" spans="2:18">
      <c r="B1059" s="116"/>
      <c r="C1059" s="116"/>
      <c r="D1059" s="116"/>
      <c r="E1059" s="116"/>
      <c r="F1059" s="117"/>
      <c r="G1059" s="117"/>
      <c r="H1059" s="117"/>
      <c r="I1059" s="117"/>
      <c r="J1059" s="117"/>
      <c r="K1059" s="117"/>
      <c r="L1059" s="117"/>
      <c r="M1059" s="117"/>
      <c r="N1059" s="117"/>
      <c r="O1059" s="117"/>
      <c r="P1059" s="117"/>
      <c r="Q1059" s="117"/>
      <c r="R1059" s="117"/>
    </row>
    <row r="1060" spans="2:18">
      <c r="B1060" s="116"/>
      <c r="C1060" s="116"/>
      <c r="D1060" s="116"/>
      <c r="E1060" s="116"/>
      <c r="F1060" s="117"/>
      <c r="G1060" s="117"/>
      <c r="H1060" s="117"/>
      <c r="I1060" s="117"/>
      <c r="J1060" s="117"/>
      <c r="K1060" s="117"/>
      <c r="L1060" s="117"/>
      <c r="M1060" s="117"/>
      <c r="N1060" s="117"/>
      <c r="O1060" s="117"/>
      <c r="P1060" s="117"/>
      <c r="Q1060" s="117"/>
      <c r="R1060" s="117"/>
    </row>
    <row r="1061" spans="2:18">
      <c r="B1061" s="116"/>
      <c r="C1061" s="116"/>
      <c r="D1061" s="116"/>
      <c r="E1061" s="116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17"/>
      <c r="Q1061" s="117"/>
      <c r="R1061" s="117"/>
    </row>
    <row r="1062" spans="2:18">
      <c r="B1062" s="116"/>
      <c r="C1062" s="116"/>
      <c r="D1062" s="116"/>
      <c r="E1062" s="116"/>
      <c r="F1062" s="117"/>
      <c r="G1062" s="117"/>
      <c r="H1062" s="117"/>
      <c r="I1062" s="117"/>
      <c r="J1062" s="117"/>
      <c r="K1062" s="117"/>
      <c r="L1062" s="117"/>
      <c r="M1062" s="117"/>
      <c r="N1062" s="117"/>
      <c r="O1062" s="117"/>
      <c r="P1062" s="117"/>
      <c r="Q1062" s="117"/>
      <c r="R1062" s="117"/>
    </row>
    <row r="1063" spans="2:18">
      <c r="B1063" s="116"/>
      <c r="C1063" s="116"/>
      <c r="D1063" s="116"/>
      <c r="E1063" s="116"/>
      <c r="F1063" s="117"/>
      <c r="G1063" s="117"/>
      <c r="H1063" s="117"/>
      <c r="I1063" s="117"/>
      <c r="J1063" s="117"/>
      <c r="K1063" s="117"/>
      <c r="L1063" s="117"/>
      <c r="M1063" s="117"/>
      <c r="N1063" s="117"/>
      <c r="O1063" s="117"/>
      <c r="P1063" s="117"/>
      <c r="Q1063" s="117"/>
      <c r="R1063" s="117"/>
    </row>
    <row r="1064" spans="2:18">
      <c r="B1064" s="116"/>
      <c r="C1064" s="116"/>
      <c r="D1064" s="116"/>
      <c r="E1064" s="116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  <c r="Q1064" s="117"/>
      <c r="R1064" s="117"/>
    </row>
    <row r="1065" spans="2:18">
      <c r="B1065" s="116"/>
      <c r="C1065" s="116"/>
      <c r="D1065" s="116"/>
      <c r="E1065" s="116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17"/>
      <c r="Q1065" s="117"/>
      <c r="R1065" s="117"/>
    </row>
    <row r="1066" spans="2:18">
      <c r="B1066" s="116"/>
      <c r="C1066" s="116"/>
      <c r="D1066" s="116"/>
      <c r="E1066" s="116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  <c r="Q1066" s="117"/>
      <c r="R1066" s="117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7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135</v>
      </c>
      <c r="C1" s="67" t="s" vm="1">
        <v>214</v>
      </c>
    </row>
    <row r="2" spans="2:15">
      <c r="B2" s="46" t="s">
        <v>134</v>
      </c>
      <c r="C2" s="67" t="s">
        <v>215</v>
      </c>
    </row>
    <row r="3" spans="2:15">
      <c r="B3" s="46" t="s">
        <v>136</v>
      </c>
      <c r="C3" s="67" t="s">
        <v>2663</v>
      </c>
    </row>
    <row r="4" spans="2:15">
      <c r="B4" s="46" t="s">
        <v>137</v>
      </c>
      <c r="C4" s="67">
        <v>14242</v>
      </c>
    </row>
    <row r="6" spans="2:15" ht="26.25" customHeight="1">
      <c r="B6" s="148" t="s">
        <v>165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2:15" s="3" customFormat="1" ht="78.75">
      <c r="B7" s="47" t="s">
        <v>105</v>
      </c>
      <c r="C7" s="48" t="s">
        <v>40</v>
      </c>
      <c r="D7" s="48" t="s">
        <v>106</v>
      </c>
      <c r="E7" s="48" t="s">
        <v>14</v>
      </c>
      <c r="F7" s="48" t="s">
        <v>59</v>
      </c>
      <c r="G7" s="48" t="s">
        <v>17</v>
      </c>
      <c r="H7" s="48" t="s">
        <v>92</v>
      </c>
      <c r="I7" s="48" t="s">
        <v>48</v>
      </c>
      <c r="J7" s="48" t="s">
        <v>18</v>
      </c>
      <c r="K7" s="48" t="s">
        <v>190</v>
      </c>
      <c r="L7" s="48" t="s">
        <v>189</v>
      </c>
      <c r="M7" s="48" t="s">
        <v>100</v>
      </c>
      <c r="N7" s="48" t="s">
        <v>138</v>
      </c>
      <c r="O7" s="50" t="s">
        <v>140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197</v>
      </c>
      <c r="L8" s="31"/>
      <c r="M8" s="31" t="s">
        <v>193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9" t="s">
        <v>2667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0">
        <v>0</v>
      </c>
      <c r="N10" s="131">
        <v>0</v>
      </c>
      <c r="O10" s="131">
        <v>0</v>
      </c>
    </row>
    <row r="11" spans="2:15" ht="20.25" customHeight="1">
      <c r="B11" s="132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32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32" t="s">
        <v>188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32" t="s">
        <v>196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6"/>
      <c r="C110" s="116"/>
      <c r="D110" s="116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</row>
    <row r="111" spans="2:15">
      <c r="B111" s="116"/>
      <c r="C111" s="116"/>
      <c r="D111" s="116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</row>
    <row r="112" spans="2:15">
      <c r="B112" s="116"/>
      <c r="C112" s="116"/>
      <c r="D112" s="116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</row>
    <row r="113" spans="2:15">
      <c r="B113" s="116"/>
      <c r="C113" s="116"/>
      <c r="D113" s="116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</row>
    <row r="114" spans="2:15">
      <c r="B114" s="116"/>
      <c r="C114" s="1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</row>
    <row r="115" spans="2:15">
      <c r="B115" s="116"/>
      <c r="C115" s="116"/>
      <c r="D115" s="116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</row>
    <row r="116" spans="2:15">
      <c r="B116" s="116"/>
      <c r="C116" s="116"/>
      <c r="D116" s="116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</row>
    <row r="117" spans="2:15">
      <c r="B117" s="116"/>
      <c r="C117" s="116"/>
      <c r="D117" s="116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</row>
    <row r="118" spans="2:15">
      <c r="B118" s="116"/>
      <c r="C118" s="116"/>
      <c r="D118" s="1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</row>
    <row r="119" spans="2:15">
      <c r="B119" s="116"/>
      <c r="C119" s="1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</row>
    <row r="120" spans="2:15">
      <c r="B120" s="116"/>
      <c r="C120" s="116"/>
      <c r="D120" s="116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1" spans="2:15">
      <c r="B121" s="116"/>
      <c r="C121" s="116"/>
      <c r="D121" s="116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</row>
    <row r="122" spans="2:15">
      <c r="B122" s="116"/>
      <c r="C122" s="116"/>
      <c r="D122" s="116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2:15">
      <c r="B123" s="116"/>
      <c r="C123" s="116"/>
      <c r="D123" s="116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2:15">
      <c r="B124" s="116"/>
      <c r="C124" s="116"/>
      <c r="D124" s="116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2:15">
      <c r="B125" s="116"/>
      <c r="C125" s="116"/>
      <c r="D125" s="116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</row>
    <row r="126" spans="2:15">
      <c r="B126" s="116"/>
      <c r="C126" s="116"/>
      <c r="D126" s="116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2:15">
      <c r="B127" s="116"/>
      <c r="C127" s="116"/>
      <c r="D127" s="116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2:15">
      <c r="B128" s="116"/>
      <c r="C128" s="116"/>
      <c r="D128" s="116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2:15">
      <c r="B129" s="116"/>
      <c r="C129" s="116"/>
      <c r="D129" s="116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2:15">
      <c r="B130" s="116"/>
      <c r="C130" s="116"/>
      <c r="D130" s="1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2:15">
      <c r="B131" s="116"/>
      <c r="C131" s="116"/>
      <c r="D131" s="116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2:15">
      <c r="B132" s="116"/>
      <c r="C132" s="116"/>
      <c r="D132" s="116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2:15">
      <c r="B133" s="116"/>
      <c r="C133" s="116"/>
      <c r="D133" s="116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2:15">
      <c r="B134" s="116"/>
      <c r="C134" s="116"/>
      <c r="D134" s="116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2:15">
      <c r="B135" s="116"/>
      <c r="C135" s="116"/>
      <c r="D135" s="116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2:15">
      <c r="B136" s="116"/>
      <c r="C136" s="116"/>
      <c r="D136" s="116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2:15">
      <c r="B137" s="116"/>
      <c r="C137" s="116"/>
      <c r="D137" s="116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2:15">
      <c r="B138" s="116"/>
      <c r="C138" s="116"/>
      <c r="D138" s="116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2:15">
      <c r="B139" s="116"/>
      <c r="C139" s="116"/>
      <c r="D139" s="116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2:15">
      <c r="B140" s="116"/>
      <c r="C140" s="116"/>
      <c r="D140" s="116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2:15">
      <c r="B141" s="116"/>
      <c r="C141" s="116"/>
      <c r="D141" s="116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2:15">
      <c r="B142" s="116"/>
      <c r="C142" s="116"/>
      <c r="D142" s="116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2:15">
      <c r="B143" s="116"/>
      <c r="C143" s="116"/>
      <c r="D143" s="116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2:15">
      <c r="B144" s="116"/>
      <c r="C144" s="116"/>
      <c r="D144" s="116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2:15">
      <c r="B145" s="116"/>
      <c r="C145" s="116"/>
      <c r="D145" s="1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2:15">
      <c r="B146" s="116"/>
      <c r="C146" s="116"/>
      <c r="D146" s="116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2:15">
      <c r="B147" s="116"/>
      <c r="C147" s="116"/>
      <c r="D147" s="116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2:15">
      <c r="B148" s="116"/>
      <c r="C148" s="116"/>
      <c r="D148" s="116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2:15">
      <c r="B149" s="116"/>
      <c r="C149" s="116"/>
      <c r="D149" s="116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2:15">
      <c r="B150" s="116"/>
      <c r="C150" s="116"/>
      <c r="D150" s="116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2:15">
      <c r="B151" s="116"/>
      <c r="C151" s="116"/>
      <c r="D151" s="116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2:15">
      <c r="B152" s="116"/>
      <c r="C152" s="116"/>
      <c r="D152" s="116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2:15">
      <c r="B153" s="116"/>
      <c r="C153" s="116"/>
      <c r="D153" s="116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2:15">
      <c r="B154" s="116"/>
      <c r="C154" s="116"/>
      <c r="D154" s="116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2:15">
      <c r="B155" s="116"/>
      <c r="C155" s="116"/>
      <c r="D155" s="116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2:15">
      <c r="B156" s="116"/>
      <c r="C156" s="116"/>
      <c r="D156" s="116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2:15">
      <c r="B157" s="116"/>
      <c r="C157" s="116"/>
      <c r="D157" s="116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2:15">
      <c r="B158" s="116"/>
      <c r="C158" s="116"/>
      <c r="D158" s="1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2:15">
      <c r="B159" s="116"/>
      <c r="C159" s="116"/>
      <c r="D159" s="116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2:15">
      <c r="B160" s="116"/>
      <c r="C160" s="116"/>
      <c r="D160" s="116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2:15">
      <c r="B161" s="116"/>
      <c r="C161" s="116"/>
      <c r="D161" s="116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2:15">
      <c r="B162" s="116"/>
      <c r="C162" s="116"/>
      <c r="D162" s="116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2:15">
      <c r="B163" s="116"/>
      <c r="C163" s="116"/>
      <c r="D163" s="116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2:15">
      <c r="B164" s="116"/>
      <c r="C164" s="116"/>
      <c r="D164" s="116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2:15">
      <c r="B165" s="116"/>
      <c r="C165" s="116"/>
      <c r="D165" s="116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2:15">
      <c r="B166" s="116"/>
      <c r="C166" s="116"/>
      <c r="D166" s="116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2:15">
      <c r="B167" s="116"/>
      <c r="C167" s="116"/>
      <c r="D167" s="116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2:15">
      <c r="B168" s="116"/>
      <c r="C168" s="116"/>
      <c r="D168" s="116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2:15">
      <c r="B169" s="116"/>
      <c r="C169" s="116"/>
      <c r="D169" s="116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2:15">
      <c r="B170" s="116"/>
      <c r="C170" s="116"/>
      <c r="D170" s="116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2:15">
      <c r="B171" s="116"/>
      <c r="C171" s="116"/>
      <c r="D171" s="116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2:15">
      <c r="B172" s="116"/>
      <c r="C172" s="116"/>
      <c r="D172" s="116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2:15">
      <c r="B173" s="116"/>
      <c r="C173" s="116"/>
      <c r="D173" s="1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2:15">
      <c r="B174" s="116"/>
      <c r="C174" s="116"/>
      <c r="D174" s="116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2:15">
      <c r="B175" s="116"/>
      <c r="C175" s="116"/>
      <c r="D175" s="116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2:15">
      <c r="B176" s="116"/>
      <c r="C176" s="116"/>
      <c r="D176" s="116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2:15">
      <c r="B177" s="116"/>
      <c r="C177" s="116"/>
      <c r="D177" s="116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2:15">
      <c r="B178" s="116"/>
      <c r="C178" s="116"/>
      <c r="D178" s="116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2:15">
      <c r="B179" s="116"/>
      <c r="C179" s="116"/>
      <c r="D179" s="116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2:15">
      <c r="B180" s="116"/>
      <c r="C180" s="116"/>
      <c r="D180" s="116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2:15">
      <c r="B181" s="116"/>
      <c r="C181" s="116"/>
      <c r="D181" s="116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2:15">
      <c r="B182" s="116"/>
      <c r="C182" s="116"/>
      <c r="D182" s="116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2:15">
      <c r="B183" s="116"/>
      <c r="C183" s="116"/>
      <c r="D183" s="116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2:15">
      <c r="B184" s="116"/>
      <c r="C184" s="116"/>
      <c r="D184" s="116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2:15">
      <c r="B185" s="116"/>
      <c r="C185" s="116"/>
      <c r="D185" s="116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2:15">
      <c r="B186" s="116"/>
      <c r="C186" s="116"/>
      <c r="D186" s="116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2:15">
      <c r="B187" s="116"/>
      <c r="C187" s="116"/>
      <c r="D187" s="116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2:15">
      <c r="B188" s="116"/>
      <c r="C188" s="116"/>
      <c r="D188" s="116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2:15">
      <c r="B189" s="116"/>
      <c r="C189" s="116"/>
      <c r="D189" s="116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2:15">
      <c r="B190" s="116"/>
      <c r="C190" s="116"/>
      <c r="D190" s="116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2:15">
      <c r="B191" s="116"/>
      <c r="C191" s="116"/>
      <c r="D191" s="116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2:15">
      <c r="B192" s="116"/>
      <c r="C192" s="116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2:15">
      <c r="B193" s="116"/>
      <c r="C193" s="116"/>
      <c r="D193" s="116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2:15">
      <c r="B194" s="116"/>
      <c r="C194" s="116"/>
      <c r="D194" s="116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2:15">
      <c r="B195" s="116"/>
      <c r="C195" s="116"/>
      <c r="D195" s="116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2:15">
      <c r="B196" s="116"/>
      <c r="C196" s="116"/>
      <c r="D196" s="116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2:15">
      <c r="B197" s="116"/>
      <c r="C197" s="116"/>
      <c r="D197" s="116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2:15">
      <c r="B198" s="116"/>
      <c r="C198" s="116"/>
      <c r="D198" s="116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2:15">
      <c r="B199" s="116"/>
      <c r="C199" s="116"/>
      <c r="D199" s="1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2:15">
      <c r="B200" s="116"/>
      <c r="C200" s="116"/>
      <c r="D200" s="116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2:15">
      <c r="B201" s="116"/>
      <c r="C201" s="116"/>
      <c r="D201" s="116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</row>
    <row r="202" spans="2:15">
      <c r="B202" s="116"/>
      <c r="C202" s="116"/>
      <c r="D202" s="116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</row>
    <row r="203" spans="2:15">
      <c r="B203" s="116"/>
      <c r="C203" s="116"/>
      <c r="D203" s="116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</row>
    <row r="204" spans="2:15">
      <c r="B204" s="116"/>
      <c r="C204" s="116"/>
      <c r="D204" s="116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</row>
    <row r="205" spans="2:15">
      <c r="B205" s="116"/>
      <c r="C205" s="116"/>
      <c r="D205" s="116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</row>
    <row r="206" spans="2:15">
      <c r="B206" s="116"/>
      <c r="C206" s="116"/>
      <c r="D206" s="116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</row>
    <row r="207" spans="2:15">
      <c r="B207" s="116"/>
      <c r="C207" s="116"/>
      <c r="D207" s="116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</row>
    <row r="208" spans="2:15">
      <c r="B208" s="116"/>
      <c r="C208" s="116"/>
      <c r="D208" s="116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</row>
    <row r="209" spans="2:15">
      <c r="B209" s="116"/>
      <c r="C209" s="116"/>
      <c r="D209" s="116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</row>
    <row r="210" spans="2:15">
      <c r="B210" s="116"/>
      <c r="C210" s="116"/>
      <c r="D210" s="116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</row>
    <row r="211" spans="2:15">
      <c r="B211" s="116"/>
      <c r="C211" s="116"/>
      <c r="D211" s="116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</row>
    <row r="212" spans="2:15">
      <c r="B212" s="116"/>
      <c r="C212" s="116"/>
      <c r="D212" s="116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</row>
    <row r="213" spans="2:15">
      <c r="B213" s="116"/>
      <c r="C213" s="116"/>
      <c r="D213" s="116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</row>
    <row r="214" spans="2:15">
      <c r="B214" s="116"/>
      <c r="C214" s="116"/>
      <c r="D214" s="116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</row>
    <row r="215" spans="2:15">
      <c r="B215" s="116"/>
      <c r="C215" s="116"/>
      <c r="D215" s="116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</row>
    <row r="216" spans="2:15">
      <c r="B216" s="116"/>
      <c r="C216" s="116"/>
      <c r="D216" s="116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</row>
    <row r="217" spans="2:15">
      <c r="B217" s="116"/>
      <c r="C217" s="116"/>
      <c r="D217" s="116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</row>
    <row r="218" spans="2:15">
      <c r="B218" s="116"/>
      <c r="C218" s="116"/>
      <c r="D218" s="116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2:15">
      <c r="B219" s="116"/>
      <c r="C219" s="116"/>
      <c r="D219" s="116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</row>
    <row r="220" spans="2:15">
      <c r="B220" s="116"/>
      <c r="C220" s="116"/>
      <c r="D220" s="116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</row>
    <row r="221" spans="2:15">
      <c r="B221" s="116"/>
      <c r="C221" s="116"/>
      <c r="D221" s="116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</row>
    <row r="222" spans="2:15">
      <c r="B222" s="116"/>
      <c r="C222" s="116"/>
      <c r="D222" s="116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</row>
    <row r="223" spans="2:15">
      <c r="B223" s="116"/>
      <c r="C223" s="116"/>
      <c r="D223" s="116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</row>
    <row r="224" spans="2:15">
      <c r="B224" s="116"/>
      <c r="C224" s="116"/>
      <c r="D224" s="116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</row>
    <row r="225" spans="2:15">
      <c r="B225" s="116"/>
      <c r="C225" s="116"/>
      <c r="D225" s="116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</row>
    <row r="226" spans="2:15">
      <c r="B226" s="116"/>
      <c r="C226" s="116"/>
      <c r="D226" s="116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</row>
    <row r="227" spans="2:15">
      <c r="B227" s="116"/>
      <c r="C227" s="116"/>
      <c r="D227" s="116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</row>
    <row r="228" spans="2:15">
      <c r="B228" s="116"/>
      <c r="C228" s="116"/>
      <c r="D228" s="116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</row>
    <row r="229" spans="2:15">
      <c r="B229" s="116"/>
      <c r="C229" s="116"/>
      <c r="D229" s="116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</row>
    <row r="230" spans="2:15">
      <c r="B230" s="116"/>
      <c r="C230" s="116"/>
      <c r="D230" s="116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</row>
    <row r="231" spans="2:15">
      <c r="B231" s="116"/>
      <c r="C231" s="116"/>
      <c r="D231" s="116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</row>
    <row r="232" spans="2:15">
      <c r="B232" s="116"/>
      <c r="C232" s="116"/>
      <c r="D232" s="116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</row>
    <row r="233" spans="2:15">
      <c r="B233" s="116"/>
      <c r="C233" s="116"/>
      <c r="D233" s="116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</row>
    <row r="234" spans="2:15">
      <c r="B234" s="116"/>
      <c r="C234" s="116"/>
      <c r="D234" s="116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</row>
    <row r="235" spans="2:15">
      <c r="B235" s="116"/>
      <c r="C235" s="116"/>
      <c r="D235" s="116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</row>
    <row r="236" spans="2:15">
      <c r="B236" s="116"/>
      <c r="C236" s="116"/>
      <c r="D236" s="116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</row>
    <row r="237" spans="2:15">
      <c r="B237" s="116"/>
      <c r="C237" s="116"/>
      <c r="D237" s="116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</row>
    <row r="238" spans="2:15">
      <c r="B238" s="116"/>
      <c r="C238" s="116"/>
      <c r="D238" s="116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</row>
    <row r="239" spans="2:15">
      <c r="B239" s="116"/>
      <c r="C239" s="116"/>
      <c r="D239" s="116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</row>
    <row r="240" spans="2:15">
      <c r="B240" s="116"/>
      <c r="C240" s="116"/>
      <c r="D240" s="116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</row>
    <row r="241" spans="2:15">
      <c r="B241" s="116"/>
      <c r="C241" s="116"/>
      <c r="D241" s="116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</row>
    <row r="242" spans="2:15">
      <c r="B242" s="116"/>
      <c r="C242" s="116"/>
      <c r="D242" s="116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</row>
    <row r="243" spans="2:15">
      <c r="B243" s="116"/>
      <c r="C243" s="116"/>
      <c r="D243" s="116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</row>
    <row r="244" spans="2:15">
      <c r="B244" s="116"/>
      <c r="C244" s="116"/>
      <c r="D244" s="116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</row>
    <row r="245" spans="2:15">
      <c r="B245" s="116"/>
      <c r="C245" s="116"/>
      <c r="D245" s="116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</row>
    <row r="246" spans="2:15">
      <c r="B246" s="116"/>
      <c r="C246" s="116"/>
      <c r="D246" s="116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</row>
    <row r="247" spans="2:15">
      <c r="B247" s="116"/>
      <c r="C247" s="116"/>
      <c r="D247" s="116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</row>
    <row r="248" spans="2:15">
      <c r="B248" s="116"/>
      <c r="C248" s="116"/>
      <c r="D248" s="116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</row>
    <row r="249" spans="2:15">
      <c r="B249" s="116"/>
      <c r="C249" s="116"/>
      <c r="D249" s="116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</row>
    <row r="250" spans="2:15">
      <c r="B250" s="116"/>
      <c r="C250" s="116"/>
      <c r="D250" s="116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</row>
    <row r="251" spans="2:15">
      <c r="B251" s="116"/>
      <c r="C251" s="116"/>
      <c r="D251" s="116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</row>
    <row r="252" spans="2:15">
      <c r="B252" s="116"/>
      <c r="C252" s="116"/>
      <c r="D252" s="116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</row>
    <row r="253" spans="2:15">
      <c r="B253" s="116"/>
      <c r="C253" s="116"/>
      <c r="D253" s="116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</row>
    <row r="254" spans="2:15">
      <c r="B254" s="116"/>
      <c r="C254" s="116"/>
      <c r="D254" s="116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</row>
    <row r="255" spans="2:15">
      <c r="B255" s="116"/>
      <c r="C255" s="116"/>
      <c r="D255" s="116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</row>
    <row r="256" spans="2:15">
      <c r="B256" s="116"/>
      <c r="C256" s="116"/>
      <c r="D256" s="116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</row>
    <row r="257" spans="2:15">
      <c r="B257" s="116"/>
      <c r="C257" s="116"/>
      <c r="D257" s="116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</row>
    <row r="258" spans="2:15">
      <c r="B258" s="116"/>
      <c r="C258" s="116"/>
      <c r="D258" s="116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</row>
    <row r="259" spans="2:15">
      <c r="B259" s="116"/>
      <c r="C259" s="116"/>
      <c r="D259" s="116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</row>
    <row r="260" spans="2:15">
      <c r="B260" s="116"/>
      <c r="C260" s="116"/>
      <c r="D260" s="116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</row>
    <row r="261" spans="2:15">
      <c r="B261" s="116"/>
      <c r="C261" s="116"/>
      <c r="D261" s="116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</row>
    <row r="262" spans="2:15">
      <c r="B262" s="116"/>
      <c r="C262" s="116"/>
      <c r="D262" s="116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</row>
    <row r="263" spans="2:15">
      <c r="B263" s="116"/>
      <c r="C263" s="116"/>
      <c r="D263" s="116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</row>
    <row r="264" spans="2:15">
      <c r="B264" s="116"/>
      <c r="C264" s="116"/>
      <c r="D264" s="116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</row>
    <row r="265" spans="2:15">
      <c r="B265" s="116"/>
      <c r="C265" s="116"/>
      <c r="D265" s="116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</row>
    <row r="266" spans="2:15">
      <c r="B266" s="116"/>
      <c r="C266" s="116"/>
      <c r="D266" s="116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</row>
    <row r="267" spans="2:15">
      <c r="B267" s="116"/>
      <c r="C267" s="116"/>
      <c r="D267" s="116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</row>
    <row r="268" spans="2:15">
      <c r="B268" s="116"/>
      <c r="C268" s="116"/>
      <c r="D268" s="1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</row>
    <row r="269" spans="2:15">
      <c r="B269" s="116"/>
      <c r="C269" s="116"/>
      <c r="D269" s="116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2:15">
      <c r="B270" s="116"/>
      <c r="C270" s="116"/>
      <c r="D270" s="116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2:15">
      <c r="B271" s="116"/>
      <c r="C271" s="116"/>
      <c r="D271" s="116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2:15">
      <c r="B272" s="116"/>
      <c r="C272" s="116"/>
      <c r="D272" s="116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2:15">
      <c r="B273" s="116"/>
      <c r="C273" s="116"/>
      <c r="D273" s="116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2:15">
      <c r="B274" s="116"/>
      <c r="C274" s="116"/>
      <c r="D274" s="116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2:15">
      <c r="B275" s="116"/>
      <c r="C275" s="116"/>
      <c r="D275" s="116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2:15">
      <c r="B276" s="116"/>
      <c r="C276" s="116"/>
      <c r="D276" s="116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2:15">
      <c r="B277" s="116"/>
      <c r="C277" s="116"/>
      <c r="D277" s="116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2:15">
      <c r="B278" s="116"/>
      <c r="C278" s="116"/>
      <c r="D278" s="116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2:15">
      <c r="B279" s="116"/>
      <c r="C279" s="116"/>
      <c r="D279" s="116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2:15">
      <c r="B280" s="116"/>
      <c r="C280" s="116"/>
      <c r="D280" s="116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2:15">
      <c r="B281" s="116"/>
      <c r="C281" s="116"/>
      <c r="D281" s="1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2:15">
      <c r="B282" s="116"/>
      <c r="C282" s="116"/>
      <c r="D282" s="116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2:15">
      <c r="B283" s="116"/>
      <c r="C283" s="116"/>
      <c r="D283" s="116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2:15">
      <c r="B284" s="116"/>
      <c r="C284" s="116"/>
      <c r="D284" s="116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  <row r="285" spans="2:15">
      <c r="B285" s="116"/>
      <c r="C285" s="116"/>
      <c r="D285" s="116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</row>
    <row r="286" spans="2:15">
      <c r="B286" s="116"/>
      <c r="C286" s="116"/>
      <c r="D286" s="116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2:15">
      <c r="B287" s="116"/>
      <c r="C287" s="116"/>
      <c r="D287" s="116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2:15">
      <c r="B288" s="116"/>
      <c r="C288" s="116"/>
      <c r="D288" s="116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  <row r="289" spans="2:15">
      <c r="B289" s="116"/>
      <c r="C289" s="116"/>
      <c r="D289" s="116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</row>
    <row r="290" spans="2:15">
      <c r="B290" s="116"/>
      <c r="C290" s="116"/>
      <c r="D290" s="116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</row>
    <row r="291" spans="2:15">
      <c r="B291" s="116"/>
      <c r="C291" s="116"/>
      <c r="D291" s="116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</row>
    <row r="292" spans="2:15">
      <c r="B292" s="116"/>
      <c r="C292" s="116"/>
      <c r="D292" s="116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</row>
    <row r="293" spans="2:15">
      <c r="B293" s="116"/>
      <c r="C293" s="116"/>
      <c r="D293" s="116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</row>
    <row r="294" spans="2:15">
      <c r="B294" s="116"/>
      <c r="C294" s="116"/>
      <c r="D294" s="1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</row>
    <row r="295" spans="2:15">
      <c r="B295" s="116"/>
      <c r="C295" s="116"/>
      <c r="D295" s="116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</row>
    <row r="296" spans="2:15">
      <c r="B296" s="116"/>
      <c r="C296" s="116"/>
      <c r="D296" s="116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</row>
    <row r="297" spans="2:15">
      <c r="B297" s="116"/>
      <c r="C297" s="116"/>
      <c r="D297" s="116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</row>
    <row r="298" spans="2:15">
      <c r="B298" s="116"/>
      <c r="C298" s="116"/>
      <c r="D298" s="116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</row>
    <row r="299" spans="2:15">
      <c r="B299" s="116"/>
      <c r="C299" s="116"/>
      <c r="D299" s="116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</row>
    <row r="300" spans="2:15">
      <c r="B300" s="116"/>
      <c r="C300" s="116"/>
      <c r="D300" s="116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7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135</v>
      </c>
      <c r="C1" s="67" t="s" vm="1">
        <v>214</v>
      </c>
    </row>
    <row r="2" spans="2:10">
      <c r="B2" s="46" t="s">
        <v>134</v>
      </c>
      <c r="C2" s="67" t="s">
        <v>215</v>
      </c>
    </row>
    <row r="3" spans="2:10">
      <c r="B3" s="46" t="s">
        <v>136</v>
      </c>
      <c r="C3" s="67" t="s">
        <v>2663</v>
      </c>
    </row>
    <row r="4" spans="2:10">
      <c r="B4" s="46" t="s">
        <v>137</v>
      </c>
      <c r="C4" s="67">
        <v>14242</v>
      </c>
    </row>
    <row r="6" spans="2:10" ht="26.25" customHeight="1">
      <c r="B6" s="148" t="s">
        <v>166</v>
      </c>
      <c r="C6" s="149"/>
      <c r="D6" s="149"/>
      <c r="E6" s="149"/>
      <c r="F6" s="149"/>
      <c r="G6" s="149"/>
      <c r="H6" s="149"/>
      <c r="I6" s="149"/>
      <c r="J6" s="150"/>
    </row>
    <row r="7" spans="2:10" s="3" customFormat="1" ht="78.75">
      <c r="B7" s="47" t="s">
        <v>105</v>
      </c>
      <c r="C7" s="49" t="s">
        <v>50</v>
      </c>
      <c r="D7" s="49" t="s">
        <v>77</v>
      </c>
      <c r="E7" s="49" t="s">
        <v>51</v>
      </c>
      <c r="F7" s="49" t="s">
        <v>92</v>
      </c>
      <c r="G7" s="49" t="s">
        <v>177</v>
      </c>
      <c r="H7" s="49" t="s">
        <v>138</v>
      </c>
      <c r="I7" s="49" t="s">
        <v>139</v>
      </c>
      <c r="J7" s="64" t="s">
        <v>200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29" t="s">
        <v>2668</v>
      </c>
      <c r="C10" s="88"/>
      <c r="D10" s="88"/>
      <c r="E10" s="88"/>
      <c r="F10" s="88"/>
      <c r="G10" s="130">
        <v>0</v>
      </c>
      <c r="H10" s="131">
        <v>0</v>
      </c>
      <c r="I10" s="131">
        <v>0</v>
      </c>
      <c r="J10" s="88"/>
    </row>
    <row r="11" spans="2:10" ht="22.5" customHeight="1">
      <c r="B11" s="126"/>
      <c r="C11" s="88"/>
      <c r="D11" s="88"/>
      <c r="E11" s="88"/>
      <c r="F11" s="88"/>
      <c r="G11" s="88"/>
      <c r="H11" s="88"/>
      <c r="I11" s="88"/>
      <c r="J11" s="88"/>
    </row>
    <row r="12" spans="2:10">
      <c r="B12" s="126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6"/>
      <c r="C110" s="116"/>
      <c r="D110" s="117"/>
      <c r="E110" s="117"/>
      <c r="F110" s="135"/>
      <c r="G110" s="135"/>
      <c r="H110" s="135"/>
      <c r="I110" s="135"/>
      <c r="J110" s="117"/>
    </row>
    <row r="111" spans="2:10">
      <c r="B111" s="116"/>
      <c r="C111" s="116"/>
      <c r="D111" s="117"/>
      <c r="E111" s="117"/>
      <c r="F111" s="135"/>
      <c r="G111" s="135"/>
      <c r="H111" s="135"/>
      <c r="I111" s="135"/>
      <c r="J111" s="117"/>
    </row>
    <row r="112" spans="2:10">
      <c r="B112" s="116"/>
      <c r="C112" s="116"/>
      <c r="D112" s="117"/>
      <c r="E112" s="117"/>
      <c r="F112" s="135"/>
      <c r="G112" s="135"/>
      <c r="H112" s="135"/>
      <c r="I112" s="135"/>
      <c r="J112" s="117"/>
    </row>
    <row r="113" spans="2:10">
      <c r="B113" s="116"/>
      <c r="C113" s="116"/>
      <c r="D113" s="117"/>
      <c r="E113" s="117"/>
      <c r="F113" s="135"/>
      <c r="G113" s="135"/>
      <c r="H113" s="135"/>
      <c r="I113" s="135"/>
      <c r="J113" s="117"/>
    </row>
    <row r="114" spans="2:10">
      <c r="B114" s="116"/>
      <c r="C114" s="116"/>
      <c r="D114" s="117"/>
      <c r="E114" s="117"/>
      <c r="F114" s="135"/>
      <c r="G114" s="135"/>
      <c r="H114" s="135"/>
      <c r="I114" s="135"/>
      <c r="J114" s="117"/>
    </row>
    <row r="115" spans="2:10">
      <c r="B115" s="116"/>
      <c r="C115" s="116"/>
      <c r="D115" s="117"/>
      <c r="E115" s="117"/>
      <c r="F115" s="135"/>
      <c r="G115" s="135"/>
      <c r="H115" s="135"/>
      <c r="I115" s="135"/>
      <c r="J115" s="117"/>
    </row>
    <row r="116" spans="2:10">
      <c r="B116" s="116"/>
      <c r="C116" s="116"/>
      <c r="D116" s="117"/>
      <c r="E116" s="117"/>
      <c r="F116" s="135"/>
      <c r="G116" s="135"/>
      <c r="H116" s="135"/>
      <c r="I116" s="135"/>
      <c r="J116" s="117"/>
    </row>
    <row r="117" spans="2:10">
      <c r="B117" s="116"/>
      <c r="C117" s="116"/>
      <c r="D117" s="117"/>
      <c r="E117" s="117"/>
      <c r="F117" s="135"/>
      <c r="G117" s="135"/>
      <c r="H117" s="135"/>
      <c r="I117" s="135"/>
      <c r="J117" s="117"/>
    </row>
    <row r="118" spans="2:10">
      <c r="B118" s="116"/>
      <c r="C118" s="116"/>
      <c r="D118" s="117"/>
      <c r="E118" s="117"/>
      <c r="F118" s="135"/>
      <c r="G118" s="135"/>
      <c r="H118" s="135"/>
      <c r="I118" s="135"/>
      <c r="J118" s="117"/>
    </row>
    <row r="119" spans="2:10">
      <c r="B119" s="116"/>
      <c r="C119" s="116"/>
      <c r="D119" s="117"/>
      <c r="E119" s="117"/>
      <c r="F119" s="135"/>
      <c r="G119" s="135"/>
      <c r="H119" s="135"/>
      <c r="I119" s="135"/>
      <c r="J119" s="117"/>
    </row>
    <row r="120" spans="2:10">
      <c r="B120" s="116"/>
      <c r="C120" s="116"/>
      <c r="D120" s="117"/>
      <c r="E120" s="117"/>
      <c r="F120" s="135"/>
      <c r="G120" s="135"/>
      <c r="H120" s="135"/>
      <c r="I120" s="135"/>
      <c r="J120" s="117"/>
    </row>
    <row r="121" spans="2:10">
      <c r="B121" s="116"/>
      <c r="C121" s="116"/>
      <c r="D121" s="117"/>
      <c r="E121" s="117"/>
      <c r="F121" s="135"/>
      <c r="G121" s="135"/>
      <c r="H121" s="135"/>
      <c r="I121" s="135"/>
      <c r="J121" s="117"/>
    </row>
    <row r="122" spans="2:10">
      <c r="B122" s="116"/>
      <c r="C122" s="116"/>
      <c r="D122" s="117"/>
      <c r="E122" s="117"/>
      <c r="F122" s="135"/>
      <c r="G122" s="135"/>
      <c r="H122" s="135"/>
      <c r="I122" s="135"/>
      <c r="J122" s="117"/>
    </row>
    <row r="123" spans="2:10">
      <c r="B123" s="116"/>
      <c r="C123" s="116"/>
      <c r="D123" s="117"/>
      <c r="E123" s="117"/>
      <c r="F123" s="135"/>
      <c r="G123" s="135"/>
      <c r="H123" s="135"/>
      <c r="I123" s="135"/>
      <c r="J123" s="117"/>
    </row>
    <row r="124" spans="2:10">
      <c r="B124" s="116"/>
      <c r="C124" s="116"/>
      <c r="D124" s="117"/>
      <c r="E124" s="117"/>
      <c r="F124" s="135"/>
      <c r="G124" s="135"/>
      <c r="H124" s="135"/>
      <c r="I124" s="135"/>
      <c r="J124" s="117"/>
    </row>
    <row r="125" spans="2:10">
      <c r="B125" s="116"/>
      <c r="C125" s="116"/>
      <c r="D125" s="117"/>
      <c r="E125" s="117"/>
      <c r="F125" s="135"/>
      <c r="G125" s="135"/>
      <c r="H125" s="135"/>
      <c r="I125" s="135"/>
      <c r="J125" s="117"/>
    </row>
    <row r="126" spans="2:10">
      <c r="B126" s="116"/>
      <c r="C126" s="116"/>
      <c r="D126" s="117"/>
      <c r="E126" s="117"/>
      <c r="F126" s="135"/>
      <c r="G126" s="135"/>
      <c r="H126" s="135"/>
      <c r="I126" s="135"/>
      <c r="J126" s="117"/>
    </row>
    <row r="127" spans="2:10">
      <c r="B127" s="116"/>
      <c r="C127" s="116"/>
      <c r="D127" s="117"/>
      <c r="E127" s="117"/>
      <c r="F127" s="135"/>
      <c r="G127" s="135"/>
      <c r="H127" s="135"/>
      <c r="I127" s="135"/>
      <c r="J127" s="117"/>
    </row>
    <row r="128" spans="2:10">
      <c r="B128" s="116"/>
      <c r="C128" s="116"/>
      <c r="D128" s="117"/>
      <c r="E128" s="117"/>
      <c r="F128" s="135"/>
      <c r="G128" s="135"/>
      <c r="H128" s="135"/>
      <c r="I128" s="135"/>
      <c r="J128" s="117"/>
    </row>
    <row r="129" spans="2:10">
      <c r="B129" s="116"/>
      <c r="C129" s="116"/>
      <c r="D129" s="117"/>
      <c r="E129" s="117"/>
      <c r="F129" s="135"/>
      <c r="G129" s="135"/>
      <c r="H129" s="135"/>
      <c r="I129" s="135"/>
      <c r="J129" s="117"/>
    </row>
    <row r="130" spans="2:10">
      <c r="B130" s="116"/>
      <c r="C130" s="116"/>
      <c r="D130" s="117"/>
      <c r="E130" s="117"/>
      <c r="F130" s="135"/>
      <c r="G130" s="135"/>
      <c r="H130" s="135"/>
      <c r="I130" s="135"/>
      <c r="J130" s="117"/>
    </row>
    <row r="131" spans="2:10">
      <c r="B131" s="116"/>
      <c r="C131" s="116"/>
      <c r="D131" s="117"/>
      <c r="E131" s="117"/>
      <c r="F131" s="135"/>
      <c r="G131" s="135"/>
      <c r="H131" s="135"/>
      <c r="I131" s="135"/>
      <c r="J131" s="117"/>
    </row>
    <row r="132" spans="2:10">
      <c r="B132" s="116"/>
      <c r="C132" s="116"/>
      <c r="D132" s="117"/>
      <c r="E132" s="117"/>
      <c r="F132" s="135"/>
      <c r="G132" s="135"/>
      <c r="H132" s="135"/>
      <c r="I132" s="135"/>
      <c r="J132" s="117"/>
    </row>
    <row r="133" spans="2:10">
      <c r="B133" s="116"/>
      <c r="C133" s="116"/>
      <c r="D133" s="117"/>
      <c r="E133" s="117"/>
      <c r="F133" s="135"/>
      <c r="G133" s="135"/>
      <c r="H133" s="135"/>
      <c r="I133" s="135"/>
      <c r="J133" s="117"/>
    </row>
    <row r="134" spans="2:10">
      <c r="B134" s="116"/>
      <c r="C134" s="116"/>
      <c r="D134" s="117"/>
      <c r="E134" s="117"/>
      <c r="F134" s="135"/>
      <c r="G134" s="135"/>
      <c r="H134" s="135"/>
      <c r="I134" s="135"/>
      <c r="J134" s="117"/>
    </row>
    <row r="135" spans="2:10">
      <c r="B135" s="116"/>
      <c r="C135" s="116"/>
      <c r="D135" s="117"/>
      <c r="E135" s="117"/>
      <c r="F135" s="135"/>
      <c r="G135" s="135"/>
      <c r="H135" s="135"/>
      <c r="I135" s="135"/>
      <c r="J135" s="117"/>
    </row>
    <row r="136" spans="2:10">
      <c r="B136" s="116"/>
      <c r="C136" s="116"/>
      <c r="D136" s="117"/>
      <c r="E136" s="117"/>
      <c r="F136" s="135"/>
      <c r="G136" s="135"/>
      <c r="H136" s="135"/>
      <c r="I136" s="135"/>
      <c r="J136" s="117"/>
    </row>
    <row r="137" spans="2:10">
      <c r="B137" s="116"/>
      <c r="C137" s="116"/>
      <c r="D137" s="117"/>
      <c r="E137" s="117"/>
      <c r="F137" s="135"/>
      <c r="G137" s="135"/>
      <c r="H137" s="135"/>
      <c r="I137" s="135"/>
      <c r="J137" s="117"/>
    </row>
    <row r="138" spans="2:10">
      <c r="B138" s="116"/>
      <c r="C138" s="116"/>
      <c r="D138" s="117"/>
      <c r="E138" s="117"/>
      <c r="F138" s="135"/>
      <c r="G138" s="135"/>
      <c r="H138" s="135"/>
      <c r="I138" s="135"/>
      <c r="J138" s="117"/>
    </row>
    <row r="139" spans="2:10">
      <c r="B139" s="116"/>
      <c r="C139" s="116"/>
      <c r="D139" s="117"/>
      <c r="E139" s="117"/>
      <c r="F139" s="135"/>
      <c r="G139" s="135"/>
      <c r="H139" s="135"/>
      <c r="I139" s="135"/>
      <c r="J139" s="117"/>
    </row>
    <row r="140" spans="2:10">
      <c r="B140" s="116"/>
      <c r="C140" s="116"/>
      <c r="D140" s="117"/>
      <c r="E140" s="117"/>
      <c r="F140" s="135"/>
      <c r="G140" s="135"/>
      <c r="H140" s="135"/>
      <c r="I140" s="135"/>
      <c r="J140" s="117"/>
    </row>
    <row r="141" spans="2:10">
      <c r="B141" s="116"/>
      <c r="C141" s="116"/>
      <c r="D141" s="117"/>
      <c r="E141" s="117"/>
      <c r="F141" s="135"/>
      <c r="G141" s="135"/>
      <c r="H141" s="135"/>
      <c r="I141" s="135"/>
      <c r="J141" s="117"/>
    </row>
    <row r="142" spans="2:10">
      <c r="B142" s="116"/>
      <c r="C142" s="116"/>
      <c r="D142" s="117"/>
      <c r="E142" s="117"/>
      <c r="F142" s="135"/>
      <c r="G142" s="135"/>
      <c r="H142" s="135"/>
      <c r="I142" s="135"/>
      <c r="J142" s="117"/>
    </row>
    <row r="143" spans="2:10">
      <c r="B143" s="116"/>
      <c r="C143" s="116"/>
      <c r="D143" s="117"/>
      <c r="E143" s="117"/>
      <c r="F143" s="135"/>
      <c r="G143" s="135"/>
      <c r="H143" s="135"/>
      <c r="I143" s="135"/>
      <c r="J143" s="117"/>
    </row>
    <row r="144" spans="2:10">
      <c r="B144" s="116"/>
      <c r="C144" s="116"/>
      <c r="D144" s="117"/>
      <c r="E144" s="117"/>
      <c r="F144" s="135"/>
      <c r="G144" s="135"/>
      <c r="H144" s="135"/>
      <c r="I144" s="135"/>
      <c r="J144" s="117"/>
    </row>
    <row r="145" spans="2:10">
      <c r="B145" s="116"/>
      <c r="C145" s="116"/>
      <c r="D145" s="117"/>
      <c r="E145" s="117"/>
      <c r="F145" s="135"/>
      <c r="G145" s="135"/>
      <c r="H145" s="135"/>
      <c r="I145" s="135"/>
      <c r="J145" s="117"/>
    </row>
    <row r="146" spans="2:10">
      <c r="B146" s="116"/>
      <c r="C146" s="116"/>
      <c r="D146" s="117"/>
      <c r="E146" s="117"/>
      <c r="F146" s="135"/>
      <c r="G146" s="135"/>
      <c r="H146" s="135"/>
      <c r="I146" s="135"/>
      <c r="J146" s="117"/>
    </row>
    <row r="147" spans="2:10">
      <c r="B147" s="116"/>
      <c r="C147" s="116"/>
      <c r="D147" s="117"/>
      <c r="E147" s="117"/>
      <c r="F147" s="135"/>
      <c r="G147" s="135"/>
      <c r="H147" s="135"/>
      <c r="I147" s="135"/>
      <c r="J147" s="117"/>
    </row>
    <row r="148" spans="2:10">
      <c r="B148" s="116"/>
      <c r="C148" s="116"/>
      <c r="D148" s="117"/>
      <c r="E148" s="117"/>
      <c r="F148" s="135"/>
      <c r="G148" s="135"/>
      <c r="H148" s="135"/>
      <c r="I148" s="135"/>
      <c r="J148" s="117"/>
    </row>
    <row r="149" spans="2:10">
      <c r="B149" s="116"/>
      <c r="C149" s="116"/>
      <c r="D149" s="117"/>
      <c r="E149" s="117"/>
      <c r="F149" s="135"/>
      <c r="G149" s="135"/>
      <c r="H149" s="135"/>
      <c r="I149" s="135"/>
      <c r="J149" s="117"/>
    </row>
    <row r="150" spans="2:10">
      <c r="B150" s="116"/>
      <c r="C150" s="116"/>
      <c r="D150" s="117"/>
      <c r="E150" s="117"/>
      <c r="F150" s="135"/>
      <c r="G150" s="135"/>
      <c r="H150" s="135"/>
      <c r="I150" s="135"/>
      <c r="J150" s="117"/>
    </row>
    <row r="151" spans="2:10">
      <c r="B151" s="116"/>
      <c r="C151" s="116"/>
      <c r="D151" s="117"/>
      <c r="E151" s="117"/>
      <c r="F151" s="135"/>
      <c r="G151" s="135"/>
      <c r="H151" s="135"/>
      <c r="I151" s="135"/>
      <c r="J151" s="117"/>
    </row>
    <row r="152" spans="2:10">
      <c r="B152" s="116"/>
      <c r="C152" s="116"/>
      <c r="D152" s="117"/>
      <c r="E152" s="117"/>
      <c r="F152" s="135"/>
      <c r="G152" s="135"/>
      <c r="H152" s="135"/>
      <c r="I152" s="135"/>
      <c r="J152" s="117"/>
    </row>
    <row r="153" spans="2:10">
      <c r="B153" s="116"/>
      <c r="C153" s="116"/>
      <c r="D153" s="117"/>
      <c r="E153" s="117"/>
      <c r="F153" s="135"/>
      <c r="G153" s="135"/>
      <c r="H153" s="135"/>
      <c r="I153" s="135"/>
      <c r="J153" s="117"/>
    </row>
    <row r="154" spans="2:10">
      <c r="B154" s="116"/>
      <c r="C154" s="116"/>
      <c r="D154" s="117"/>
      <c r="E154" s="117"/>
      <c r="F154" s="135"/>
      <c r="G154" s="135"/>
      <c r="H154" s="135"/>
      <c r="I154" s="135"/>
      <c r="J154" s="117"/>
    </row>
    <row r="155" spans="2:10">
      <c r="B155" s="116"/>
      <c r="C155" s="116"/>
      <c r="D155" s="117"/>
      <c r="E155" s="117"/>
      <c r="F155" s="135"/>
      <c r="G155" s="135"/>
      <c r="H155" s="135"/>
      <c r="I155" s="135"/>
      <c r="J155" s="117"/>
    </row>
    <row r="156" spans="2:10">
      <c r="B156" s="116"/>
      <c r="C156" s="116"/>
      <c r="D156" s="117"/>
      <c r="E156" s="117"/>
      <c r="F156" s="135"/>
      <c r="G156" s="135"/>
      <c r="H156" s="135"/>
      <c r="I156" s="135"/>
      <c r="J156" s="117"/>
    </row>
    <row r="157" spans="2:10">
      <c r="B157" s="116"/>
      <c r="C157" s="116"/>
      <c r="D157" s="117"/>
      <c r="E157" s="117"/>
      <c r="F157" s="135"/>
      <c r="G157" s="135"/>
      <c r="H157" s="135"/>
      <c r="I157" s="135"/>
      <c r="J157" s="117"/>
    </row>
    <row r="158" spans="2:10">
      <c r="B158" s="116"/>
      <c r="C158" s="116"/>
      <c r="D158" s="117"/>
      <c r="E158" s="117"/>
      <c r="F158" s="135"/>
      <c r="G158" s="135"/>
      <c r="H158" s="135"/>
      <c r="I158" s="135"/>
      <c r="J158" s="117"/>
    </row>
    <row r="159" spans="2:10">
      <c r="B159" s="116"/>
      <c r="C159" s="116"/>
      <c r="D159" s="117"/>
      <c r="E159" s="117"/>
      <c r="F159" s="135"/>
      <c r="G159" s="135"/>
      <c r="H159" s="135"/>
      <c r="I159" s="135"/>
      <c r="J159" s="117"/>
    </row>
    <row r="160" spans="2:10">
      <c r="B160" s="116"/>
      <c r="C160" s="116"/>
      <c r="D160" s="117"/>
      <c r="E160" s="117"/>
      <c r="F160" s="135"/>
      <c r="G160" s="135"/>
      <c r="H160" s="135"/>
      <c r="I160" s="135"/>
      <c r="J160" s="117"/>
    </row>
    <row r="161" spans="2:10">
      <c r="B161" s="116"/>
      <c r="C161" s="116"/>
      <c r="D161" s="117"/>
      <c r="E161" s="117"/>
      <c r="F161" s="135"/>
      <c r="G161" s="135"/>
      <c r="H161" s="135"/>
      <c r="I161" s="135"/>
      <c r="J161" s="117"/>
    </row>
    <row r="162" spans="2:10">
      <c r="B162" s="116"/>
      <c r="C162" s="116"/>
      <c r="D162" s="117"/>
      <c r="E162" s="117"/>
      <c r="F162" s="135"/>
      <c r="G162" s="135"/>
      <c r="H162" s="135"/>
      <c r="I162" s="135"/>
      <c r="J162" s="117"/>
    </row>
    <row r="163" spans="2:10">
      <c r="B163" s="116"/>
      <c r="C163" s="116"/>
      <c r="D163" s="117"/>
      <c r="E163" s="117"/>
      <c r="F163" s="135"/>
      <c r="G163" s="135"/>
      <c r="H163" s="135"/>
      <c r="I163" s="135"/>
      <c r="J163" s="117"/>
    </row>
    <row r="164" spans="2:10">
      <c r="B164" s="116"/>
      <c r="C164" s="116"/>
      <c r="D164" s="117"/>
      <c r="E164" s="117"/>
      <c r="F164" s="135"/>
      <c r="G164" s="135"/>
      <c r="H164" s="135"/>
      <c r="I164" s="135"/>
      <c r="J164" s="117"/>
    </row>
    <row r="165" spans="2:10">
      <c r="B165" s="116"/>
      <c r="C165" s="116"/>
      <c r="D165" s="117"/>
      <c r="E165" s="117"/>
      <c r="F165" s="135"/>
      <c r="G165" s="135"/>
      <c r="H165" s="135"/>
      <c r="I165" s="135"/>
      <c r="J165" s="117"/>
    </row>
    <row r="166" spans="2:10">
      <c r="B166" s="116"/>
      <c r="C166" s="116"/>
      <c r="D166" s="117"/>
      <c r="E166" s="117"/>
      <c r="F166" s="135"/>
      <c r="G166" s="135"/>
      <c r="H166" s="135"/>
      <c r="I166" s="135"/>
      <c r="J166" s="117"/>
    </row>
    <row r="167" spans="2:10">
      <c r="B167" s="116"/>
      <c r="C167" s="116"/>
      <c r="D167" s="117"/>
      <c r="E167" s="117"/>
      <c r="F167" s="135"/>
      <c r="G167" s="135"/>
      <c r="H167" s="135"/>
      <c r="I167" s="135"/>
      <c r="J167" s="117"/>
    </row>
    <row r="168" spans="2:10">
      <c r="B168" s="116"/>
      <c r="C168" s="116"/>
      <c r="D168" s="117"/>
      <c r="E168" s="117"/>
      <c r="F168" s="135"/>
      <c r="G168" s="135"/>
      <c r="H168" s="135"/>
      <c r="I168" s="135"/>
      <c r="J168" s="117"/>
    </row>
    <row r="169" spans="2:10">
      <c r="B169" s="116"/>
      <c r="C169" s="116"/>
      <c r="D169" s="117"/>
      <c r="E169" s="117"/>
      <c r="F169" s="135"/>
      <c r="G169" s="135"/>
      <c r="H169" s="135"/>
      <c r="I169" s="135"/>
      <c r="J169" s="117"/>
    </row>
    <row r="170" spans="2:10">
      <c r="B170" s="116"/>
      <c r="C170" s="116"/>
      <c r="D170" s="117"/>
      <c r="E170" s="117"/>
      <c r="F170" s="135"/>
      <c r="G170" s="135"/>
      <c r="H170" s="135"/>
      <c r="I170" s="135"/>
      <c r="J170" s="117"/>
    </row>
    <row r="171" spans="2:10">
      <c r="B171" s="116"/>
      <c r="C171" s="116"/>
      <c r="D171" s="117"/>
      <c r="E171" s="117"/>
      <c r="F171" s="135"/>
      <c r="G171" s="135"/>
      <c r="H171" s="135"/>
      <c r="I171" s="135"/>
      <c r="J171" s="117"/>
    </row>
    <row r="172" spans="2:10">
      <c r="B172" s="116"/>
      <c r="C172" s="116"/>
      <c r="D172" s="117"/>
      <c r="E172" s="117"/>
      <c r="F172" s="135"/>
      <c r="G172" s="135"/>
      <c r="H172" s="135"/>
      <c r="I172" s="135"/>
      <c r="J172" s="117"/>
    </row>
    <row r="173" spans="2:10">
      <c r="B173" s="116"/>
      <c r="C173" s="116"/>
      <c r="D173" s="117"/>
      <c r="E173" s="117"/>
      <c r="F173" s="135"/>
      <c r="G173" s="135"/>
      <c r="H173" s="135"/>
      <c r="I173" s="135"/>
      <c r="J173" s="117"/>
    </row>
    <row r="174" spans="2:10">
      <c r="B174" s="116"/>
      <c r="C174" s="116"/>
      <c r="D174" s="117"/>
      <c r="E174" s="117"/>
      <c r="F174" s="135"/>
      <c r="G174" s="135"/>
      <c r="H174" s="135"/>
      <c r="I174" s="135"/>
      <c r="J174" s="117"/>
    </row>
    <row r="175" spans="2:10">
      <c r="B175" s="116"/>
      <c r="C175" s="116"/>
      <c r="D175" s="117"/>
      <c r="E175" s="117"/>
      <c r="F175" s="135"/>
      <c r="G175" s="135"/>
      <c r="H175" s="135"/>
      <c r="I175" s="135"/>
      <c r="J175" s="117"/>
    </row>
    <row r="176" spans="2:10">
      <c r="B176" s="116"/>
      <c r="C176" s="116"/>
      <c r="D176" s="117"/>
      <c r="E176" s="117"/>
      <c r="F176" s="135"/>
      <c r="G176" s="135"/>
      <c r="H176" s="135"/>
      <c r="I176" s="135"/>
      <c r="J176" s="117"/>
    </row>
    <row r="177" spans="2:10">
      <c r="B177" s="116"/>
      <c r="C177" s="116"/>
      <c r="D177" s="117"/>
      <c r="E177" s="117"/>
      <c r="F177" s="135"/>
      <c r="G177" s="135"/>
      <c r="H177" s="135"/>
      <c r="I177" s="135"/>
      <c r="J177" s="117"/>
    </row>
    <row r="178" spans="2:10">
      <c r="B178" s="116"/>
      <c r="C178" s="116"/>
      <c r="D178" s="117"/>
      <c r="E178" s="117"/>
      <c r="F178" s="135"/>
      <c r="G178" s="135"/>
      <c r="H178" s="135"/>
      <c r="I178" s="135"/>
      <c r="J178" s="117"/>
    </row>
    <row r="179" spans="2:10">
      <c r="B179" s="116"/>
      <c r="C179" s="116"/>
      <c r="D179" s="117"/>
      <c r="E179" s="117"/>
      <c r="F179" s="135"/>
      <c r="G179" s="135"/>
      <c r="H179" s="135"/>
      <c r="I179" s="135"/>
      <c r="J179" s="117"/>
    </row>
    <row r="180" spans="2:10">
      <c r="B180" s="116"/>
      <c r="C180" s="116"/>
      <c r="D180" s="117"/>
      <c r="E180" s="117"/>
      <c r="F180" s="135"/>
      <c r="G180" s="135"/>
      <c r="H180" s="135"/>
      <c r="I180" s="135"/>
      <c r="J180" s="117"/>
    </row>
    <row r="181" spans="2:10">
      <c r="B181" s="116"/>
      <c r="C181" s="116"/>
      <c r="D181" s="117"/>
      <c r="E181" s="117"/>
      <c r="F181" s="135"/>
      <c r="G181" s="135"/>
      <c r="H181" s="135"/>
      <c r="I181" s="135"/>
      <c r="J181" s="117"/>
    </row>
    <row r="182" spans="2:10">
      <c r="B182" s="116"/>
      <c r="C182" s="116"/>
      <c r="D182" s="117"/>
      <c r="E182" s="117"/>
      <c r="F182" s="135"/>
      <c r="G182" s="135"/>
      <c r="H182" s="135"/>
      <c r="I182" s="135"/>
      <c r="J182" s="117"/>
    </row>
    <row r="183" spans="2:10">
      <c r="B183" s="116"/>
      <c r="C183" s="116"/>
      <c r="D183" s="117"/>
      <c r="E183" s="117"/>
      <c r="F183" s="135"/>
      <c r="G183" s="135"/>
      <c r="H183" s="135"/>
      <c r="I183" s="135"/>
      <c r="J183" s="117"/>
    </row>
    <row r="184" spans="2:10">
      <c r="B184" s="116"/>
      <c r="C184" s="116"/>
      <c r="D184" s="117"/>
      <c r="E184" s="117"/>
      <c r="F184" s="135"/>
      <c r="G184" s="135"/>
      <c r="H184" s="135"/>
      <c r="I184" s="135"/>
      <c r="J184" s="117"/>
    </row>
    <row r="185" spans="2:10">
      <c r="B185" s="116"/>
      <c r="C185" s="116"/>
      <c r="D185" s="117"/>
      <c r="E185" s="117"/>
      <c r="F185" s="135"/>
      <c r="G185" s="135"/>
      <c r="H185" s="135"/>
      <c r="I185" s="135"/>
      <c r="J185" s="117"/>
    </row>
    <row r="186" spans="2:10">
      <c r="B186" s="116"/>
      <c r="C186" s="116"/>
      <c r="D186" s="117"/>
      <c r="E186" s="117"/>
      <c r="F186" s="135"/>
      <c r="G186" s="135"/>
      <c r="H186" s="135"/>
      <c r="I186" s="135"/>
      <c r="J186" s="117"/>
    </row>
    <row r="187" spans="2:10">
      <c r="B187" s="116"/>
      <c r="C187" s="116"/>
      <c r="D187" s="117"/>
      <c r="E187" s="117"/>
      <c r="F187" s="135"/>
      <c r="G187" s="135"/>
      <c r="H187" s="135"/>
      <c r="I187" s="135"/>
      <c r="J187" s="117"/>
    </row>
    <row r="188" spans="2:10">
      <c r="B188" s="116"/>
      <c r="C188" s="116"/>
      <c r="D188" s="117"/>
      <c r="E188" s="117"/>
      <c r="F188" s="135"/>
      <c r="G188" s="135"/>
      <c r="H188" s="135"/>
      <c r="I188" s="135"/>
      <c r="J188" s="117"/>
    </row>
    <row r="189" spans="2:10">
      <c r="B189" s="116"/>
      <c r="C189" s="116"/>
      <c r="D189" s="117"/>
      <c r="E189" s="117"/>
      <c r="F189" s="135"/>
      <c r="G189" s="135"/>
      <c r="H189" s="135"/>
      <c r="I189" s="135"/>
      <c r="J189" s="117"/>
    </row>
    <row r="190" spans="2:10">
      <c r="B190" s="116"/>
      <c r="C190" s="116"/>
      <c r="D190" s="117"/>
      <c r="E190" s="117"/>
      <c r="F190" s="135"/>
      <c r="G190" s="135"/>
      <c r="H190" s="135"/>
      <c r="I190" s="135"/>
      <c r="J190" s="117"/>
    </row>
    <row r="191" spans="2:10">
      <c r="B191" s="116"/>
      <c r="C191" s="116"/>
      <c r="D191" s="117"/>
      <c r="E191" s="117"/>
      <c r="F191" s="135"/>
      <c r="G191" s="135"/>
      <c r="H191" s="135"/>
      <c r="I191" s="135"/>
      <c r="J191" s="117"/>
    </row>
    <row r="192" spans="2:10">
      <c r="B192" s="116"/>
      <c r="C192" s="116"/>
      <c r="D192" s="117"/>
      <c r="E192" s="117"/>
      <c r="F192" s="135"/>
      <c r="G192" s="135"/>
      <c r="H192" s="135"/>
      <c r="I192" s="135"/>
      <c r="J192" s="117"/>
    </row>
    <row r="193" spans="2:10">
      <c r="B193" s="116"/>
      <c r="C193" s="116"/>
      <c r="D193" s="117"/>
      <c r="E193" s="117"/>
      <c r="F193" s="135"/>
      <c r="G193" s="135"/>
      <c r="H193" s="135"/>
      <c r="I193" s="135"/>
      <c r="J193" s="117"/>
    </row>
    <row r="194" spans="2:10">
      <c r="B194" s="116"/>
      <c r="C194" s="116"/>
      <c r="D194" s="117"/>
      <c r="E194" s="117"/>
      <c r="F194" s="135"/>
      <c r="G194" s="135"/>
      <c r="H194" s="135"/>
      <c r="I194" s="135"/>
      <c r="J194" s="117"/>
    </row>
    <row r="195" spans="2:10">
      <c r="B195" s="116"/>
      <c r="C195" s="116"/>
      <c r="D195" s="117"/>
      <c r="E195" s="117"/>
      <c r="F195" s="135"/>
      <c r="G195" s="135"/>
      <c r="H195" s="135"/>
      <c r="I195" s="135"/>
      <c r="J195" s="117"/>
    </row>
    <row r="196" spans="2:10">
      <c r="B196" s="116"/>
      <c r="C196" s="116"/>
      <c r="D196" s="117"/>
      <c r="E196" s="117"/>
      <c r="F196" s="135"/>
      <c r="G196" s="135"/>
      <c r="H196" s="135"/>
      <c r="I196" s="135"/>
      <c r="J196" s="117"/>
    </row>
    <row r="197" spans="2:10">
      <c r="B197" s="116"/>
      <c r="C197" s="116"/>
      <c r="D197" s="117"/>
      <c r="E197" s="117"/>
      <c r="F197" s="135"/>
      <c r="G197" s="135"/>
      <c r="H197" s="135"/>
      <c r="I197" s="135"/>
      <c r="J197" s="117"/>
    </row>
    <row r="198" spans="2:10">
      <c r="B198" s="116"/>
      <c r="C198" s="116"/>
      <c r="D198" s="117"/>
      <c r="E198" s="117"/>
      <c r="F198" s="135"/>
      <c r="G198" s="135"/>
      <c r="H198" s="135"/>
      <c r="I198" s="135"/>
      <c r="J198" s="117"/>
    </row>
    <row r="199" spans="2:10">
      <c r="B199" s="116"/>
      <c r="C199" s="116"/>
      <c r="D199" s="117"/>
      <c r="E199" s="117"/>
      <c r="F199" s="135"/>
      <c r="G199" s="135"/>
      <c r="H199" s="135"/>
      <c r="I199" s="135"/>
      <c r="J199" s="117"/>
    </row>
    <row r="200" spans="2:10">
      <c r="B200" s="116"/>
      <c r="C200" s="116"/>
      <c r="D200" s="117"/>
      <c r="E200" s="117"/>
      <c r="F200" s="135"/>
      <c r="G200" s="135"/>
      <c r="H200" s="135"/>
      <c r="I200" s="135"/>
      <c r="J200" s="117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7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135</v>
      </c>
      <c r="C1" s="67" t="s" vm="1">
        <v>214</v>
      </c>
    </row>
    <row r="2" spans="2:11">
      <c r="B2" s="46" t="s">
        <v>134</v>
      </c>
      <c r="C2" s="67" t="s">
        <v>215</v>
      </c>
    </row>
    <row r="3" spans="2:11">
      <c r="B3" s="46" t="s">
        <v>136</v>
      </c>
      <c r="C3" s="67" t="s">
        <v>2663</v>
      </c>
    </row>
    <row r="4" spans="2:11">
      <c r="B4" s="46" t="s">
        <v>137</v>
      </c>
      <c r="C4" s="67">
        <v>14242</v>
      </c>
    </row>
    <row r="6" spans="2:11" ht="26.25" customHeight="1">
      <c r="B6" s="148" t="s">
        <v>167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1" s="3" customFormat="1" ht="63">
      <c r="B7" s="47" t="s">
        <v>105</v>
      </c>
      <c r="C7" s="49" t="s">
        <v>106</v>
      </c>
      <c r="D7" s="49" t="s">
        <v>14</v>
      </c>
      <c r="E7" s="49" t="s">
        <v>15</v>
      </c>
      <c r="F7" s="49" t="s">
        <v>52</v>
      </c>
      <c r="G7" s="49" t="s">
        <v>92</v>
      </c>
      <c r="H7" s="49" t="s">
        <v>49</v>
      </c>
      <c r="I7" s="49" t="s">
        <v>100</v>
      </c>
      <c r="J7" s="49" t="s">
        <v>138</v>
      </c>
      <c r="K7" s="64" t="s">
        <v>139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9" t="s">
        <v>2669</v>
      </c>
      <c r="C10" s="88"/>
      <c r="D10" s="88"/>
      <c r="E10" s="88"/>
      <c r="F10" s="88"/>
      <c r="G10" s="88"/>
      <c r="H10" s="88"/>
      <c r="I10" s="130">
        <v>0</v>
      </c>
      <c r="J10" s="131">
        <v>0</v>
      </c>
      <c r="K10" s="131">
        <v>0</v>
      </c>
    </row>
    <row r="11" spans="2:11" ht="21" customHeight="1">
      <c r="B11" s="126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6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6"/>
      <c r="C110" s="116"/>
      <c r="D110" s="135"/>
      <c r="E110" s="135"/>
      <c r="F110" s="135"/>
      <c r="G110" s="135"/>
      <c r="H110" s="135"/>
      <c r="I110" s="117"/>
      <c r="J110" s="117"/>
      <c r="K110" s="117"/>
    </row>
    <row r="111" spans="2:11">
      <c r="B111" s="116"/>
      <c r="C111" s="116"/>
      <c r="D111" s="135"/>
      <c r="E111" s="135"/>
      <c r="F111" s="135"/>
      <c r="G111" s="135"/>
      <c r="H111" s="135"/>
      <c r="I111" s="117"/>
      <c r="J111" s="117"/>
      <c r="K111" s="117"/>
    </row>
    <row r="112" spans="2:11">
      <c r="B112" s="116"/>
      <c r="C112" s="116"/>
      <c r="D112" s="135"/>
      <c r="E112" s="135"/>
      <c r="F112" s="135"/>
      <c r="G112" s="135"/>
      <c r="H112" s="135"/>
      <c r="I112" s="117"/>
      <c r="J112" s="117"/>
      <c r="K112" s="117"/>
    </row>
    <row r="113" spans="2:11">
      <c r="B113" s="116"/>
      <c r="C113" s="116"/>
      <c r="D113" s="135"/>
      <c r="E113" s="135"/>
      <c r="F113" s="135"/>
      <c r="G113" s="135"/>
      <c r="H113" s="135"/>
      <c r="I113" s="117"/>
      <c r="J113" s="117"/>
      <c r="K113" s="117"/>
    </row>
    <row r="114" spans="2:11">
      <c r="B114" s="116"/>
      <c r="C114" s="116"/>
      <c r="D114" s="135"/>
      <c r="E114" s="135"/>
      <c r="F114" s="135"/>
      <c r="G114" s="135"/>
      <c r="H114" s="135"/>
      <c r="I114" s="117"/>
      <c r="J114" s="117"/>
      <c r="K114" s="117"/>
    </row>
    <row r="115" spans="2:11">
      <c r="B115" s="116"/>
      <c r="C115" s="116"/>
      <c r="D115" s="135"/>
      <c r="E115" s="135"/>
      <c r="F115" s="135"/>
      <c r="G115" s="135"/>
      <c r="H115" s="135"/>
      <c r="I115" s="117"/>
      <c r="J115" s="117"/>
      <c r="K115" s="117"/>
    </row>
    <row r="116" spans="2:11">
      <c r="B116" s="116"/>
      <c r="C116" s="116"/>
      <c r="D116" s="135"/>
      <c r="E116" s="135"/>
      <c r="F116" s="135"/>
      <c r="G116" s="135"/>
      <c r="H116" s="135"/>
      <c r="I116" s="117"/>
      <c r="J116" s="117"/>
      <c r="K116" s="117"/>
    </row>
    <row r="117" spans="2:11">
      <c r="B117" s="116"/>
      <c r="C117" s="116"/>
      <c r="D117" s="135"/>
      <c r="E117" s="135"/>
      <c r="F117" s="135"/>
      <c r="G117" s="135"/>
      <c r="H117" s="135"/>
      <c r="I117" s="117"/>
      <c r="J117" s="117"/>
      <c r="K117" s="117"/>
    </row>
    <row r="118" spans="2:11">
      <c r="B118" s="116"/>
      <c r="C118" s="116"/>
      <c r="D118" s="135"/>
      <c r="E118" s="135"/>
      <c r="F118" s="135"/>
      <c r="G118" s="135"/>
      <c r="H118" s="135"/>
      <c r="I118" s="117"/>
      <c r="J118" s="117"/>
      <c r="K118" s="117"/>
    </row>
    <row r="119" spans="2:11">
      <c r="B119" s="116"/>
      <c r="C119" s="116"/>
      <c r="D119" s="135"/>
      <c r="E119" s="135"/>
      <c r="F119" s="135"/>
      <c r="G119" s="135"/>
      <c r="H119" s="135"/>
      <c r="I119" s="117"/>
      <c r="J119" s="117"/>
      <c r="K119" s="117"/>
    </row>
    <row r="120" spans="2:11">
      <c r="B120" s="116"/>
      <c r="C120" s="116"/>
      <c r="D120" s="135"/>
      <c r="E120" s="135"/>
      <c r="F120" s="135"/>
      <c r="G120" s="135"/>
      <c r="H120" s="135"/>
      <c r="I120" s="117"/>
      <c r="J120" s="117"/>
      <c r="K120" s="117"/>
    </row>
    <row r="121" spans="2:11">
      <c r="B121" s="116"/>
      <c r="C121" s="116"/>
      <c r="D121" s="135"/>
      <c r="E121" s="135"/>
      <c r="F121" s="135"/>
      <c r="G121" s="135"/>
      <c r="H121" s="135"/>
      <c r="I121" s="117"/>
      <c r="J121" s="117"/>
      <c r="K121" s="117"/>
    </row>
    <row r="122" spans="2:11">
      <c r="B122" s="116"/>
      <c r="C122" s="116"/>
      <c r="D122" s="135"/>
      <c r="E122" s="135"/>
      <c r="F122" s="135"/>
      <c r="G122" s="135"/>
      <c r="H122" s="135"/>
      <c r="I122" s="117"/>
      <c r="J122" s="117"/>
      <c r="K122" s="117"/>
    </row>
    <row r="123" spans="2:11">
      <c r="B123" s="116"/>
      <c r="C123" s="116"/>
      <c r="D123" s="135"/>
      <c r="E123" s="135"/>
      <c r="F123" s="135"/>
      <c r="G123" s="135"/>
      <c r="H123" s="135"/>
      <c r="I123" s="117"/>
      <c r="J123" s="117"/>
      <c r="K123" s="117"/>
    </row>
    <row r="124" spans="2:11">
      <c r="B124" s="116"/>
      <c r="C124" s="116"/>
      <c r="D124" s="135"/>
      <c r="E124" s="135"/>
      <c r="F124" s="135"/>
      <c r="G124" s="135"/>
      <c r="H124" s="135"/>
      <c r="I124" s="117"/>
      <c r="J124" s="117"/>
      <c r="K124" s="117"/>
    </row>
    <row r="125" spans="2:11">
      <c r="B125" s="116"/>
      <c r="C125" s="116"/>
      <c r="D125" s="135"/>
      <c r="E125" s="135"/>
      <c r="F125" s="135"/>
      <c r="G125" s="135"/>
      <c r="H125" s="135"/>
      <c r="I125" s="117"/>
      <c r="J125" s="117"/>
      <c r="K125" s="117"/>
    </row>
    <row r="126" spans="2:11">
      <c r="B126" s="116"/>
      <c r="C126" s="116"/>
      <c r="D126" s="135"/>
      <c r="E126" s="135"/>
      <c r="F126" s="135"/>
      <c r="G126" s="135"/>
      <c r="H126" s="135"/>
      <c r="I126" s="117"/>
      <c r="J126" s="117"/>
      <c r="K126" s="117"/>
    </row>
    <row r="127" spans="2:11">
      <c r="B127" s="116"/>
      <c r="C127" s="116"/>
      <c r="D127" s="135"/>
      <c r="E127" s="135"/>
      <c r="F127" s="135"/>
      <c r="G127" s="135"/>
      <c r="H127" s="135"/>
      <c r="I127" s="117"/>
      <c r="J127" s="117"/>
      <c r="K127" s="117"/>
    </row>
    <row r="128" spans="2:11">
      <c r="B128" s="116"/>
      <c r="C128" s="116"/>
      <c r="D128" s="135"/>
      <c r="E128" s="135"/>
      <c r="F128" s="135"/>
      <c r="G128" s="135"/>
      <c r="H128" s="135"/>
      <c r="I128" s="117"/>
      <c r="J128" s="117"/>
      <c r="K128" s="117"/>
    </row>
    <row r="129" spans="2:11">
      <c r="B129" s="116"/>
      <c r="C129" s="116"/>
      <c r="D129" s="135"/>
      <c r="E129" s="135"/>
      <c r="F129" s="135"/>
      <c r="G129" s="135"/>
      <c r="H129" s="135"/>
      <c r="I129" s="117"/>
      <c r="J129" s="117"/>
      <c r="K129" s="117"/>
    </row>
    <row r="130" spans="2:11">
      <c r="B130" s="116"/>
      <c r="C130" s="116"/>
      <c r="D130" s="135"/>
      <c r="E130" s="135"/>
      <c r="F130" s="135"/>
      <c r="G130" s="135"/>
      <c r="H130" s="135"/>
      <c r="I130" s="117"/>
      <c r="J130" s="117"/>
      <c r="K130" s="117"/>
    </row>
    <row r="131" spans="2:11">
      <c r="B131" s="116"/>
      <c r="C131" s="116"/>
      <c r="D131" s="135"/>
      <c r="E131" s="135"/>
      <c r="F131" s="135"/>
      <c r="G131" s="135"/>
      <c r="H131" s="135"/>
      <c r="I131" s="117"/>
      <c r="J131" s="117"/>
      <c r="K131" s="117"/>
    </row>
    <row r="132" spans="2:11">
      <c r="B132" s="116"/>
      <c r="C132" s="116"/>
      <c r="D132" s="135"/>
      <c r="E132" s="135"/>
      <c r="F132" s="135"/>
      <c r="G132" s="135"/>
      <c r="H132" s="135"/>
      <c r="I132" s="117"/>
      <c r="J132" s="117"/>
      <c r="K132" s="117"/>
    </row>
    <row r="133" spans="2:11">
      <c r="B133" s="116"/>
      <c r="C133" s="116"/>
      <c r="D133" s="135"/>
      <c r="E133" s="135"/>
      <c r="F133" s="135"/>
      <c r="G133" s="135"/>
      <c r="H133" s="135"/>
      <c r="I133" s="117"/>
      <c r="J133" s="117"/>
      <c r="K133" s="117"/>
    </row>
    <row r="134" spans="2:11">
      <c r="B134" s="116"/>
      <c r="C134" s="116"/>
      <c r="D134" s="135"/>
      <c r="E134" s="135"/>
      <c r="F134" s="135"/>
      <c r="G134" s="135"/>
      <c r="H134" s="135"/>
      <c r="I134" s="117"/>
      <c r="J134" s="117"/>
      <c r="K134" s="117"/>
    </row>
    <row r="135" spans="2:11">
      <c r="B135" s="116"/>
      <c r="C135" s="116"/>
      <c r="D135" s="135"/>
      <c r="E135" s="135"/>
      <c r="F135" s="135"/>
      <c r="G135" s="135"/>
      <c r="H135" s="135"/>
      <c r="I135" s="117"/>
      <c r="J135" s="117"/>
      <c r="K135" s="117"/>
    </row>
    <row r="136" spans="2:11">
      <c r="B136" s="116"/>
      <c r="C136" s="116"/>
      <c r="D136" s="135"/>
      <c r="E136" s="135"/>
      <c r="F136" s="135"/>
      <c r="G136" s="135"/>
      <c r="H136" s="135"/>
      <c r="I136" s="117"/>
      <c r="J136" s="117"/>
      <c r="K136" s="117"/>
    </row>
    <row r="137" spans="2:11">
      <c r="B137" s="116"/>
      <c r="C137" s="116"/>
      <c r="D137" s="135"/>
      <c r="E137" s="135"/>
      <c r="F137" s="135"/>
      <c r="G137" s="135"/>
      <c r="H137" s="135"/>
      <c r="I137" s="117"/>
      <c r="J137" s="117"/>
      <c r="K137" s="117"/>
    </row>
    <row r="138" spans="2:11">
      <c r="B138" s="116"/>
      <c r="C138" s="116"/>
      <c r="D138" s="135"/>
      <c r="E138" s="135"/>
      <c r="F138" s="135"/>
      <c r="G138" s="135"/>
      <c r="H138" s="135"/>
      <c r="I138" s="117"/>
      <c r="J138" s="117"/>
      <c r="K138" s="117"/>
    </row>
    <row r="139" spans="2:11">
      <c r="B139" s="116"/>
      <c r="C139" s="116"/>
      <c r="D139" s="135"/>
      <c r="E139" s="135"/>
      <c r="F139" s="135"/>
      <c r="G139" s="135"/>
      <c r="H139" s="135"/>
      <c r="I139" s="117"/>
      <c r="J139" s="117"/>
      <c r="K139" s="117"/>
    </row>
    <row r="140" spans="2:11">
      <c r="B140" s="116"/>
      <c r="C140" s="116"/>
      <c r="D140" s="135"/>
      <c r="E140" s="135"/>
      <c r="F140" s="135"/>
      <c r="G140" s="135"/>
      <c r="H140" s="135"/>
      <c r="I140" s="117"/>
      <c r="J140" s="117"/>
      <c r="K140" s="117"/>
    </row>
    <row r="141" spans="2:11">
      <c r="B141" s="116"/>
      <c r="C141" s="116"/>
      <c r="D141" s="135"/>
      <c r="E141" s="135"/>
      <c r="F141" s="135"/>
      <c r="G141" s="135"/>
      <c r="H141" s="135"/>
      <c r="I141" s="117"/>
      <c r="J141" s="117"/>
      <c r="K141" s="117"/>
    </row>
    <row r="142" spans="2:11">
      <c r="B142" s="116"/>
      <c r="C142" s="116"/>
      <c r="D142" s="135"/>
      <c r="E142" s="135"/>
      <c r="F142" s="135"/>
      <c r="G142" s="135"/>
      <c r="H142" s="135"/>
      <c r="I142" s="117"/>
      <c r="J142" s="117"/>
      <c r="K142" s="117"/>
    </row>
    <row r="143" spans="2:11">
      <c r="B143" s="116"/>
      <c r="C143" s="116"/>
      <c r="D143" s="135"/>
      <c r="E143" s="135"/>
      <c r="F143" s="135"/>
      <c r="G143" s="135"/>
      <c r="H143" s="135"/>
      <c r="I143" s="117"/>
      <c r="J143" s="117"/>
      <c r="K143" s="117"/>
    </row>
    <row r="144" spans="2:11">
      <c r="B144" s="116"/>
      <c r="C144" s="116"/>
      <c r="D144" s="135"/>
      <c r="E144" s="135"/>
      <c r="F144" s="135"/>
      <c r="G144" s="135"/>
      <c r="H144" s="135"/>
      <c r="I144" s="117"/>
      <c r="J144" s="117"/>
      <c r="K144" s="117"/>
    </row>
    <row r="145" spans="2:11">
      <c r="B145" s="116"/>
      <c r="C145" s="116"/>
      <c r="D145" s="135"/>
      <c r="E145" s="135"/>
      <c r="F145" s="135"/>
      <c r="G145" s="135"/>
      <c r="H145" s="135"/>
      <c r="I145" s="117"/>
      <c r="J145" s="117"/>
      <c r="K145" s="117"/>
    </row>
    <row r="146" spans="2:11">
      <c r="B146" s="116"/>
      <c r="C146" s="116"/>
      <c r="D146" s="135"/>
      <c r="E146" s="135"/>
      <c r="F146" s="135"/>
      <c r="G146" s="135"/>
      <c r="H146" s="135"/>
      <c r="I146" s="117"/>
      <c r="J146" s="117"/>
      <c r="K146" s="117"/>
    </row>
    <row r="147" spans="2:11">
      <c r="B147" s="116"/>
      <c r="C147" s="116"/>
      <c r="D147" s="135"/>
      <c r="E147" s="135"/>
      <c r="F147" s="135"/>
      <c r="G147" s="135"/>
      <c r="H147" s="135"/>
      <c r="I147" s="117"/>
      <c r="J147" s="117"/>
      <c r="K147" s="117"/>
    </row>
    <row r="148" spans="2:11">
      <c r="B148" s="116"/>
      <c r="C148" s="116"/>
      <c r="D148" s="135"/>
      <c r="E148" s="135"/>
      <c r="F148" s="135"/>
      <c r="G148" s="135"/>
      <c r="H148" s="135"/>
      <c r="I148" s="117"/>
      <c r="J148" s="117"/>
      <c r="K148" s="117"/>
    </row>
    <row r="149" spans="2:11">
      <c r="B149" s="116"/>
      <c r="C149" s="116"/>
      <c r="D149" s="135"/>
      <c r="E149" s="135"/>
      <c r="F149" s="135"/>
      <c r="G149" s="135"/>
      <c r="H149" s="135"/>
      <c r="I149" s="117"/>
      <c r="J149" s="117"/>
      <c r="K149" s="117"/>
    </row>
    <row r="150" spans="2:11">
      <c r="B150" s="116"/>
      <c r="C150" s="116"/>
      <c r="D150" s="135"/>
      <c r="E150" s="135"/>
      <c r="F150" s="135"/>
      <c r="G150" s="135"/>
      <c r="H150" s="135"/>
      <c r="I150" s="117"/>
      <c r="J150" s="117"/>
      <c r="K150" s="117"/>
    </row>
    <row r="151" spans="2:11">
      <c r="B151" s="116"/>
      <c r="C151" s="116"/>
      <c r="D151" s="135"/>
      <c r="E151" s="135"/>
      <c r="F151" s="135"/>
      <c r="G151" s="135"/>
      <c r="H151" s="135"/>
      <c r="I151" s="117"/>
      <c r="J151" s="117"/>
      <c r="K151" s="117"/>
    </row>
    <row r="152" spans="2:11">
      <c r="B152" s="116"/>
      <c r="C152" s="116"/>
      <c r="D152" s="135"/>
      <c r="E152" s="135"/>
      <c r="F152" s="135"/>
      <c r="G152" s="135"/>
      <c r="H152" s="135"/>
      <c r="I152" s="117"/>
      <c r="J152" s="117"/>
      <c r="K152" s="117"/>
    </row>
    <row r="153" spans="2:11">
      <c r="B153" s="116"/>
      <c r="C153" s="116"/>
      <c r="D153" s="135"/>
      <c r="E153" s="135"/>
      <c r="F153" s="135"/>
      <c r="G153" s="135"/>
      <c r="H153" s="135"/>
      <c r="I153" s="117"/>
      <c r="J153" s="117"/>
      <c r="K153" s="117"/>
    </row>
    <row r="154" spans="2:11">
      <c r="B154" s="116"/>
      <c r="C154" s="116"/>
      <c r="D154" s="135"/>
      <c r="E154" s="135"/>
      <c r="F154" s="135"/>
      <c r="G154" s="135"/>
      <c r="H154" s="135"/>
      <c r="I154" s="117"/>
      <c r="J154" s="117"/>
      <c r="K154" s="117"/>
    </row>
    <row r="155" spans="2:11">
      <c r="B155" s="116"/>
      <c r="C155" s="116"/>
      <c r="D155" s="135"/>
      <c r="E155" s="135"/>
      <c r="F155" s="135"/>
      <c r="G155" s="135"/>
      <c r="H155" s="135"/>
      <c r="I155" s="117"/>
      <c r="J155" s="117"/>
      <c r="K155" s="117"/>
    </row>
    <row r="156" spans="2:11">
      <c r="B156" s="116"/>
      <c r="C156" s="116"/>
      <c r="D156" s="135"/>
      <c r="E156" s="135"/>
      <c r="F156" s="135"/>
      <c r="G156" s="135"/>
      <c r="H156" s="135"/>
      <c r="I156" s="117"/>
      <c r="J156" s="117"/>
      <c r="K156" s="117"/>
    </row>
    <row r="157" spans="2:11">
      <c r="B157" s="116"/>
      <c r="C157" s="116"/>
      <c r="D157" s="135"/>
      <c r="E157" s="135"/>
      <c r="F157" s="135"/>
      <c r="G157" s="135"/>
      <c r="H157" s="135"/>
      <c r="I157" s="117"/>
      <c r="J157" s="117"/>
      <c r="K157" s="117"/>
    </row>
    <row r="158" spans="2:11">
      <c r="B158" s="116"/>
      <c r="C158" s="116"/>
      <c r="D158" s="135"/>
      <c r="E158" s="135"/>
      <c r="F158" s="135"/>
      <c r="G158" s="135"/>
      <c r="H158" s="135"/>
      <c r="I158" s="117"/>
      <c r="J158" s="117"/>
      <c r="K158" s="117"/>
    </row>
    <row r="159" spans="2:11">
      <c r="B159" s="116"/>
      <c r="C159" s="116"/>
      <c r="D159" s="135"/>
      <c r="E159" s="135"/>
      <c r="F159" s="135"/>
      <c r="G159" s="135"/>
      <c r="H159" s="135"/>
      <c r="I159" s="117"/>
      <c r="J159" s="117"/>
      <c r="K159" s="117"/>
    </row>
    <row r="160" spans="2:11">
      <c r="B160" s="116"/>
      <c r="C160" s="116"/>
      <c r="D160" s="135"/>
      <c r="E160" s="135"/>
      <c r="F160" s="135"/>
      <c r="G160" s="135"/>
      <c r="H160" s="135"/>
      <c r="I160" s="117"/>
      <c r="J160" s="117"/>
      <c r="K160" s="117"/>
    </row>
    <row r="161" spans="2:11">
      <c r="B161" s="116"/>
      <c r="C161" s="116"/>
      <c r="D161" s="135"/>
      <c r="E161" s="135"/>
      <c r="F161" s="135"/>
      <c r="G161" s="135"/>
      <c r="H161" s="135"/>
      <c r="I161" s="117"/>
      <c r="J161" s="117"/>
      <c r="K161" s="117"/>
    </row>
    <row r="162" spans="2:11">
      <c r="B162" s="116"/>
      <c r="C162" s="116"/>
      <c r="D162" s="135"/>
      <c r="E162" s="135"/>
      <c r="F162" s="135"/>
      <c r="G162" s="135"/>
      <c r="H162" s="135"/>
      <c r="I162" s="117"/>
      <c r="J162" s="117"/>
      <c r="K162" s="117"/>
    </row>
    <row r="163" spans="2:11">
      <c r="B163" s="116"/>
      <c r="C163" s="116"/>
      <c r="D163" s="135"/>
      <c r="E163" s="135"/>
      <c r="F163" s="135"/>
      <c r="G163" s="135"/>
      <c r="H163" s="135"/>
      <c r="I163" s="117"/>
      <c r="J163" s="117"/>
      <c r="K163" s="117"/>
    </row>
    <row r="164" spans="2:11">
      <c r="B164" s="116"/>
      <c r="C164" s="116"/>
      <c r="D164" s="135"/>
      <c r="E164" s="135"/>
      <c r="F164" s="135"/>
      <c r="G164" s="135"/>
      <c r="H164" s="135"/>
      <c r="I164" s="117"/>
      <c r="J164" s="117"/>
      <c r="K164" s="117"/>
    </row>
    <row r="165" spans="2:11">
      <c r="B165" s="116"/>
      <c r="C165" s="116"/>
      <c r="D165" s="135"/>
      <c r="E165" s="135"/>
      <c r="F165" s="135"/>
      <c r="G165" s="135"/>
      <c r="H165" s="135"/>
      <c r="I165" s="117"/>
      <c r="J165" s="117"/>
      <c r="K165" s="117"/>
    </row>
    <row r="166" spans="2:11">
      <c r="B166" s="116"/>
      <c r="C166" s="116"/>
      <c r="D166" s="135"/>
      <c r="E166" s="135"/>
      <c r="F166" s="135"/>
      <c r="G166" s="135"/>
      <c r="H166" s="135"/>
      <c r="I166" s="117"/>
      <c r="J166" s="117"/>
      <c r="K166" s="117"/>
    </row>
    <row r="167" spans="2:11">
      <c r="B167" s="116"/>
      <c r="C167" s="116"/>
      <c r="D167" s="135"/>
      <c r="E167" s="135"/>
      <c r="F167" s="135"/>
      <c r="G167" s="135"/>
      <c r="H167" s="135"/>
      <c r="I167" s="117"/>
      <c r="J167" s="117"/>
      <c r="K167" s="117"/>
    </row>
    <row r="168" spans="2:11">
      <c r="B168" s="116"/>
      <c r="C168" s="116"/>
      <c r="D168" s="135"/>
      <c r="E168" s="135"/>
      <c r="F168" s="135"/>
      <c r="G168" s="135"/>
      <c r="H168" s="135"/>
      <c r="I168" s="117"/>
      <c r="J168" s="117"/>
      <c r="K168" s="117"/>
    </row>
    <row r="169" spans="2:11">
      <c r="B169" s="116"/>
      <c r="C169" s="116"/>
      <c r="D169" s="135"/>
      <c r="E169" s="135"/>
      <c r="F169" s="135"/>
      <c r="G169" s="135"/>
      <c r="H169" s="135"/>
      <c r="I169" s="117"/>
      <c r="J169" s="117"/>
      <c r="K169" s="117"/>
    </row>
    <row r="170" spans="2:11">
      <c r="B170" s="116"/>
      <c r="C170" s="116"/>
      <c r="D170" s="135"/>
      <c r="E170" s="135"/>
      <c r="F170" s="135"/>
      <c r="G170" s="135"/>
      <c r="H170" s="135"/>
      <c r="I170" s="117"/>
      <c r="J170" s="117"/>
      <c r="K170" s="117"/>
    </row>
    <row r="171" spans="2:11">
      <c r="B171" s="116"/>
      <c r="C171" s="116"/>
      <c r="D171" s="135"/>
      <c r="E171" s="135"/>
      <c r="F171" s="135"/>
      <c r="G171" s="135"/>
      <c r="H171" s="135"/>
      <c r="I171" s="117"/>
      <c r="J171" s="117"/>
      <c r="K171" s="117"/>
    </row>
    <row r="172" spans="2:11">
      <c r="B172" s="116"/>
      <c r="C172" s="116"/>
      <c r="D172" s="135"/>
      <c r="E172" s="135"/>
      <c r="F172" s="135"/>
      <c r="G172" s="135"/>
      <c r="H172" s="135"/>
      <c r="I172" s="117"/>
      <c r="J172" s="117"/>
      <c r="K172" s="117"/>
    </row>
    <row r="173" spans="2:11">
      <c r="B173" s="116"/>
      <c r="C173" s="116"/>
      <c r="D173" s="135"/>
      <c r="E173" s="135"/>
      <c r="F173" s="135"/>
      <c r="G173" s="135"/>
      <c r="H173" s="135"/>
      <c r="I173" s="117"/>
      <c r="J173" s="117"/>
      <c r="K173" s="117"/>
    </row>
    <row r="174" spans="2:11">
      <c r="B174" s="116"/>
      <c r="C174" s="116"/>
      <c r="D174" s="135"/>
      <c r="E174" s="135"/>
      <c r="F174" s="135"/>
      <c r="G174" s="135"/>
      <c r="H174" s="135"/>
      <c r="I174" s="117"/>
      <c r="J174" s="117"/>
      <c r="K174" s="117"/>
    </row>
    <row r="175" spans="2:11">
      <c r="B175" s="116"/>
      <c r="C175" s="116"/>
      <c r="D175" s="135"/>
      <c r="E175" s="135"/>
      <c r="F175" s="135"/>
      <c r="G175" s="135"/>
      <c r="H175" s="135"/>
      <c r="I175" s="117"/>
      <c r="J175" s="117"/>
      <c r="K175" s="117"/>
    </row>
    <row r="176" spans="2:11">
      <c r="B176" s="116"/>
      <c r="C176" s="116"/>
      <c r="D176" s="135"/>
      <c r="E176" s="135"/>
      <c r="F176" s="135"/>
      <c r="G176" s="135"/>
      <c r="H176" s="135"/>
      <c r="I176" s="117"/>
      <c r="J176" s="117"/>
      <c r="K176" s="117"/>
    </row>
    <row r="177" spans="2:11">
      <c r="B177" s="116"/>
      <c r="C177" s="116"/>
      <c r="D177" s="135"/>
      <c r="E177" s="135"/>
      <c r="F177" s="135"/>
      <c r="G177" s="135"/>
      <c r="H177" s="135"/>
      <c r="I177" s="117"/>
      <c r="J177" s="117"/>
      <c r="K177" s="117"/>
    </row>
    <row r="178" spans="2:11">
      <c r="B178" s="116"/>
      <c r="C178" s="116"/>
      <c r="D178" s="135"/>
      <c r="E178" s="135"/>
      <c r="F178" s="135"/>
      <c r="G178" s="135"/>
      <c r="H178" s="135"/>
      <c r="I178" s="117"/>
      <c r="J178" s="117"/>
      <c r="K178" s="117"/>
    </row>
    <row r="179" spans="2:11">
      <c r="B179" s="116"/>
      <c r="C179" s="116"/>
      <c r="D179" s="135"/>
      <c r="E179" s="135"/>
      <c r="F179" s="135"/>
      <c r="G179" s="135"/>
      <c r="H179" s="135"/>
      <c r="I179" s="117"/>
      <c r="J179" s="117"/>
      <c r="K179" s="117"/>
    </row>
    <row r="180" spans="2:11">
      <c r="B180" s="116"/>
      <c r="C180" s="116"/>
      <c r="D180" s="135"/>
      <c r="E180" s="135"/>
      <c r="F180" s="135"/>
      <c r="G180" s="135"/>
      <c r="H180" s="135"/>
      <c r="I180" s="117"/>
      <c r="J180" s="117"/>
      <c r="K180" s="117"/>
    </row>
    <row r="181" spans="2:11">
      <c r="B181" s="116"/>
      <c r="C181" s="116"/>
      <c r="D181" s="135"/>
      <c r="E181" s="135"/>
      <c r="F181" s="135"/>
      <c r="G181" s="135"/>
      <c r="H181" s="135"/>
      <c r="I181" s="117"/>
      <c r="J181" s="117"/>
      <c r="K181" s="117"/>
    </row>
    <row r="182" spans="2:11">
      <c r="B182" s="116"/>
      <c r="C182" s="116"/>
      <c r="D182" s="135"/>
      <c r="E182" s="135"/>
      <c r="F182" s="135"/>
      <c r="G182" s="135"/>
      <c r="H182" s="135"/>
      <c r="I182" s="117"/>
      <c r="J182" s="117"/>
      <c r="K182" s="117"/>
    </row>
    <row r="183" spans="2:11">
      <c r="B183" s="116"/>
      <c r="C183" s="116"/>
      <c r="D183" s="135"/>
      <c r="E183" s="135"/>
      <c r="F183" s="135"/>
      <c r="G183" s="135"/>
      <c r="H183" s="135"/>
      <c r="I183" s="117"/>
      <c r="J183" s="117"/>
      <c r="K183" s="117"/>
    </row>
    <row r="184" spans="2:11">
      <c r="B184" s="116"/>
      <c r="C184" s="116"/>
      <c r="D184" s="135"/>
      <c r="E184" s="135"/>
      <c r="F184" s="135"/>
      <c r="G184" s="135"/>
      <c r="H184" s="135"/>
      <c r="I184" s="117"/>
      <c r="J184" s="117"/>
      <c r="K184" s="117"/>
    </row>
    <row r="185" spans="2:11">
      <c r="B185" s="116"/>
      <c r="C185" s="116"/>
      <c r="D185" s="135"/>
      <c r="E185" s="135"/>
      <c r="F185" s="135"/>
      <c r="G185" s="135"/>
      <c r="H185" s="135"/>
      <c r="I185" s="117"/>
      <c r="J185" s="117"/>
      <c r="K185" s="117"/>
    </row>
    <row r="186" spans="2:11">
      <c r="B186" s="116"/>
      <c r="C186" s="116"/>
      <c r="D186" s="135"/>
      <c r="E186" s="135"/>
      <c r="F186" s="135"/>
      <c r="G186" s="135"/>
      <c r="H186" s="135"/>
      <c r="I186" s="117"/>
      <c r="J186" s="117"/>
      <c r="K186" s="117"/>
    </row>
    <row r="187" spans="2:11">
      <c r="B187" s="116"/>
      <c r="C187" s="116"/>
      <c r="D187" s="135"/>
      <c r="E187" s="135"/>
      <c r="F187" s="135"/>
      <c r="G187" s="135"/>
      <c r="H187" s="135"/>
      <c r="I187" s="117"/>
      <c r="J187" s="117"/>
      <c r="K187" s="117"/>
    </row>
    <row r="188" spans="2:11">
      <c r="B188" s="116"/>
      <c r="C188" s="116"/>
      <c r="D188" s="135"/>
      <c r="E188" s="135"/>
      <c r="F188" s="135"/>
      <c r="G188" s="135"/>
      <c r="H188" s="135"/>
      <c r="I188" s="117"/>
      <c r="J188" s="117"/>
      <c r="K188" s="117"/>
    </row>
    <row r="189" spans="2:11">
      <c r="B189" s="116"/>
      <c r="C189" s="116"/>
      <c r="D189" s="135"/>
      <c r="E189" s="135"/>
      <c r="F189" s="135"/>
      <c r="G189" s="135"/>
      <c r="H189" s="135"/>
      <c r="I189" s="117"/>
      <c r="J189" s="117"/>
      <c r="K189" s="117"/>
    </row>
    <row r="190" spans="2:11">
      <c r="B190" s="116"/>
      <c r="C190" s="116"/>
      <c r="D190" s="135"/>
      <c r="E190" s="135"/>
      <c r="F190" s="135"/>
      <c r="G190" s="135"/>
      <c r="H190" s="135"/>
      <c r="I190" s="117"/>
      <c r="J190" s="117"/>
      <c r="K190" s="117"/>
    </row>
    <row r="191" spans="2:11">
      <c r="B191" s="116"/>
      <c r="C191" s="116"/>
      <c r="D191" s="135"/>
      <c r="E191" s="135"/>
      <c r="F191" s="135"/>
      <c r="G191" s="135"/>
      <c r="H191" s="135"/>
      <c r="I191" s="117"/>
      <c r="J191" s="117"/>
      <c r="K191" s="117"/>
    </row>
    <row r="192" spans="2:11">
      <c r="B192" s="116"/>
      <c r="C192" s="116"/>
      <c r="D192" s="135"/>
      <c r="E192" s="135"/>
      <c r="F192" s="135"/>
      <c r="G192" s="135"/>
      <c r="H192" s="135"/>
      <c r="I192" s="117"/>
      <c r="J192" s="117"/>
      <c r="K192" s="117"/>
    </row>
    <row r="193" spans="2:11">
      <c r="B193" s="116"/>
      <c r="C193" s="116"/>
      <c r="D193" s="135"/>
      <c r="E193" s="135"/>
      <c r="F193" s="135"/>
      <c r="G193" s="135"/>
      <c r="H193" s="135"/>
      <c r="I193" s="117"/>
      <c r="J193" s="117"/>
      <c r="K193" s="117"/>
    </row>
    <row r="194" spans="2:11">
      <c r="B194" s="116"/>
      <c r="C194" s="116"/>
      <c r="D194" s="135"/>
      <c r="E194" s="135"/>
      <c r="F194" s="135"/>
      <c r="G194" s="135"/>
      <c r="H194" s="135"/>
      <c r="I194" s="117"/>
      <c r="J194" s="117"/>
      <c r="K194" s="117"/>
    </row>
    <row r="195" spans="2:11">
      <c r="B195" s="116"/>
      <c r="C195" s="116"/>
      <c r="D195" s="135"/>
      <c r="E195" s="135"/>
      <c r="F195" s="135"/>
      <c r="G195" s="135"/>
      <c r="H195" s="135"/>
      <c r="I195" s="117"/>
      <c r="J195" s="117"/>
      <c r="K195" s="117"/>
    </row>
    <row r="196" spans="2:11">
      <c r="B196" s="116"/>
      <c r="C196" s="116"/>
      <c r="D196" s="135"/>
      <c r="E196" s="135"/>
      <c r="F196" s="135"/>
      <c r="G196" s="135"/>
      <c r="H196" s="135"/>
      <c r="I196" s="117"/>
      <c r="J196" s="117"/>
      <c r="K196" s="117"/>
    </row>
    <row r="197" spans="2:11">
      <c r="B197" s="116"/>
      <c r="C197" s="116"/>
      <c r="D197" s="135"/>
      <c r="E197" s="135"/>
      <c r="F197" s="135"/>
      <c r="G197" s="135"/>
      <c r="H197" s="135"/>
      <c r="I197" s="117"/>
      <c r="J197" s="117"/>
      <c r="K197" s="117"/>
    </row>
    <row r="198" spans="2:11">
      <c r="B198" s="116"/>
      <c r="C198" s="116"/>
      <c r="D198" s="135"/>
      <c r="E198" s="135"/>
      <c r="F198" s="135"/>
      <c r="G198" s="135"/>
      <c r="H198" s="135"/>
      <c r="I198" s="117"/>
      <c r="J198" s="117"/>
      <c r="K198" s="117"/>
    </row>
    <row r="199" spans="2:11">
      <c r="B199" s="116"/>
      <c r="C199" s="116"/>
      <c r="D199" s="135"/>
      <c r="E199" s="135"/>
      <c r="F199" s="135"/>
      <c r="G199" s="135"/>
      <c r="H199" s="135"/>
      <c r="I199" s="117"/>
      <c r="J199" s="117"/>
      <c r="K199" s="117"/>
    </row>
    <row r="200" spans="2:11">
      <c r="B200" s="116"/>
      <c r="C200" s="116"/>
      <c r="D200" s="135"/>
      <c r="E200" s="135"/>
      <c r="F200" s="135"/>
      <c r="G200" s="135"/>
      <c r="H200" s="135"/>
      <c r="I200" s="117"/>
      <c r="J200" s="117"/>
      <c r="K200" s="117"/>
    </row>
    <row r="201" spans="2:11">
      <c r="B201" s="116"/>
      <c r="C201" s="116"/>
      <c r="D201" s="135"/>
      <c r="E201" s="135"/>
      <c r="F201" s="135"/>
      <c r="G201" s="135"/>
      <c r="H201" s="135"/>
      <c r="I201" s="117"/>
      <c r="J201" s="117"/>
      <c r="K201" s="117"/>
    </row>
    <row r="202" spans="2:11">
      <c r="B202" s="116"/>
      <c r="C202" s="116"/>
      <c r="D202" s="135"/>
      <c r="E202" s="135"/>
      <c r="F202" s="135"/>
      <c r="G202" s="135"/>
      <c r="H202" s="135"/>
      <c r="I202" s="117"/>
      <c r="J202" s="117"/>
      <c r="K202" s="117"/>
    </row>
    <row r="203" spans="2:11">
      <c r="B203" s="116"/>
      <c r="C203" s="116"/>
      <c r="D203" s="135"/>
      <c r="E203" s="135"/>
      <c r="F203" s="135"/>
      <c r="G203" s="135"/>
      <c r="H203" s="135"/>
      <c r="I203" s="117"/>
      <c r="J203" s="117"/>
      <c r="K203" s="117"/>
    </row>
    <row r="204" spans="2:11">
      <c r="B204" s="116"/>
      <c r="C204" s="116"/>
      <c r="D204" s="135"/>
      <c r="E204" s="135"/>
      <c r="F204" s="135"/>
      <c r="G204" s="135"/>
      <c r="H204" s="135"/>
      <c r="I204" s="117"/>
      <c r="J204" s="117"/>
      <c r="K204" s="117"/>
    </row>
    <row r="205" spans="2:11">
      <c r="B205" s="116"/>
      <c r="C205" s="116"/>
      <c r="D205" s="135"/>
      <c r="E205" s="135"/>
      <c r="F205" s="135"/>
      <c r="G205" s="135"/>
      <c r="H205" s="135"/>
      <c r="I205" s="117"/>
      <c r="J205" s="117"/>
      <c r="K205" s="117"/>
    </row>
    <row r="206" spans="2:11">
      <c r="B206" s="116"/>
      <c r="C206" s="116"/>
      <c r="D206" s="135"/>
      <c r="E206" s="135"/>
      <c r="F206" s="135"/>
      <c r="G206" s="135"/>
      <c r="H206" s="135"/>
      <c r="I206" s="117"/>
      <c r="J206" s="117"/>
      <c r="K206" s="117"/>
    </row>
    <row r="207" spans="2:11">
      <c r="B207" s="116"/>
      <c r="C207" s="116"/>
      <c r="D207" s="135"/>
      <c r="E207" s="135"/>
      <c r="F207" s="135"/>
      <c r="G207" s="135"/>
      <c r="H207" s="135"/>
      <c r="I207" s="117"/>
      <c r="J207" s="117"/>
      <c r="K207" s="117"/>
    </row>
    <row r="208" spans="2:11">
      <c r="B208" s="116"/>
      <c r="C208" s="116"/>
      <c r="D208" s="135"/>
      <c r="E208" s="135"/>
      <c r="F208" s="135"/>
      <c r="G208" s="135"/>
      <c r="H208" s="135"/>
      <c r="I208" s="117"/>
      <c r="J208" s="117"/>
      <c r="K208" s="117"/>
    </row>
    <row r="209" spans="2:11">
      <c r="B209" s="116"/>
      <c r="C209" s="116"/>
      <c r="D209" s="135"/>
      <c r="E209" s="135"/>
      <c r="F209" s="135"/>
      <c r="G209" s="135"/>
      <c r="H209" s="135"/>
      <c r="I209" s="117"/>
      <c r="J209" s="117"/>
      <c r="K209" s="117"/>
    </row>
    <row r="210" spans="2:11">
      <c r="B210" s="116"/>
      <c r="C210" s="116"/>
      <c r="D210" s="135"/>
      <c r="E210" s="135"/>
      <c r="F210" s="135"/>
      <c r="G210" s="135"/>
      <c r="H210" s="135"/>
      <c r="I210" s="117"/>
      <c r="J210" s="117"/>
      <c r="K210" s="117"/>
    </row>
    <row r="211" spans="2:11">
      <c r="B211" s="116"/>
      <c r="C211" s="116"/>
      <c r="D211" s="135"/>
      <c r="E211" s="135"/>
      <c r="F211" s="135"/>
      <c r="G211" s="135"/>
      <c r="H211" s="135"/>
      <c r="I211" s="117"/>
      <c r="J211" s="117"/>
      <c r="K211" s="117"/>
    </row>
    <row r="212" spans="2:11">
      <c r="B212" s="116"/>
      <c r="C212" s="116"/>
      <c r="D212" s="135"/>
      <c r="E212" s="135"/>
      <c r="F212" s="135"/>
      <c r="G212" s="135"/>
      <c r="H212" s="135"/>
      <c r="I212" s="117"/>
      <c r="J212" s="117"/>
      <c r="K212" s="117"/>
    </row>
    <row r="213" spans="2:11">
      <c r="B213" s="116"/>
      <c r="C213" s="116"/>
      <c r="D213" s="135"/>
      <c r="E213" s="135"/>
      <c r="F213" s="135"/>
      <c r="G213" s="135"/>
      <c r="H213" s="135"/>
      <c r="I213" s="117"/>
      <c r="J213" s="117"/>
      <c r="K213" s="117"/>
    </row>
    <row r="214" spans="2:11">
      <c r="B214" s="116"/>
      <c r="C214" s="116"/>
      <c r="D214" s="135"/>
      <c r="E214" s="135"/>
      <c r="F214" s="135"/>
      <c r="G214" s="135"/>
      <c r="H214" s="135"/>
      <c r="I214" s="117"/>
      <c r="J214" s="117"/>
      <c r="K214" s="117"/>
    </row>
    <row r="215" spans="2:11">
      <c r="B215" s="116"/>
      <c r="C215" s="116"/>
      <c r="D215" s="135"/>
      <c r="E215" s="135"/>
      <c r="F215" s="135"/>
      <c r="G215" s="135"/>
      <c r="H215" s="135"/>
      <c r="I215" s="117"/>
      <c r="J215" s="117"/>
      <c r="K215" s="117"/>
    </row>
    <row r="216" spans="2:11">
      <c r="B216" s="116"/>
      <c r="C216" s="116"/>
      <c r="D216" s="135"/>
      <c r="E216" s="135"/>
      <c r="F216" s="135"/>
      <c r="G216" s="135"/>
      <c r="H216" s="135"/>
      <c r="I216" s="117"/>
      <c r="J216" s="117"/>
      <c r="K216" s="117"/>
    </row>
    <row r="217" spans="2:11">
      <c r="B217" s="116"/>
      <c r="C217" s="116"/>
      <c r="D217" s="135"/>
      <c r="E217" s="135"/>
      <c r="F217" s="135"/>
      <c r="G217" s="135"/>
      <c r="H217" s="135"/>
      <c r="I217" s="117"/>
      <c r="J217" s="117"/>
      <c r="K217" s="117"/>
    </row>
    <row r="218" spans="2:11">
      <c r="B218" s="116"/>
      <c r="C218" s="116"/>
      <c r="D218" s="135"/>
      <c r="E218" s="135"/>
      <c r="F218" s="135"/>
      <c r="G218" s="135"/>
      <c r="H218" s="135"/>
      <c r="I218" s="117"/>
      <c r="J218" s="117"/>
      <c r="K218" s="117"/>
    </row>
    <row r="219" spans="2:11">
      <c r="B219" s="116"/>
      <c r="C219" s="116"/>
      <c r="D219" s="135"/>
      <c r="E219" s="135"/>
      <c r="F219" s="135"/>
      <c r="G219" s="135"/>
      <c r="H219" s="135"/>
      <c r="I219" s="117"/>
      <c r="J219" s="117"/>
      <c r="K219" s="117"/>
    </row>
    <row r="220" spans="2:11">
      <c r="B220" s="116"/>
      <c r="C220" s="116"/>
      <c r="D220" s="135"/>
      <c r="E220" s="135"/>
      <c r="F220" s="135"/>
      <c r="G220" s="135"/>
      <c r="H220" s="135"/>
      <c r="I220" s="117"/>
      <c r="J220" s="117"/>
      <c r="K220" s="117"/>
    </row>
    <row r="221" spans="2:11">
      <c r="B221" s="116"/>
      <c r="C221" s="116"/>
      <c r="D221" s="135"/>
      <c r="E221" s="135"/>
      <c r="F221" s="135"/>
      <c r="G221" s="135"/>
      <c r="H221" s="135"/>
      <c r="I221" s="117"/>
      <c r="J221" s="117"/>
      <c r="K221" s="117"/>
    </row>
    <row r="222" spans="2:11">
      <c r="B222" s="116"/>
      <c r="C222" s="116"/>
      <c r="D222" s="135"/>
      <c r="E222" s="135"/>
      <c r="F222" s="135"/>
      <c r="G222" s="135"/>
      <c r="H222" s="135"/>
      <c r="I222" s="117"/>
      <c r="J222" s="117"/>
      <c r="K222" s="117"/>
    </row>
    <row r="223" spans="2:11">
      <c r="B223" s="116"/>
      <c r="C223" s="116"/>
      <c r="D223" s="135"/>
      <c r="E223" s="135"/>
      <c r="F223" s="135"/>
      <c r="G223" s="135"/>
      <c r="H223" s="135"/>
      <c r="I223" s="117"/>
      <c r="J223" s="117"/>
      <c r="K223" s="117"/>
    </row>
    <row r="224" spans="2:11">
      <c r="B224" s="116"/>
      <c r="C224" s="116"/>
      <c r="D224" s="135"/>
      <c r="E224" s="135"/>
      <c r="F224" s="135"/>
      <c r="G224" s="135"/>
      <c r="H224" s="135"/>
      <c r="I224" s="117"/>
      <c r="J224" s="117"/>
      <c r="K224" s="117"/>
    </row>
    <row r="225" spans="2:11">
      <c r="B225" s="116"/>
      <c r="C225" s="116"/>
      <c r="D225" s="135"/>
      <c r="E225" s="135"/>
      <c r="F225" s="135"/>
      <c r="G225" s="135"/>
      <c r="H225" s="135"/>
      <c r="I225" s="117"/>
      <c r="J225" s="117"/>
      <c r="K225" s="117"/>
    </row>
    <row r="226" spans="2:11">
      <c r="B226" s="116"/>
      <c r="C226" s="116"/>
      <c r="D226" s="135"/>
      <c r="E226" s="135"/>
      <c r="F226" s="135"/>
      <c r="G226" s="135"/>
      <c r="H226" s="135"/>
      <c r="I226" s="117"/>
      <c r="J226" s="117"/>
      <c r="K226" s="117"/>
    </row>
    <row r="227" spans="2:11">
      <c r="B227" s="116"/>
      <c r="C227" s="116"/>
      <c r="D227" s="135"/>
      <c r="E227" s="135"/>
      <c r="F227" s="135"/>
      <c r="G227" s="135"/>
      <c r="H227" s="135"/>
      <c r="I227" s="117"/>
      <c r="J227" s="117"/>
      <c r="K227" s="117"/>
    </row>
    <row r="228" spans="2:11">
      <c r="B228" s="116"/>
      <c r="C228" s="116"/>
      <c r="D228" s="135"/>
      <c r="E228" s="135"/>
      <c r="F228" s="135"/>
      <c r="G228" s="135"/>
      <c r="H228" s="135"/>
      <c r="I228" s="117"/>
      <c r="J228" s="117"/>
      <c r="K228" s="117"/>
    </row>
    <row r="229" spans="2:11">
      <c r="B229" s="116"/>
      <c r="C229" s="116"/>
      <c r="D229" s="135"/>
      <c r="E229" s="135"/>
      <c r="F229" s="135"/>
      <c r="G229" s="135"/>
      <c r="H229" s="135"/>
      <c r="I229" s="117"/>
      <c r="J229" s="117"/>
      <c r="K229" s="117"/>
    </row>
    <row r="230" spans="2:11">
      <c r="B230" s="116"/>
      <c r="C230" s="116"/>
      <c r="D230" s="135"/>
      <c r="E230" s="135"/>
      <c r="F230" s="135"/>
      <c r="G230" s="135"/>
      <c r="H230" s="135"/>
      <c r="I230" s="117"/>
      <c r="J230" s="117"/>
      <c r="K230" s="117"/>
    </row>
    <row r="231" spans="2:11">
      <c r="B231" s="116"/>
      <c r="C231" s="116"/>
      <c r="D231" s="135"/>
      <c r="E231" s="135"/>
      <c r="F231" s="135"/>
      <c r="G231" s="135"/>
      <c r="H231" s="135"/>
      <c r="I231" s="117"/>
      <c r="J231" s="117"/>
      <c r="K231" s="117"/>
    </row>
    <row r="232" spans="2:11">
      <c r="B232" s="116"/>
      <c r="C232" s="116"/>
      <c r="D232" s="135"/>
      <c r="E232" s="135"/>
      <c r="F232" s="135"/>
      <c r="G232" s="135"/>
      <c r="H232" s="135"/>
      <c r="I232" s="117"/>
      <c r="J232" s="117"/>
      <c r="K232" s="117"/>
    </row>
    <row r="233" spans="2:11">
      <c r="B233" s="116"/>
      <c r="C233" s="116"/>
      <c r="D233" s="135"/>
      <c r="E233" s="135"/>
      <c r="F233" s="135"/>
      <c r="G233" s="135"/>
      <c r="H233" s="135"/>
      <c r="I233" s="117"/>
      <c r="J233" s="117"/>
      <c r="K233" s="117"/>
    </row>
    <row r="234" spans="2:11">
      <c r="B234" s="116"/>
      <c r="C234" s="116"/>
      <c r="D234" s="135"/>
      <c r="E234" s="135"/>
      <c r="F234" s="135"/>
      <c r="G234" s="135"/>
      <c r="H234" s="135"/>
      <c r="I234" s="117"/>
      <c r="J234" s="117"/>
      <c r="K234" s="117"/>
    </row>
    <row r="235" spans="2:11">
      <c r="B235" s="116"/>
      <c r="C235" s="116"/>
      <c r="D235" s="135"/>
      <c r="E235" s="135"/>
      <c r="F235" s="135"/>
      <c r="G235" s="135"/>
      <c r="H235" s="135"/>
      <c r="I235" s="117"/>
      <c r="J235" s="117"/>
      <c r="K235" s="117"/>
    </row>
    <row r="236" spans="2:11">
      <c r="B236" s="116"/>
      <c r="C236" s="116"/>
      <c r="D236" s="135"/>
      <c r="E236" s="135"/>
      <c r="F236" s="135"/>
      <c r="G236" s="135"/>
      <c r="H236" s="135"/>
      <c r="I236" s="117"/>
      <c r="J236" s="117"/>
      <c r="K236" s="117"/>
    </row>
    <row r="237" spans="2:11">
      <c r="B237" s="116"/>
      <c r="C237" s="116"/>
      <c r="D237" s="135"/>
      <c r="E237" s="135"/>
      <c r="F237" s="135"/>
      <c r="G237" s="135"/>
      <c r="H237" s="135"/>
      <c r="I237" s="117"/>
      <c r="J237" s="117"/>
      <c r="K237" s="117"/>
    </row>
    <row r="238" spans="2:11">
      <c r="B238" s="116"/>
      <c r="C238" s="116"/>
      <c r="D238" s="135"/>
      <c r="E238" s="135"/>
      <c r="F238" s="135"/>
      <c r="G238" s="135"/>
      <c r="H238" s="135"/>
      <c r="I238" s="117"/>
      <c r="J238" s="117"/>
      <c r="K238" s="117"/>
    </row>
    <row r="239" spans="2:11">
      <c r="B239" s="116"/>
      <c r="C239" s="116"/>
      <c r="D239" s="135"/>
      <c r="E239" s="135"/>
      <c r="F239" s="135"/>
      <c r="G239" s="135"/>
      <c r="H239" s="135"/>
      <c r="I239" s="117"/>
      <c r="J239" s="117"/>
      <c r="K239" s="117"/>
    </row>
    <row r="240" spans="2:11">
      <c r="B240" s="116"/>
      <c r="C240" s="116"/>
      <c r="D240" s="135"/>
      <c r="E240" s="135"/>
      <c r="F240" s="135"/>
      <c r="G240" s="135"/>
      <c r="H240" s="135"/>
      <c r="I240" s="117"/>
      <c r="J240" s="117"/>
      <c r="K240" s="117"/>
    </row>
    <row r="241" spans="2:11">
      <c r="B241" s="116"/>
      <c r="C241" s="116"/>
      <c r="D241" s="135"/>
      <c r="E241" s="135"/>
      <c r="F241" s="135"/>
      <c r="G241" s="135"/>
      <c r="H241" s="135"/>
      <c r="I241" s="117"/>
      <c r="J241" s="117"/>
      <c r="K241" s="117"/>
    </row>
    <row r="242" spans="2:11">
      <c r="B242" s="116"/>
      <c r="C242" s="116"/>
      <c r="D242" s="135"/>
      <c r="E242" s="135"/>
      <c r="F242" s="135"/>
      <c r="G242" s="135"/>
      <c r="H242" s="135"/>
      <c r="I242" s="117"/>
      <c r="J242" s="117"/>
      <c r="K242" s="117"/>
    </row>
    <row r="243" spans="2:11">
      <c r="B243" s="116"/>
      <c r="C243" s="116"/>
      <c r="D243" s="135"/>
      <c r="E243" s="135"/>
      <c r="F243" s="135"/>
      <c r="G243" s="135"/>
      <c r="H243" s="135"/>
      <c r="I243" s="117"/>
      <c r="J243" s="117"/>
      <c r="K243" s="117"/>
    </row>
    <row r="244" spans="2:11">
      <c r="B244" s="116"/>
      <c r="C244" s="116"/>
      <c r="D244" s="135"/>
      <c r="E244" s="135"/>
      <c r="F244" s="135"/>
      <c r="G244" s="135"/>
      <c r="H244" s="135"/>
      <c r="I244" s="117"/>
      <c r="J244" s="117"/>
      <c r="K244" s="117"/>
    </row>
    <row r="245" spans="2:11">
      <c r="B245" s="116"/>
      <c r="C245" s="116"/>
      <c r="D245" s="135"/>
      <c r="E245" s="135"/>
      <c r="F245" s="135"/>
      <c r="G245" s="135"/>
      <c r="H245" s="135"/>
      <c r="I245" s="117"/>
      <c r="J245" s="117"/>
      <c r="K245" s="117"/>
    </row>
    <row r="246" spans="2:11">
      <c r="B246" s="116"/>
      <c r="C246" s="116"/>
      <c r="D246" s="135"/>
      <c r="E246" s="135"/>
      <c r="F246" s="135"/>
      <c r="G246" s="135"/>
      <c r="H246" s="135"/>
      <c r="I246" s="117"/>
      <c r="J246" s="117"/>
      <c r="K246" s="117"/>
    </row>
    <row r="247" spans="2:11">
      <c r="B247" s="116"/>
      <c r="C247" s="116"/>
      <c r="D247" s="135"/>
      <c r="E247" s="135"/>
      <c r="F247" s="135"/>
      <c r="G247" s="135"/>
      <c r="H247" s="135"/>
      <c r="I247" s="117"/>
      <c r="J247" s="117"/>
      <c r="K247" s="117"/>
    </row>
    <row r="248" spans="2:11">
      <c r="B248" s="116"/>
      <c r="C248" s="116"/>
      <c r="D248" s="135"/>
      <c r="E248" s="135"/>
      <c r="F248" s="135"/>
      <c r="G248" s="135"/>
      <c r="H248" s="135"/>
      <c r="I248" s="117"/>
      <c r="J248" s="117"/>
      <c r="K248" s="117"/>
    </row>
    <row r="249" spans="2:11">
      <c r="B249" s="116"/>
      <c r="C249" s="116"/>
      <c r="D249" s="135"/>
      <c r="E249" s="135"/>
      <c r="F249" s="135"/>
      <c r="G249" s="135"/>
      <c r="H249" s="135"/>
      <c r="I249" s="117"/>
      <c r="J249" s="117"/>
      <c r="K249" s="117"/>
    </row>
    <row r="250" spans="2:11">
      <c r="B250" s="116"/>
      <c r="C250" s="116"/>
      <c r="D250" s="135"/>
      <c r="E250" s="135"/>
      <c r="F250" s="135"/>
      <c r="G250" s="135"/>
      <c r="H250" s="135"/>
      <c r="I250" s="117"/>
      <c r="J250" s="117"/>
      <c r="K250" s="117"/>
    </row>
    <row r="251" spans="2:11">
      <c r="B251" s="116"/>
      <c r="C251" s="116"/>
      <c r="D251" s="135"/>
      <c r="E251" s="135"/>
      <c r="F251" s="135"/>
      <c r="G251" s="135"/>
      <c r="H251" s="135"/>
      <c r="I251" s="117"/>
      <c r="J251" s="117"/>
      <c r="K251" s="117"/>
    </row>
    <row r="252" spans="2:11">
      <c r="B252" s="116"/>
      <c r="C252" s="116"/>
      <c r="D252" s="135"/>
      <c r="E252" s="135"/>
      <c r="F252" s="135"/>
      <c r="G252" s="135"/>
      <c r="H252" s="135"/>
      <c r="I252" s="117"/>
      <c r="J252" s="117"/>
      <c r="K252" s="117"/>
    </row>
    <row r="253" spans="2:11">
      <c r="B253" s="116"/>
      <c r="C253" s="116"/>
      <c r="D253" s="135"/>
      <c r="E253" s="135"/>
      <c r="F253" s="135"/>
      <c r="G253" s="135"/>
      <c r="H253" s="135"/>
      <c r="I253" s="117"/>
      <c r="J253" s="117"/>
      <c r="K253" s="117"/>
    </row>
    <row r="254" spans="2:11">
      <c r="B254" s="116"/>
      <c r="C254" s="116"/>
      <c r="D254" s="135"/>
      <c r="E254" s="135"/>
      <c r="F254" s="135"/>
      <c r="G254" s="135"/>
      <c r="H254" s="135"/>
      <c r="I254" s="117"/>
      <c r="J254" s="117"/>
      <c r="K254" s="117"/>
    </row>
    <row r="255" spans="2:11">
      <c r="B255" s="116"/>
      <c r="C255" s="116"/>
      <c r="D255" s="135"/>
      <c r="E255" s="135"/>
      <c r="F255" s="135"/>
      <c r="G255" s="135"/>
      <c r="H255" s="135"/>
      <c r="I255" s="117"/>
      <c r="J255" s="117"/>
      <c r="K255" s="117"/>
    </row>
    <row r="256" spans="2:11">
      <c r="B256" s="116"/>
      <c r="C256" s="116"/>
      <c r="D256" s="135"/>
      <c r="E256" s="135"/>
      <c r="F256" s="135"/>
      <c r="G256" s="135"/>
      <c r="H256" s="135"/>
      <c r="I256" s="117"/>
      <c r="J256" s="117"/>
      <c r="K256" s="117"/>
    </row>
    <row r="257" spans="2:11">
      <c r="B257" s="116"/>
      <c r="C257" s="116"/>
      <c r="D257" s="135"/>
      <c r="E257" s="135"/>
      <c r="F257" s="135"/>
      <c r="G257" s="135"/>
      <c r="H257" s="135"/>
      <c r="I257" s="117"/>
      <c r="J257" s="117"/>
      <c r="K257" s="117"/>
    </row>
    <row r="258" spans="2:11">
      <c r="B258" s="116"/>
      <c r="C258" s="116"/>
      <c r="D258" s="135"/>
      <c r="E258" s="135"/>
      <c r="F258" s="135"/>
      <c r="G258" s="135"/>
      <c r="H258" s="135"/>
      <c r="I258" s="117"/>
      <c r="J258" s="117"/>
      <c r="K258" s="117"/>
    </row>
    <row r="259" spans="2:11">
      <c r="B259" s="116"/>
      <c r="C259" s="116"/>
      <c r="D259" s="135"/>
      <c r="E259" s="135"/>
      <c r="F259" s="135"/>
      <c r="G259" s="135"/>
      <c r="H259" s="135"/>
      <c r="I259" s="117"/>
      <c r="J259" s="117"/>
      <c r="K259" s="117"/>
    </row>
    <row r="260" spans="2:11">
      <c r="B260" s="116"/>
      <c r="C260" s="116"/>
      <c r="D260" s="135"/>
      <c r="E260" s="135"/>
      <c r="F260" s="135"/>
      <c r="G260" s="135"/>
      <c r="H260" s="135"/>
      <c r="I260" s="117"/>
      <c r="J260" s="117"/>
      <c r="K260" s="117"/>
    </row>
    <row r="261" spans="2:11">
      <c r="B261" s="116"/>
      <c r="C261" s="116"/>
      <c r="D261" s="135"/>
      <c r="E261" s="135"/>
      <c r="F261" s="135"/>
      <c r="G261" s="135"/>
      <c r="H261" s="135"/>
      <c r="I261" s="117"/>
      <c r="J261" s="117"/>
      <c r="K261" s="117"/>
    </row>
    <row r="262" spans="2:11">
      <c r="B262" s="116"/>
      <c r="C262" s="116"/>
      <c r="D262" s="135"/>
      <c r="E262" s="135"/>
      <c r="F262" s="135"/>
      <c r="G262" s="135"/>
      <c r="H262" s="135"/>
      <c r="I262" s="117"/>
      <c r="J262" s="117"/>
      <c r="K262" s="117"/>
    </row>
    <row r="263" spans="2:11">
      <c r="B263" s="116"/>
      <c r="C263" s="116"/>
      <c r="D263" s="135"/>
      <c r="E263" s="135"/>
      <c r="F263" s="135"/>
      <c r="G263" s="135"/>
      <c r="H263" s="135"/>
      <c r="I263" s="117"/>
      <c r="J263" s="117"/>
      <c r="K263" s="117"/>
    </row>
    <row r="264" spans="2:11">
      <c r="B264" s="116"/>
      <c r="C264" s="116"/>
      <c r="D264" s="135"/>
      <c r="E264" s="135"/>
      <c r="F264" s="135"/>
      <c r="G264" s="135"/>
      <c r="H264" s="135"/>
      <c r="I264" s="117"/>
      <c r="J264" s="117"/>
      <c r="K264" s="117"/>
    </row>
    <row r="265" spans="2:11">
      <c r="B265" s="116"/>
      <c r="C265" s="116"/>
      <c r="D265" s="135"/>
      <c r="E265" s="135"/>
      <c r="F265" s="135"/>
      <c r="G265" s="135"/>
      <c r="H265" s="135"/>
      <c r="I265" s="117"/>
      <c r="J265" s="117"/>
      <c r="K265" s="117"/>
    </row>
    <row r="266" spans="2:11">
      <c r="B266" s="116"/>
      <c r="C266" s="116"/>
      <c r="D266" s="135"/>
      <c r="E266" s="135"/>
      <c r="F266" s="135"/>
      <c r="G266" s="135"/>
      <c r="H266" s="135"/>
      <c r="I266" s="117"/>
      <c r="J266" s="117"/>
      <c r="K266" s="117"/>
    </row>
    <row r="267" spans="2:11">
      <c r="B267" s="116"/>
      <c r="C267" s="116"/>
      <c r="D267" s="135"/>
      <c r="E267" s="135"/>
      <c r="F267" s="135"/>
      <c r="G267" s="135"/>
      <c r="H267" s="135"/>
      <c r="I267" s="117"/>
      <c r="J267" s="117"/>
      <c r="K267" s="117"/>
    </row>
    <row r="268" spans="2:11">
      <c r="B268" s="116"/>
      <c r="C268" s="116"/>
      <c r="D268" s="135"/>
      <c r="E268" s="135"/>
      <c r="F268" s="135"/>
      <c r="G268" s="135"/>
      <c r="H268" s="135"/>
      <c r="I268" s="117"/>
      <c r="J268" s="117"/>
      <c r="K268" s="117"/>
    </row>
    <row r="269" spans="2:11">
      <c r="B269" s="116"/>
      <c r="C269" s="116"/>
      <c r="D269" s="135"/>
      <c r="E269" s="135"/>
      <c r="F269" s="135"/>
      <c r="G269" s="135"/>
      <c r="H269" s="135"/>
      <c r="I269" s="117"/>
      <c r="J269" s="117"/>
      <c r="K269" s="117"/>
    </row>
    <row r="270" spans="2:11">
      <c r="B270" s="116"/>
      <c r="C270" s="116"/>
      <c r="D270" s="135"/>
      <c r="E270" s="135"/>
      <c r="F270" s="135"/>
      <c r="G270" s="135"/>
      <c r="H270" s="135"/>
      <c r="I270" s="117"/>
      <c r="J270" s="117"/>
      <c r="K270" s="117"/>
    </row>
    <row r="271" spans="2:11">
      <c r="B271" s="116"/>
      <c r="C271" s="116"/>
      <c r="D271" s="135"/>
      <c r="E271" s="135"/>
      <c r="F271" s="135"/>
      <c r="G271" s="135"/>
      <c r="H271" s="135"/>
      <c r="I271" s="117"/>
      <c r="J271" s="117"/>
      <c r="K271" s="117"/>
    </row>
    <row r="272" spans="2:11">
      <c r="B272" s="116"/>
      <c r="C272" s="116"/>
      <c r="D272" s="135"/>
      <c r="E272" s="135"/>
      <c r="F272" s="135"/>
      <c r="G272" s="135"/>
      <c r="H272" s="135"/>
      <c r="I272" s="117"/>
      <c r="J272" s="117"/>
      <c r="K272" s="117"/>
    </row>
    <row r="273" spans="2:11">
      <c r="B273" s="116"/>
      <c r="C273" s="116"/>
      <c r="D273" s="135"/>
      <c r="E273" s="135"/>
      <c r="F273" s="135"/>
      <c r="G273" s="135"/>
      <c r="H273" s="135"/>
      <c r="I273" s="117"/>
      <c r="J273" s="117"/>
      <c r="K273" s="117"/>
    </row>
    <row r="274" spans="2:11">
      <c r="B274" s="116"/>
      <c r="C274" s="116"/>
      <c r="D274" s="135"/>
      <c r="E274" s="135"/>
      <c r="F274" s="135"/>
      <c r="G274" s="135"/>
      <c r="H274" s="135"/>
      <c r="I274" s="117"/>
      <c r="J274" s="117"/>
      <c r="K274" s="117"/>
    </row>
    <row r="275" spans="2:11">
      <c r="B275" s="116"/>
      <c r="C275" s="116"/>
      <c r="D275" s="135"/>
      <c r="E275" s="135"/>
      <c r="F275" s="135"/>
      <c r="G275" s="135"/>
      <c r="H275" s="135"/>
      <c r="I275" s="117"/>
      <c r="J275" s="117"/>
      <c r="K275" s="117"/>
    </row>
    <row r="276" spans="2:11">
      <c r="B276" s="116"/>
      <c r="C276" s="116"/>
      <c r="D276" s="135"/>
      <c r="E276" s="135"/>
      <c r="F276" s="135"/>
      <c r="G276" s="135"/>
      <c r="H276" s="135"/>
      <c r="I276" s="117"/>
      <c r="J276" s="117"/>
      <c r="K276" s="117"/>
    </row>
    <row r="277" spans="2:11">
      <c r="B277" s="116"/>
      <c r="C277" s="116"/>
      <c r="D277" s="135"/>
      <c r="E277" s="135"/>
      <c r="F277" s="135"/>
      <c r="G277" s="135"/>
      <c r="H277" s="135"/>
      <c r="I277" s="117"/>
      <c r="J277" s="117"/>
      <c r="K277" s="117"/>
    </row>
    <row r="278" spans="2:11">
      <c r="B278" s="116"/>
      <c r="C278" s="116"/>
      <c r="D278" s="135"/>
      <c r="E278" s="135"/>
      <c r="F278" s="135"/>
      <c r="G278" s="135"/>
      <c r="H278" s="135"/>
      <c r="I278" s="117"/>
      <c r="J278" s="117"/>
      <c r="K278" s="117"/>
    </row>
    <row r="279" spans="2:11">
      <c r="B279" s="116"/>
      <c r="C279" s="116"/>
      <c r="D279" s="135"/>
      <c r="E279" s="135"/>
      <c r="F279" s="135"/>
      <c r="G279" s="135"/>
      <c r="H279" s="135"/>
      <c r="I279" s="117"/>
      <c r="J279" s="117"/>
      <c r="K279" s="117"/>
    </row>
    <row r="280" spans="2:11">
      <c r="B280" s="116"/>
      <c r="C280" s="116"/>
      <c r="D280" s="135"/>
      <c r="E280" s="135"/>
      <c r="F280" s="135"/>
      <c r="G280" s="135"/>
      <c r="H280" s="135"/>
      <c r="I280" s="117"/>
      <c r="J280" s="117"/>
      <c r="K280" s="117"/>
    </row>
    <row r="281" spans="2:11">
      <c r="B281" s="116"/>
      <c r="C281" s="116"/>
      <c r="D281" s="135"/>
      <c r="E281" s="135"/>
      <c r="F281" s="135"/>
      <c r="G281" s="135"/>
      <c r="H281" s="135"/>
      <c r="I281" s="117"/>
      <c r="J281" s="117"/>
      <c r="K281" s="117"/>
    </row>
    <row r="282" spans="2:11">
      <c r="B282" s="116"/>
      <c r="C282" s="116"/>
      <c r="D282" s="135"/>
      <c r="E282" s="135"/>
      <c r="F282" s="135"/>
      <c r="G282" s="135"/>
      <c r="H282" s="135"/>
      <c r="I282" s="117"/>
      <c r="J282" s="117"/>
      <c r="K282" s="117"/>
    </row>
    <row r="283" spans="2:11">
      <c r="B283" s="116"/>
      <c r="C283" s="116"/>
      <c r="D283" s="135"/>
      <c r="E283" s="135"/>
      <c r="F283" s="135"/>
      <c r="G283" s="135"/>
      <c r="H283" s="135"/>
      <c r="I283" s="117"/>
      <c r="J283" s="117"/>
      <c r="K283" s="117"/>
    </row>
    <row r="284" spans="2:11">
      <c r="B284" s="116"/>
      <c r="C284" s="116"/>
      <c r="D284" s="135"/>
      <c r="E284" s="135"/>
      <c r="F284" s="135"/>
      <c r="G284" s="135"/>
      <c r="H284" s="135"/>
      <c r="I284" s="117"/>
      <c r="J284" s="117"/>
      <c r="K284" s="117"/>
    </row>
    <row r="285" spans="2:11">
      <c r="B285" s="116"/>
      <c r="C285" s="116"/>
      <c r="D285" s="135"/>
      <c r="E285" s="135"/>
      <c r="F285" s="135"/>
      <c r="G285" s="135"/>
      <c r="H285" s="135"/>
      <c r="I285" s="117"/>
      <c r="J285" s="117"/>
      <c r="K285" s="117"/>
    </row>
    <row r="286" spans="2:11">
      <c r="B286" s="116"/>
      <c r="C286" s="116"/>
      <c r="D286" s="135"/>
      <c r="E286" s="135"/>
      <c r="F286" s="135"/>
      <c r="G286" s="135"/>
      <c r="H286" s="135"/>
      <c r="I286" s="117"/>
      <c r="J286" s="117"/>
      <c r="K286" s="117"/>
    </row>
    <row r="287" spans="2:11">
      <c r="B287" s="116"/>
      <c r="C287" s="116"/>
      <c r="D287" s="135"/>
      <c r="E287" s="135"/>
      <c r="F287" s="135"/>
      <c r="G287" s="135"/>
      <c r="H287" s="135"/>
      <c r="I287" s="117"/>
      <c r="J287" s="117"/>
      <c r="K287" s="117"/>
    </row>
    <row r="288" spans="2:11">
      <c r="B288" s="116"/>
      <c r="C288" s="116"/>
      <c r="D288" s="135"/>
      <c r="E288" s="135"/>
      <c r="F288" s="135"/>
      <c r="G288" s="135"/>
      <c r="H288" s="135"/>
      <c r="I288" s="117"/>
      <c r="J288" s="117"/>
      <c r="K288" s="117"/>
    </row>
    <row r="289" spans="2:11">
      <c r="B289" s="116"/>
      <c r="C289" s="116"/>
      <c r="D289" s="135"/>
      <c r="E289" s="135"/>
      <c r="F289" s="135"/>
      <c r="G289" s="135"/>
      <c r="H289" s="135"/>
      <c r="I289" s="117"/>
      <c r="J289" s="117"/>
      <c r="K289" s="117"/>
    </row>
    <row r="290" spans="2:11">
      <c r="B290" s="116"/>
      <c r="C290" s="116"/>
      <c r="D290" s="135"/>
      <c r="E290" s="135"/>
      <c r="F290" s="135"/>
      <c r="G290" s="135"/>
      <c r="H290" s="135"/>
      <c r="I290" s="117"/>
      <c r="J290" s="117"/>
      <c r="K290" s="117"/>
    </row>
    <row r="291" spans="2:11">
      <c r="B291" s="116"/>
      <c r="C291" s="116"/>
      <c r="D291" s="135"/>
      <c r="E291" s="135"/>
      <c r="F291" s="135"/>
      <c r="G291" s="135"/>
      <c r="H291" s="135"/>
      <c r="I291" s="117"/>
      <c r="J291" s="117"/>
      <c r="K291" s="117"/>
    </row>
    <row r="292" spans="2:11">
      <c r="B292" s="116"/>
      <c r="C292" s="116"/>
      <c r="D292" s="135"/>
      <c r="E292" s="135"/>
      <c r="F292" s="135"/>
      <c r="G292" s="135"/>
      <c r="H292" s="135"/>
      <c r="I292" s="117"/>
      <c r="J292" s="117"/>
      <c r="K292" s="117"/>
    </row>
    <row r="293" spans="2:11">
      <c r="B293" s="116"/>
      <c r="C293" s="116"/>
      <c r="D293" s="135"/>
      <c r="E293" s="135"/>
      <c r="F293" s="135"/>
      <c r="G293" s="135"/>
      <c r="H293" s="135"/>
      <c r="I293" s="117"/>
      <c r="J293" s="117"/>
      <c r="K293" s="117"/>
    </row>
    <row r="294" spans="2:11">
      <c r="B294" s="116"/>
      <c r="C294" s="116"/>
      <c r="D294" s="135"/>
      <c r="E294" s="135"/>
      <c r="F294" s="135"/>
      <c r="G294" s="135"/>
      <c r="H294" s="135"/>
      <c r="I294" s="117"/>
      <c r="J294" s="117"/>
      <c r="K294" s="117"/>
    </row>
    <row r="295" spans="2:11">
      <c r="B295" s="116"/>
      <c r="C295" s="116"/>
      <c r="D295" s="135"/>
      <c r="E295" s="135"/>
      <c r="F295" s="135"/>
      <c r="G295" s="135"/>
      <c r="H295" s="135"/>
      <c r="I295" s="117"/>
      <c r="J295" s="117"/>
      <c r="K295" s="117"/>
    </row>
    <row r="296" spans="2:11">
      <c r="B296" s="116"/>
      <c r="C296" s="116"/>
      <c r="D296" s="135"/>
      <c r="E296" s="135"/>
      <c r="F296" s="135"/>
      <c r="G296" s="135"/>
      <c r="H296" s="135"/>
      <c r="I296" s="117"/>
      <c r="J296" s="117"/>
      <c r="K296" s="117"/>
    </row>
    <row r="297" spans="2:11">
      <c r="B297" s="116"/>
      <c r="C297" s="116"/>
      <c r="D297" s="135"/>
      <c r="E297" s="135"/>
      <c r="F297" s="135"/>
      <c r="G297" s="135"/>
      <c r="H297" s="135"/>
      <c r="I297" s="117"/>
      <c r="J297" s="117"/>
      <c r="K297" s="117"/>
    </row>
    <row r="298" spans="2:11">
      <c r="B298" s="116"/>
      <c r="C298" s="116"/>
      <c r="D298" s="135"/>
      <c r="E298" s="135"/>
      <c r="F298" s="135"/>
      <c r="G298" s="135"/>
      <c r="H298" s="135"/>
      <c r="I298" s="117"/>
      <c r="J298" s="117"/>
      <c r="K298" s="117"/>
    </row>
    <row r="299" spans="2:11">
      <c r="B299" s="116"/>
      <c r="C299" s="116"/>
      <c r="D299" s="135"/>
      <c r="E299" s="135"/>
      <c r="F299" s="135"/>
      <c r="G299" s="135"/>
      <c r="H299" s="135"/>
      <c r="I299" s="117"/>
      <c r="J299" s="117"/>
      <c r="K299" s="117"/>
    </row>
    <row r="300" spans="2:11">
      <c r="B300" s="116"/>
      <c r="C300" s="116"/>
      <c r="D300" s="135"/>
      <c r="E300" s="135"/>
      <c r="F300" s="135"/>
      <c r="G300" s="135"/>
      <c r="H300" s="135"/>
      <c r="I300" s="117"/>
      <c r="J300" s="117"/>
      <c r="K300" s="117"/>
    </row>
    <row r="301" spans="2:11">
      <c r="B301" s="116"/>
      <c r="C301" s="116"/>
      <c r="D301" s="135"/>
      <c r="E301" s="135"/>
      <c r="F301" s="135"/>
      <c r="G301" s="135"/>
      <c r="H301" s="135"/>
      <c r="I301" s="117"/>
      <c r="J301" s="117"/>
      <c r="K301" s="117"/>
    </row>
    <row r="302" spans="2:11">
      <c r="B302" s="116"/>
      <c r="C302" s="116"/>
      <c r="D302" s="135"/>
      <c r="E302" s="135"/>
      <c r="F302" s="135"/>
      <c r="G302" s="135"/>
      <c r="H302" s="135"/>
      <c r="I302" s="117"/>
      <c r="J302" s="117"/>
      <c r="K302" s="117"/>
    </row>
    <row r="303" spans="2:11">
      <c r="B303" s="116"/>
      <c r="C303" s="116"/>
      <c r="D303" s="135"/>
      <c r="E303" s="135"/>
      <c r="F303" s="135"/>
      <c r="G303" s="135"/>
      <c r="H303" s="135"/>
      <c r="I303" s="117"/>
      <c r="J303" s="117"/>
      <c r="K303" s="117"/>
    </row>
    <row r="304" spans="2:11">
      <c r="B304" s="116"/>
      <c r="C304" s="116"/>
      <c r="D304" s="135"/>
      <c r="E304" s="135"/>
      <c r="F304" s="135"/>
      <c r="G304" s="135"/>
      <c r="H304" s="135"/>
      <c r="I304" s="117"/>
      <c r="J304" s="117"/>
      <c r="K304" s="117"/>
    </row>
    <row r="305" spans="2:11">
      <c r="B305" s="116"/>
      <c r="C305" s="116"/>
      <c r="D305" s="135"/>
      <c r="E305" s="135"/>
      <c r="F305" s="135"/>
      <c r="G305" s="135"/>
      <c r="H305" s="135"/>
      <c r="I305" s="117"/>
      <c r="J305" s="117"/>
      <c r="K305" s="117"/>
    </row>
    <row r="306" spans="2:11">
      <c r="B306" s="116"/>
      <c r="C306" s="116"/>
      <c r="D306" s="135"/>
      <c r="E306" s="135"/>
      <c r="F306" s="135"/>
      <c r="G306" s="135"/>
      <c r="H306" s="135"/>
      <c r="I306" s="117"/>
      <c r="J306" s="117"/>
      <c r="K306" s="117"/>
    </row>
    <row r="307" spans="2:11">
      <c r="B307" s="116"/>
      <c r="C307" s="116"/>
      <c r="D307" s="135"/>
      <c r="E307" s="135"/>
      <c r="F307" s="135"/>
      <c r="G307" s="135"/>
      <c r="H307" s="135"/>
      <c r="I307" s="117"/>
      <c r="J307" s="117"/>
      <c r="K307" s="117"/>
    </row>
    <row r="308" spans="2:11">
      <c r="B308" s="116"/>
      <c r="C308" s="116"/>
      <c r="D308" s="135"/>
      <c r="E308" s="135"/>
      <c r="F308" s="135"/>
      <c r="G308" s="135"/>
      <c r="H308" s="135"/>
      <c r="I308" s="117"/>
      <c r="J308" s="117"/>
      <c r="K308" s="117"/>
    </row>
    <row r="309" spans="2:11">
      <c r="B309" s="116"/>
      <c r="C309" s="116"/>
      <c r="D309" s="135"/>
      <c r="E309" s="135"/>
      <c r="F309" s="135"/>
      <c r="G309" s="135"/>
      <c r="H309" s="135"/>
      <c r="I309" s="117"/>
      <c r="J309" s="117"/>
      <c r="K309" s="117"/>
    </row>
    <row r="310" spans="2:11">
      <c r="B310" s="116"/>
      <c r="C310" s="116"/>
      <c r="D310" s="135"/>
      <c r="E310" s="135"/>
      <c r="F310" s="135"/>
      <c r="G310" s="135"/>
      <c r="H310" s="135"/>
      <c r="I310" s="117"/>
      <c r="J310" s="117"/>
      <c r="K310" s="117"/>
    </row>
    <row r="311" spans="2:11">
      <c r="B311" s="116"/>
      <c r="C311" s="116"/>
      <c r="D311" s="135"/>
      <c r="E311" s="135"/>
      <c r="F311" s="135"/>
      <c r="G311" s="135"/>
      <c r="H311" s="135"/>
      <c r="I311" s="117"/>
      <c r="J311" s="117"/>
      <c r="K311" s="117"/>
    </row>
    <row r="312" spans="2:11">
      <c r="B312" s="116"/>
      <c r="C312" s="116"/>
      <c r="D312" s="135"/>
      <c r="E312" s="135"/>
      <c r="F312" s="135"/>
      <c r="G312" s="135"/>
      <c r="H312" s="135"/>
      <c r="I312" s="117"/>
      <c r="J312" s="117"/>
      <c r="K312" s="117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4.285156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.7109375" style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135</v>
      </c>
      <c r="C1" s="67" t="s" vm="1">
        <v>214</v>
      </c>
    </row>
    <row r="2" spans="2:15">
      <c r="B2" s="46" t="s">
        <v>134</v>
      </c>
      <c r="C2" s="67" t="s">
        <v>215</v>
      </c>
    </row>
    <row r="3" spans="2:15">
      <c r="B3" s="46" t="s">
        <v>136</v>
      </c>
      <c r="C3" s="67" t="s">
        <v>2663</v>
      </c>
    </row>
    <row r="4" spans="2:15">
      <c r="B4" s="46" t="s">
        <v>137</v>
      </c>
      <c r="C4" s="67">
        <v>14242</v>
      </c>
    </row>
    <row r="6" spans="2:15" ht="26.25" customHeight="1">
      <c r="B6" s="148" t="s">
        <v>168</v>
      </c>
      <c r="C6" s="149"/>
      <c r="D6" s="149"/>
      <c r="E6" s="149"/>
      <c r="F6" s="149"/>
      <c r="G6" s="149"/>
      <c r="H6" s="149"/>
      <c r="I6" s="149"/>
      <c r="J6" s="149"/>
      <c r="K6" s="150"/>
    </row>
    <row r="7" spans="2:15" s="3" customFormat="1" ht="63">
      <c r="B7" s="47" t="s">
        <v>105</v>
      </c>
      <c r="C7" s="49" t="s">
        <v>40</v>
      </c>
      <c r="D7" s="49" t="s">
        <v>14</v>
      </c>
      <c r="E7" s="49" t="s">
        <v>15</v>
      </c>
      <c r="F7" s="49" t="s">
        <v>52</v>
      </c>
      <c r="G7" s="49" t="s">
        <v>92</v>
      </c>
      <c r="H7" s="49" t="s">
        <v>49</v>
      </c>
      <c r="I7" s="49" t="s">
        <v>100</v>
      </c>
      <c r="J7" s="49" t="s">
        <v>138</v>
      </c>
      <c r="K7" s="51" t="s">
        <v>139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9" t="s">
        <v>2670</v>
      </c>
      <c r="C10" s="88"/>
      <c r="D10" s="88"/>
      <c r="E10" s="88"/>
      <c r="F10" s="88"/>
      <c r="G10" s="88"/>
      <c r="H10" s="88"/>
      <c r="I10" s="130">
        <f>I11</f>
        <v>-0.58909913600000008</v>
      </c>
      <c r="J10" s="78">
        <f>IFERROR(I10/$I$10,0)</f>
        <v>1</v>
      </c>
      <c r="K10" s="78">
        <f>I10/'סכום נכסי הקרן'!$C$42</f>
        <v>-9.9026394822378144E-5</v>
      </c>
      <c r="O10" s="1"/>
    </row>
    <row r="11" spans="2:15" ht="21" customHeight="1">
      <c r="B11" s="141" t="s">
        <v>184</v>
      </c>
      <c r="C11" s="141"/>
      <c r="D11" s="141"/>
      <c r="E11" s="141"/>
      <c r="F11" s="141"/>
      <c r="G11" s="141"/>
      <c r="H11" s="142"/>
      <c r="I11" s="107">
        <f>I12+I13</f>
        <v>-0.58909913600000008</v>
      </c>
      <c r="J11" s="78">
        <f>IFERROR(I11/$I$10,0)</f>
        <v>1</v>
      </c>
      <c r="K11" s="78">
        <f>I11/'סכום נכסי הקרן'!$C$42</f>
        <v>-9.9026394822378144E-5</v>
      </c>
    </row>
    <row r="12" spans="2:15">
      <c r="B12" s="143" t="s">
        <v>515</v>
      </c>
      <c r="C12" s="143" t="s">
        <v>516</v>
      </c>
      <c r="D12" s="143" t="s">
        <v>518</v>
      </c>
      <c r="E12" s="143"/>
      <c r="F12" s="144">
        <v>0</v>
      </c>
      <c r="G12" s="143" t="s">
        <v>122</v>
      </c>
      <c r="H12" s="144">
        <v>0</v>
      </c>
      <c r="I12" s="85">
        <v>-0.47361146400000009</v>
      </c>
      <c r="J12" s="78">
        <f>IFERROR(I12/$I$10,0)</f>
        <v>0.80395885014504598</v>
      </c>
      <c r="K12" s="78">
        <f>I12/'סכום נכסי הקרן'!$C$42</f>
        <v>-7.961314651540846E-5</v>
      </c>
    </row>
    <row r="13" spans="2:15">
      <c r="B13" s="143" t="s">
        <v>1300</v>
      </c>
      <c r="C13" s="143" t="s">
        <v>1301</v>
      </c>
      <c r="D13" s="143" t="s">
        <v>518</v>
      </c>
      <c r="E13" s="143"/>
      <c r="F13" s="144">
        <v>0</v>
      </c>
      <c r="G13" s="143" t="s">
        <v>122</v>
      </c>
      <c r="H13" s="144">
        <v>0</v>
      </c>
      <c r="I13" s="85">
        <v>-0.11548767200000001</v>
      </c>
      <c r="J13" s="78">
        <f>IFERROR(I13/$I$10,0)</f>
        <v>0.19604114985495413</v>
      </c>
      <c r="K13" s="78">
        <f>I13/'סכום נכסי הקרן'!$C$42</f>
        <v>-1.9413248306969687E-5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6"/>
      <c r="C110" s="117"/>
      <c r="D110" s="135"/>
      <c r="E110" s="135"/>
      <c r="F110" s="135"/>
      <c r="G110" s="135"/>
      <c r="H110" s="135"/>
      <c r="I110" s="117"/>
      <c r="J110" s="117"/>
      <c r="K110" s="117"/>
    </row>
    <row r="111" spans="2:11">
      <c r="B111" s="116"/>
      <c r="C111" s="117"/>
      <c r="D111" s="135"/>
      <c r="E111" s="135"/>
      <c r="F111" s="135"/>
      <c r="G111" s="135"/>
      <c r="H111" s="135"/>
      <c r="I111" s="117"/>
      <c r="J111" s="117"/>
      <c r="K111" s="117"/>
    </row>
    <row r="112" spans="2:11">
      <c r="B112" s="116"/>
      <c r="C112" s="117"/>
      <c r="D112" s="135"/>
      <c r="E112" s="135"/>
      <c r="F112" s="135"/>
      <c r="G112" s="135"/>
      <c r="H112" s="135"/>
      <c r="I112" s="117"/>
      <c r="J112" s="117"/>
      <c r="K112" s="117"/>
    </row>
    <row r="113" spans="2:11">
      <c r="B113" s="116"/>
      <c r="C113" s="117"/>
      <c r="D113" s="135"/>
      <c r="E113" s="135"/>
      <c r="F113" s="135"/>
      <c r="G113" s="135"/>
      <c r="H113" s="135"/>
      <c r="I113" s="117"/>
      <c r="J113" s="117"/>
      <c r="K113" s="117"/>
    </row>
    <row r="114" spans="2:11">
      <c r="B114" s="116"/>
      <c r="C114" s="117"/>
      <c r="D114" s="135"/>
      <c r="E114" s="135"/>
      <c r="F114" s="135"/>
      <c r="G114" s="135"/>
      <c r="H114" s="135"/>
      <c r="I114" s="117"/>
      <c r="J114" s="117"/>
      <c r="K114" s="117"/>
    </row>
    <row r="115" spans="2:11">
      <c r="B115" s="116"/>
      <c r="C115" s="117"/>
      <c r="D115" s="135"/>
      <c r="E115" s="135"/>
      <c r="F115" s="135"/>
      <c r="G115" s="135"/>
      <c r="H115" s="135"/>
      <c r="I115" s="117"/>
      <c r="J115" s="117"/>
      <c r="K115" s="117"/>
    </row>
    <row r="116" spans="2:11">
      <c r="B116" s="116"/>
      <c r="C116" s="117"/>
      <c r="D116" s="135"/>
      <c r="E116" s="135"/>
      <c r="F116" s="135"/>
      <c r="G116" s="135"/>
      <c r="H116" s="135"/>
      <c r="I116" s="117"/>
      <c r="J116" s="117"/>
      <c r="K116" s="117"/>
    </row>
    <row r="117" spans="2:11">
      <c r="B117" s="116"/>
      <c r="C117" s="117"/>
      <c r="D117" s="135"/>
      <c r="E117" s="135"/>
      <c r="F117" s="135"/>
      <c r="G117" s="135"/>
      <c r="H117" s="135"/>
      <c r="I117" s="117"/>
      <c r="J117" s="117"/>
      <c r="K117" s="117"/>
    </row>
    <row r="118" spans="2:11">
      <c r="B118" s="116"/>
      <c r="C118" s="117"/>
      <c r="D118" s="135"/>
      <c r="E118" s="135"/>
      <c r="F118" s="135"/>
      <c r="G118" s="135"/>
      <c r="H118" s="135"/>
      <c r="I118" s="117"/>
      <c r="J118" s="117"/>
      <c r="K118" s="117"/>
    </row>
    <row r="119" spans="2:11">
      <c r="B119" s="116"/>
      <c r="C119" s="117"/>
      <c r="D119" s="135"/>
      <c r="E119" s="135"/>
      <c r="F119" s="135"/>
      <c r="G119" s="135"/>
      <c r="H119" s="135"/>
      <c r="I119" s="117"/>
      <c r="J119" s="117"/>
      <c r="K119" s="117"/>
    </row>
    <row r="120" spans="2:11">
      <c r="B120" s="116"/>
      <c r="C120" s="117"/>
      <c r="D120" s="135"/>
      <c r="E120" s="135"/>
      <c r="F120" s="135"/>
      <c r="G120" s="135"/>
      <c r="H120" s="135"/>
      <c r="I120" s="117"/>
      <c r="J120" s="117"/>
      <c r="K120" s="117"/>
    </row>
    <row r="121" spans="2:11">
      <c r="B121" s="116"/>
      <c r="C121" s="117"/>
      <c r="D121" s="135"/>
      <c r="E121" s="135"/>
      <c r="F121" s="135"/>
      <c r="G121" s="135"/>
      <c r="H121" s="135"/>
      <c r="I121" s="117"/>
      <c r="J121" s="117"/>
      <c r="K121" s="117"/>
    </row>
    <row r="122" spans="2:11">
      <c r="B122" s="116"/>
      <c r="C122" s="117"/>
      <c r="D122" s="135"/>
      <c r="E122" s="135"/>
      <c r="F122" s="135"/>
      <c r="G122" s="135"/>
      <c r="H122" s="135"/>
      <c r="I122" s="117"/>
      <c r="J122" s="117"/>
      <c r="K122" s="117"/>
    </row>
    <row r="123" spans="2:11">
      <c r="B123" s="116"/>
      <c r="C123" s="117"/>
      <c r="D123" s="135"/>
      <c r="E123" s="135"/>
      <c r="F123" s="135"/>
      <c r="G123" s="135"/>
      <c r="H123" s="135"/>
      <c r="I123" s="117"/>
      <c r="J123" s="117"/>
      <c r="K123" s="117"/>
    </row>
    <row r="124" spans="2:11">
      <c r="B124" s="116"/>
      <c r="C124" s="117"/>
      <c r="D124" s="135"/>
      <c r="E124" s="135"/>
      <c r="F124" s="135"/>
      <c r="G124" s="135"/>
      <c r="H124" s="135"/>
      <c r="I124" s="117"/>
      <c r="J124" s="117"/>
      <c r="K124" s="117"/>
    </row>
    <row r="125" spans="2:11">
      <c r="B125" s="116"/>
      <c r="C125" s="117"/>
      <c r="D125" s="135"/>
      <c r="E125" s="135"/>
      <c r="F125" s="135"/>
      <c r="G125" s="135"/>
      <c r="H125" s="135"/>
      <c r="I125" s="117"/>
      <c r="J125" s="117"/>
      <c r="K125" s="117"/>
    </row>
    <row r="126" spans="2:11">
      <c r="B126" s="116"/>
      <c r="C126" s="117"/>
      <c r="D126" s="135"/>
      <c r="E126" s="135"/>
      <c r="F126" s="135"/>
      <c r="G126" s="135"/>
      <c r="H126" s="135"/>
      <c r="I126" s="117"/>
      <c r="J126" s="117"/>
      <c r="K126" s="117"/>
    </row>
    <row r="127" spans="2:11">
      <c r="B127" s="116"/>
      <c r="C127" s="117"/>
      <c r="D127" s="135"/>
      <c r="E127" s="135"/>
      <c r="F127" s="135"/>
      <c r="G127" s="135"/>
      <c r="H127" s="135"/>
      <c r="I127" s="117"/>
      <c r="J127" s="117"/>
      <c r="K127" s="117"/>
    </row>
    <row r="128" spans="2:11">
      <c r="B128" s="116"/>
      <c r="C128" s="117"/>
      <c r="D128" s="135"/>
      <c r="E128" s="135"/>
      <c r="F128" s="135"/>
      <c r="G128" s="135"/>
      <c r="H128" s="135"/>
      <c r="I128" s="117"/>
      <c r="J128" s="117"/>
      <c r="K128" s="117"/>
    </row>
    <row r="129" spans="2:11">
      <c r="B129" s="116"/>
      <c r="C129" s="117"/>
      <c r="D129" s="135"/>
      <c r="E129" s="135"/>
      <c r="F129" s="135"/>
      <c r="G129" s="135"/>
      <c r="H129" s="135"/>
      <c r="I129" s="117"/>
      <c r="J129" s="117"/>
      <c r="K129" s="117"/>
    </row>
    <row r="130" spans="2:11">
      <c r="B130" s="116"/>
      <c r="C130" s="117"/>
      <c r="D130" s="135"/>
      <c r="E130" s="135"/>
      <c r="F130" s="135"/>
      <c r="G130" s="135"/>
      <c r="H130" s="135"/>
      <c r="I130" s="117"/>
      <c r="J130" s="117"/>
      <c r="K130" s="117"/>
    </row>
    <row r="131" spans="2:11">
      <c r="B131" s="116"/>
      <c r="C131" s="117"/>
      <c r="D131" s="135"/>
      <c r="E131" s="135"/>
      <c r="F131" s="135"/>
      <c r="G131" s="135"/>
      <c r="H131" s="135"/>
      <c r="I131" s="117"/>
      <c r="J131" s="117"/>
      <c r="K131" s="117"/>
    </row>
    <row r="132" spans="2:11">
      <c r="B132" s="116"/>
      <c r="C132" s="117"/>
      <c r="D132" s="135"/>
      <c r="E132" s="135"/>
      <c r="F132" s="135"/>
      <c r="G132" s="135"/>
      <c r="H132" s="135"/>
      <c r="I132" s="117"/>
      <c r="J132" s="117"/>
      <c r="K132" s="117"/>
    </row>
    <row r="133" spans="2:11">
      <c r="B133" s="116"/>
      <c r="C133" s="117"/>
      <c r="D133" s="135"/>
      <c r="E133" s="135"/>
      <c r="F133" s="135"/>
      <c r="G133" s="135"/>
      <c r="H133" s="135"/>
      <c r="I133" s="117"/>
      <c r="J133" s="117"/>
      <c r="K133" s="117"/>
    </row>
    <row r="134" spans="2:11">
      <c r="B134" s="116"/>
      <c r="C134" s="117"/>
      <c r="D134" s="135"/>
      <c r="E134" s="135"/>
      <c r="F134" s="135"/>
      <c r="G134" s="135"/>
      <c r="H134" s="135"/>
      <c r="I134" s="117"/>
      <c r="J134" s="117"/>
      <c r="K134" s="117"/>
    </row>
    <row r="135" spans="2:11">
      <c r="B135" s="116"/>
      <c r="C135" s="117"/>
      <c r="D135" s="135"/>
      <c r="E135" s="135"/>
      <c r="F135" s="135"/>
      <c r="G135" s="135"/>
      <c r="H135" s="135"/>
      <c r="I135" s="117"/>
      <c r="J135" s="117"/>
      <c r="K135" s="117"/>
    </row>
    <row r="136" spans="2:11">
      <c r="B136" s="116"/>
      <c r="C136" s="117"/>
      <c r="D136" s="135"/>
      <c r="E136" s="135"/>
      <c r="F136" s="135"/>
      <c r="G136" s="135"/>
      <c r="H136" s="135"/>
      <c r="I136" s="117"/>
      <c r="J136" s="117"/>
      <c r="K136" s="117"/>
    </row>
    <row r="137" spans="2:11">
      <c r="B137" s="116"/>
      <c r="C137" s="117"/>
      <c r="D137" s="135"/>
      <c r="E137" s="135"/>
      <c r="F137" s="135"/>
      <c r="G137" s="135"/>
      <c r="H137" s="135"/>
      <c r="I137" s="117"/>
      <c r="J137" s="117"/>
      <c r="K137" s="117"/>
    </row>
    <row r="138" spans="2:11">
      <c r="B138" s="116"/>
      <c r="C138" s="117"/>
      <c r="D138" s="135"/>
      <c r="E138" s="135"/>
      <c r="F138" s="135"/>
      <c r="G138" s="135"/>
      <c r="H138" s="135"/>
      <c r="I138" s="117"/>
      <c r="J138" s="117"/>
      <c r="K138" s="117"/>
    </row>
    <row r="139" spans="2:11">
      <c r="B139" s="116"/>
      <c r="C139" s="117"/>
      <c r="D139" s="135"/>
      <c r="E139" s="135"/>
      <c r="F139" s="135"/>
      <c r="G139" s="135"/>
      <c r="H139" s="135"/>
      <c r="I139" s="117"/>
      <c r="J139" s="117"/>
      <c r="K139" s="117"/>
    </row>
    <row r="140" spans="2:11">
      <c r="B140" s="116"/>
      <c r="C140" s="117"/>
      <c r="D140" s="135"/>
      <c r="E140" s="135"/>
      <c r="F140" s="135"/>
      <c r="G140" s="135"/>
      <c r="H140" s="135"/>
      <c r="I140" s="117"/>
      <c r="J140" s="117"/>
      <c r="K140" s="117"/>
    </row>
    <row r="141" spans="2:11">
      <c r="B141" s="116"/>
      <c r="C141" s="117"/>
      <c r="D141" s="135"/>
      <c r="E141" s="135"/>
      <c r="F141" s="135"/>
      <c r="G141" s="135"/>
      <c r="H141" s="135"/>
      <c r="I141" s="117"/>
      <c r="J141" s="117"/>
      <c r="K141" s="117"/>
    </row>
    <row r="142" spans="2:11">
      <c r="B142" s="116"/>
      <c r="C142" s="117"/>
      <c r="D142" s="135"/>
      <c r="E142" s="135"/>
      <c r="F142" s="135"/>
      <c r="G142" s="135"/>
      <c r="H142" s="135"/>
      <c r="I142" s="117"/>
      <c r="J142" s="117"/>
      <c r="K142" s="117"/>
    </row>
    <row r="143" spans="2:11">
      <c r="B143" s="116"/>
      <c r="C143" s="117"/>
      <c r="D143" s="135"/>
      <c r="E143" s="135"/>
      <c r="F143" s="135"/>
      <c r="G143" s="135"/>
      <c r="H143" s="135"/>
      <c r="I143" s="117"/>
      <c r="J143" s="117"/>
      <c r="K143" s="117"/>
    </row>
    <row r="144" spans="2:11">
      <c r="B144" s="116"/>
      <c r="C144" s="117"/>
      <c r="D144" s="135"/>
      <c r="E144" s="135"/>
      <c r="F144" s="135"/>
      <c r="G144" s="135"/>
      <c r="H144" s="135"/>
      <c r="I144" s="117"/>
      <c r="J144" s="117"/>
      <c r="K144" s="117"/>
    </row>
    <row r="145" spans="2:11">
      <c r="B145" s="116"/>
      <c r="C145" s="117"/>
      <c r="D145" s="135"/>
      <c r="E145" s="135"/>
      <c r="F145" s="135"/>
      <c r="G145" s="135"/>
      <c r="H145" s="135"/>
      <c r="I145" s="117"/>
      <c r="J145" s="117"/>
      <c r="K145" s="117"/>
    </row>
    <row r="146" spans="2:11">
      <c r="B146" s="116"/>
      <c r="C146" s="117"/>
      <c r="D146" s="135"/>
      <c r="E146" s="135"/>
      <c r="F146" s="135"/>
      <c r="G146" s="135"/>
      <c r="H146" s="135"/>
      <c r="I146" s="117"/>
      <c r="J146" s="117"/>
      <c r="K146" s="117"/>
    </row>
    <row r="147" spans="2:11">
      <c r="B147" s="116"/>
      <c r="C147" s="117"/>
      <c r="D147" s="135"/>
      <c r="E147" s="135"/>
      <c r="F147" s="135"/>
      <c r="G147" s="135"/>
      <c r="H147" s="135"/>
      <c r="I147" s="117"/>
      <c r="J147" s="117"/>
      <c r="K147" s="117"/>
    </row>
    <row r="148" spans="2:11">
      <c r="B148" s="116"/>
      <c r="C148" s="117"/>
      <c r="D148" s="135"/>
      <c r="E148" s="135"/>
      <c r="F148" s="135"/>
      <c r="G148" s="135"/>
      <c r="H148" s="135"/>
      <c r="I148" s="117"/>
      <c r="J148" s="117"/>
      <c r="K148" s="117"/>
    </row>
    <row r="149" spans="2:11">
      <c r="B149" s="116"/>
      <c r="C149" s="117"/>
      <c r="D149" s="135"/>
      <c r="E149" s="135"/>
      <c r="F149" s="135"/>
      <c r="G149" s="135"/>
      <c r="H149" s="135"/>
      <c r="I149" s="117"/>
      <c r="J149" s="117"/>
      <c r="K149" s="117"/>
    </row>
    <row r="150" spans="2:11">
      <c r="B150" s="116"/>
      <c r="C150" s="117"/>
      <c r="D150" s="135"/>
      <c r="E150" s="135"/>
      <c r="F150" s="135"/>
      <c r="G150" s="135"/>
      <c r="H150" s="135"/>
      <c r="I150" s="117"/>
      <c r="J150" s="117"/>
      <c r="K150" s="117"/>
    </row>
    <row r="151" spans="2:11">
      <c r="B151" s="116"/>
      <c r="C151" s="117"/>
      <c r="D151" s="135"/>
      <c r="E151" s="135"/>
      <c r="F151" s="135"/>
      <c r="G151" s="135"/>
      <c r="H151" s="135"/>
      <c r="I151" s="117"/>
      <c r="J151" s="117"/>
      <c r="K151" s="117"/>
    </row>
    <row r="152" spans="2:11">
      <c r="B152" s="116"/>
      <c r="C152" s="117"/>
      <c r="D152" s="135"/>
      <c r="E152" s="135"/>
      <c r="F152" s="135"/>
      <c r="G152" s="135"/>
      <c r="H152" s="135"/>
      <c r="I152" s="117"/>
      <c r="J152" s="117"/>
      <c r="K152" s="117"/>
    </row>
    <row r="153" spans="2:11">
      <c r="B153" s="116"/>
      <c r="C153" s="117"/>
      <c r="D153" s="135"/>
      <c r="E153" s="135"/>
      <c r="F153" s="135"/>
      <c r="G153" s="135"/>
      <c r="H153" s="135"/>
      <c r="I153" s="117"/>
      <c r="J153" s="117"/>
      <c r="K153" s="117"/>
    </row>
    <row r="154" spans="2:11">
      <c r="B154" s="116"/>
      <c r="C154" s="117"/>
      <c r="D154" s="135"/>
      <c r="E154" s="135"/>
      <c r="F154" s="135"/>
      <c r="G154" s="135"/>
      <c r="H154" s="135"/>
      <c r="I154" s="117"/>
      <c r="J154" s="117"/>
      <c r="K154" s="117"/>
    </row>
    <row r="155" spans="2:11">
      <c r="B155" s="116"/>
      <c r="C155" s="117"/>
      <c r="D155" s="135"/>
      <c r="E155" s="135"/>
      <c r="F155" s="135"/>
      <c r="G155" s="135"/>
      <c r="H155" s="135"/>
      <c r="I155" s="117"/>
      <c r="J155" s="117"/>
      <c r="K155" s="117"/>
    </row>
    <row r="156" spans="2:11">
      <c r="B156" s="116"/>
      <c r="C156" s="117"/>
      <c r="D156" s="135"/>
      <c r="E156" s="135"/>
      <c r="F156" s="135"/>
      <c r="G156" s="135"/>
      <c r="H156" s="135"/>
      <c r="I156" s="117"/>
      <c r="J156" s="117"/>
      <c r="K156" s="117"/>
    </row>
    <row r="157" spans="2:11">
      <c r="B157" s="116"/>
      <c r="C157" s="117"/>
      <c r="D157" s="135"/>
      <c r="E157" s="135"/>
      <c r="F157" s="135"/>
      <c r="G157" s="135"/>
      <c r="H157" s="135"/>
      <c r="I157" s="117"/>
      <c r="J157" s="117"/>
      <c r="K157" s="117"/>
    </row>
    <row r="158" spans="2:11">
      <c r="B158" s="116"/>
      <c r="C158" s="117"/>
      <c r="D158" s="135"/>
      <c r="E158" s="135"/>
      <c r="F158" s="135"/>
      <c r="G158" s="135"/>
      <c r="H158" s="135"/>
      <c r="I158" s="117"/>
      <c r="J158" s="117"/>
      <c r="K158" s="117"/>
    </row>
    <row r="159" spans="2:11">
      <c r="B159" s="116"/>
      <c r="C159" s="117"/>
      <c r="D159" s="135"/>
      <c r="E159" s="135"/>
      <c r="F159" s="135"/>
      <c r="G159" s="135"/>
      <c r="H159" s="135"/>
      <c r="I159" s="117"/>
      <c r="J159" s="117"/>
      <c r="K159" s="117"/>
    </row>
    <row r="160" spans="2:11">
      <c r="B160" s="116"/>
      <c r="C160" s="117"/>
      <c r="D160" s="135"/>
      <c r="E160" s="135"/>
      <c r="F160" s="135"/>
      <c r="G160" s="135"/>
      <c r="H160" s="135"/>
      <c r="I160" s="117"/>
      <c r="J160" s="117"/>
      <c r="K160" s="117"/>
    </row>
    <row r="161" spans="2:11">
      <c r="B161" s="116"/>
      <c r="C161" s="117"/>
      <c r="D161" s="135"/>
      <c r="E161" s="135"/>
      <c r="F161" s="135"/>
      <c r="G161" s="135"/>
      <c r="H161" s="135"/>
      <c r="I161" s="117"/>
      <c r="J161" s="117"/>
      <c r="K161" s="117"/>
    </row>
    <row r="162" spans="2:11">
      <c r="B162" s="116"/>
      <c r="C162" s="117"/>
      <c r="D162" s="135"/>
      <c r="E162" s="135"/>
      <c r="F162" s="135"/>
      <c r="G162" s="135"/>
      <c r="H162" s="135"/>
      <c r="I162" s="117"/>
      <c r="J162" s="117"/>
      <c r="K162" s="117"/>
    </row>
    <row r="163" spans="2:11">
      <c r="B163" s="116"/>
      <c r="C163" s="117"/>
      <c r="D163" s="135"/>
      <c r="E163" s="135"/>
      <c r="F163" s="135"/>
      <c r="G163" s="135"/>
      <c r="H163" s="135"/>
      <c r="I163" s="117"/>
      <c r="J163" s="117"/>
      <c r="K163" s="117"/>
    </row>
    <row r="164" spans="2:11">
      <c r="B164" s="116"/>
      <c r="C164" s="117"/>
      <c r="D164" s="135"/>
      <c r="E164" s="135"/>
      <c r="F164" s="135"/>
      <c r="G164" s="135"/>
      <c r="H164" s="135"/>
      <c r="I164" s="117"/>
      <c r="J164" s="117"/>
      <c r="K164" s="117"/>
    </row>
    <row r="165" spans="2:11">
      <c r="B165" s="116"/>
      <c r="C165" s="117"/>
      <c r="D165" s="135"/>
      <c r="E165" s="135"/>
      <c r="F165" s="135"/>
      <c r="G165" s="135"/>
      <c r="H165" s="135"/>
      <c r="I165" s="117"/>
      <c r="J165" s="117"/>
      <c r="K165" s="117"/>
    </row>
    <row r="166" spans="2:11">
      <c r="B166" s="116"/>
      <c r="C166" s="117"/>
      <c r="D166" s="135"/>
      <c r="E166" s="135"/>
      <c r="F166" s="135"/>
      <c r="G166" s="135"/>
      <c r="H166" s="135"/>
      <c r="I166" s="117"/>
      <c r="J166" s="117"/>
      <c r="K166" s="117"/>
    </row>
    <row r="167" spans="2:11">
      <c r="B167" s="116"/>
      <c r="C167" s="117"/>
      <c r="D167" s="135"/>
      <c r="E167" s="135"/>
      <c r="F167" s="135"/>
      <c r="G167" s="135"/>
      <c r="H167" s="135"/>
      <c r="I167" s="117"/>
      <c r="J167" s="117"/>
      <c r="K167" s="117"/>
    </row>
    <row r="168" spans="2:11">
      <c r="B168" s="116"/>
      <c r="C168" s="117"/>
      <c r="D168" s="135"/>
      <c r="E168" s="135"/>
      <c r="F168" s="135"/>
      <c r="G168" s="135"/>
      <c r="H168" s="135"/>
      <c r="I168" s="117"/>
      <c r="J168" s="117"/>
      <c r="K168" s="117"/>
    </row>
    <row r="169" spans="2:11">
      <c r="B169" s="116"/>
      <c r="C169" s="117"/>
      <c r="D169" s="135"/>
      <c r="E169" s="135"/>
      <c r="F169" s="135"/>
      <c r="G169" s="135"/>
      <c r="H169" s="135"/>
      <c r="I169" s="117"/>
      <c r="J169" s="117"/>
      <c r="K169" s="117"/>
    </row>
    <row r="170" spans="2:11">
      <c r="B170" s="116"/>
      <c r="C170" s="117"/>
      <c r="D170" s="135"/>
      <c r="E170" s="135"/>
      <c r="F170" s="135"/>
      <c r="G170" s="135"/>
      <c r="H170" s="135"/>
      <c r="I170" s="117"/>
      <c r="J170" s="117"/>
      <c r="K170" s="117"/>
    </row>
    <row r="171" spans="2:11">
      <c r="B171" s="116"/>
      <c r="C171" s="117"/>
      <c r="D171" s="135"/>
      <c r="E171" s="135"/>
      <c r="F171" s="135"/>
      <c r="G171" s="135"/>
      <c r="H171" s="135"/>
      <c r="I171" s="117"/>
      <c r="J171" s="117"/>
      <c r="K171" s="117"/>
    </row>
    <row r="172" spans="2:11">
      <c r="B172" s="116"/>
      <c r="C172" s="117"/>
      <c r="D172" s="135"/>
      <c r="E172" s="135"/>
      <c r="F172" s="135"/>
      <c r="G172" s="135"/>
      <c r="H172" s="135"/>
      <c r="I172" s="117"/>
      <c r="J172" s="117"/>
      <c r="K172" s="117"/>
    </row>
    <row r="173" spans="2:11">
      <c r="B173" s="116"/>
      <c r="C173" s="117"/>
      <c r="D173" s="135"/>
      <c r="E173" s="135"/>
      <c r="F173" s="135"/>
      <c r="G173" s="135"/>
      <c r="H173" s="135"/>
      <c r="I173" s="117"/>
      <c r="J173" s="117"/>
      <c r="K173" s="117"/>
    </row>
    <row r="174" spans="2:11">
      <c r="B174" s="116"/>
      <c r="C174" s="117"/>
      <c r="D174" s="135"/>
      <c r="E174" s="135"/>
      <c r="F174" s="135"/>
      <c r="G174" s="135"/>
      <c r="H174" s="135"/>
      <c r="I174" s="117"/>
      <c r="J174" s="117"/>
      <c r="K174" s="117"/>
    </row>
    <row r="175" spans="2:11">
      <c r="B175" s="116"/>
      <c r="C175" s="117"/>
      <c r="D175" s="135"/>
      <c r="E175" s="135"/>
      <c r="F175" s="135"/>
      <c r="G175" s="135"/>
      <c r="H175" s="135"/>
      <c r="I175" s="117"/>
      <c r="J175" s="117"/>
      <c r="K175" s="117"/>
    </row>
    <row r="176" spans="2:11">
      <c r="B176" s="116"/>
      <c r="C176" s="117"/>
      <c r="D176" s="135"/>
      <c r="E176" s="135"/>
      <c r="F176" s="135"/>
      <c r="G176" s="135"/>
      <c r="H176" s="135"/>
      <c r="I176" s="117"/>
      <c r="J176" s="117"/>
      <c r="K176" s="117"/>
    </row>
    <row r="177" spans="2:11">
      <c r="B177" s="116"/>
      <c r="C177" s="117"/>
      <c r="D177" s="135"/>
      <c r="E177" s="135"/>
      <c r="F177" s="135"/>
      <c r="G177" s="135"/>
      <c r="H177" s="135"/>
      <c r="I177" s="117"/>
      <c r="J177" s="117"/>
      <c r="K177" s="117"/>
    </row>
    <row r="178" spans="2:11">
      <c r="B178" s="116"/>
      <c r="C178" s="117"/>
      <c r="D178" s="135"/>
      <c r="E178" s="135"/>
      <c r="F178" s="135"/>
      <c r="G178" s="135"/>
      <c r="H178" s="135"/>
      <c r="I178" s="117"/>
      <c r="J178" s="117"/>
      <c r="K178" s="117"/>
    </row>
    <row r="179" spans="2:11">
      <c r="B179" s="116"/>
      <c r="C179" s="117"/>
      <c r="D179" s="135"/>
      <c r="E179" s="135"/>
      <c r="F179" s="135"/>
      <c r="G179" s="135"/>
      <c r="H179" s="135"/>
      <c r="I179" s="117"/>
      <c r="J179" s="117"/>
      <c r="K179" s="117"/>
    </row>
    <row r="180" spans="2:11">
      <c r="B180" s="116"/>
      <c r="C180" s="117"/>
      <c r="D180" s="135"/>
      <c r="E180" s="135"/>
      <c r="F180" s="135"/>
      <c r="G180" s="135"/>
      <c r="H180" s="135"/>
      <c r="I180" s="117"/>
      <c r="J180" s="117"/>
      <c r="K180" s="117"/>
    </row>
    <row r="181" spans="2:11">
      <c r="B181" s="116"/>
      <c r="C181" s="117"/>
      <c r="D181" s="135"/>
      <c r="E181" s="135"/>
      <c r="F181" s="135"/>
      <c r="G181" s="135"/>
      <c r="H181" s="135"/>
      <c r="I181" s="117"/>
      <c r="J181" s="117"/>
      <c r="K181" s="117"/>
    </row>
    <row r="182" spans="2:11">
      <c r="B182" s="116"/>
      <c r="C182" s="117"/>
      <c r="D182" s="135"/>
      <c r="E182" s="135"/>
      <c r="F182" s="135"/>
      <c r="G182" s="135"/>
      <c r="H182" s="135"/>
      <c r="I182" s="117"/>
      <c r="J182" s="117"/>
      <c r="K182" s="117"/>
    </row>
    <row r="183" spans="2:11">
      <c r="B183" s="116"/>
      <c r="C183" s="117"/>
      <c r="D183" s="135"/>
      <c r="E183" s="135"/>
      <c r="F183" s="135"/>
      <c r="G183" s="135"/>
      <c r="H183" s="135"/>
      <c r="I183" s="117"/>
      <c r="J183" s="117"/>
      <c r="K183" s="117"/>
    </row>
    <row r="184" spans="2:11">
      <c r="B184" s="116"/>
      <c r="C184" s="117"/>
      <c r="D184" s="135"/>
      <c r="E184" s="135"/>
      <c r="F184" s="135"/>
      <c r="G184" s="135"/>
      <c r="H184" s="135"/>
      <c r="I184" s="117"/>
      <c r="J184" s="117"/>
      <c r="K184" s="117"/>
    </row>
    <row r="185" spans="2:11">
      <c r="B185" s="116"/>
      <c r="C185" s="117"/>
      <c r="D185" s="135"/>
      <c r="E185" s="135"/>
      <c r="F185" s="135"/>
      <c r="G185" s="135"/>
      <c r="H185" s="135"/>
      <c r="I185" s="117"/>
      <c r="J185" s="117"/>
      <c r="K185" s="117"/>
    </row>
    <row r="186" spans="2:11">
      <c r="B186" s="116"/>
      <c r="C186" s="117"/>
      <c r="D186" s="135"/>
      <c r="E186" s="135"/>
      <c r="F186" s="135"/>
      <c r="G186" s="135"/>
      <c r="H186" s="135"/>
      <c r="I186" s="117"/>
      <c r="J186" s="117"/>
      <c r="K186" s="117"/>
    </row>
    <row r="187" spans="2:11">
      <c r="B187" s="116"/>
      <c r="C187" s="117"/>
      <c r="D187" s="135"/>
      <c r="E187" s="135"/>
      <c r="F187" s="135"/>
      <c r="G187" s="135"/>
      <c r="H187" s="135"/>
      <c r="I187" s="117"/>
      <c r="J187" s="117"/>
      <c r="K187" s="117"/>
    </row>
    <row r="188" spans="2:11">
      <c r="B188" s="116"/>
      <c r="C188" s="117"/>
      <c r="D188" s="135"/>
      <c r="E188" s="135"/>
      <c r="F188" s="135"/>
      <c r="G188" s="135"/>
      <c r="H188" s="135"/>
      <c r="I188" s="117"/>
      <c r="J188" s="117"/>
      <c r="K188" s="117"/>
    </row>
    <row r="189" spans="2:11">
      <c r="B189" s="116"/>
      <c r="C189" s="117"/>
      <c r="D189" s="135"/>
      <c r="E189" s="135"/>
      <c r="F189" s="135"/>
      <c r="G189" s="135"/>
      <c r="H189" s="135"/>
      <c r="I189" s="117"/>
      <c r="J189" s="117"/>
      <c r="K189" s="117"/>
    </row>
    <row r="190" spans="2:11">
      <c r="B190" s="116"/>
      <c r="C190" s="117"/>
      <c r="D190" s="135"/>
      <c r="E190" s="135"/>
      <c r="F190" s="135"/>
      <c r="G190" s="135"/>
      <c r="H190" s="135"/>
      <c r="I190" s="117"/>
      <c r="J190" s="117"/>
      <c r="K190" s="117"/>
    </row>
    <row r="191" spans="2:11">
      <c r="B191" s="116"/>
      <c r="C191" s="117"/>
      <c r="D191" s="135"/>
      <c r="E191" s="135"/>
      <c r="F191" s="135"/>
      <c r="G191" s="135"/>
      <c r="H191" s="135"/>
      <c r="I191" s="117"/>
      <c r="J191" s="117"/>
      <c r="K191" s="117"/>
    </row>
    <row r="192" spans="2:11">
      <c r="B192" s="116"/>
      <c r="C192" s="117"/>
      <c r="D192" s="135"/>
      <c r="E192" s="135"/>
      <c r="F192" s="135"/>
      <c r="G192" s="135"/>
      <c r="H192" s="135"/>
      <c r="I192" s="117"/>
      <c r="J192" s="117"/>
      <c r="K192" s="117"/>
    </row>
    <row r="193" spans="2:11">
      <c r="B193" s="116"/>
      <c r="C193" s="117"/>
      <c r="D193" s="135"/>
      <c r="E193" s="135"/>
      <c r="F193" s="135"/>
      <c r="G193" s="135"/>
      <c r="H193" s="135"/>
      <c r="I193" s="117"/>
      <c r="J193" s="117"/>
      <c r="K193" s="117"/>
    </row>
    <row r="194" spans="2:11">
      <c r="B194" s="116"/>
      <c r="C194" s="117"/>
      <c r="D194" s="135"/>
      <c r="E194" s="135"/>
      <c r="F194" s="135"/>
      <c r="G194" s="135"/>
      <c r="H194" s="135"/>
      <c r="I194" s="117"/>
      <c r="J194" s="117"/>
      <c r="K194" s="117"/>
    </row>
    <row r="195" spans="2:11">
      <c r="B195" s="116"/>
      <c r="C195" s="117"/>
      <c r="D195" s="135"/>
      <c r="E195" s="135"/>
      <c r="F195" s="135"/>
      <c r="G195" s="135"/>
      <c r="H195" s="135"/>
      <c r="I195" s="117"/>
      <c r="J195" s="117"/>
      <c r="K195" s="117"/>
    </row>
    <row r="196" spans="2:11">
      <c r="B196" s="116"/>
      <c r="C196" s="117"/>
      <c r="D196" s="135"/>
      <c r="E196" s="135"/>
      <c r="F196" s="135"/>
      <c r="G196" s="135"/>
      <c r="H196" s="135"/>
      <c r="I196" s="117"/>
      <c r="J196" s="117"/>
      <c r="K196" s="117"/>
    </row>
    <row r="197" spans="2:11">
      <c r="B197" s="116"/>
      <c r="C197" s="117"/>
      <c r="D197" s="135"/>
      <c r="E197" s="135"/>
      <c r="F197" s="135"/>
      <c r="G197" s="135"/>
      <c r="H197" s="135"/>
      <c r="I197" s="117"/>
      <c r="J197" s="117"/>
      <c r="K197" s="117"/>
    </row>
    <row r="198" spans="2:11">
      <c r="B198" s="116"/>
      <c r="C198" s="117"/>
      <c r="D198" s="135"/>
      <c r="E198" s="135"/>
      <c r="F198" s="135"/>
      <c r="G198" s="135"/>
      <c r="H198" s="135"/>
      <c r="I198" s="117"/>
      <c r="J198" s="117"/>
      <c r="K198" s="117"/>
    </row>
    <row r="199" spans="2:11">
      <c r="B199" s="116"/>
      <c r="C199" s="117"/>
      <c r="D199" s="135"/>
      <c r="E199" s="135"/>
      <c r="F199" s="135"/>
      <c r="G199" s="135"/>
      <c r="H199" s="135"/>
      <c r="I199" s="117"/>
      <c r="J199" s="117"/>
      <c r="K199" s="117"/>
    </row>
    <row r="200" spans="2:11">
      <c r="B200" s="116"/>
      <c r="C200" s="117"/>
      <c r="D200" s="135"/>
      <c r="E200" s="135"/>
      <c r="F200" s="135"/>
      <c r="G200" s="135"/>
      <c r="H200" s="135"/>
      <c r="I200" s="117"/>
      <c r="J200" s="117"/>
      <c r="K200" s="117"/>
    </row>
    <row r="201" spans="2:11">
      <c r="B201" s="116"/>
      <c r="C201" s="117"/>
      <c r="D201" s="135"/>
      <c r="E201" s="135"/>
      <c r="F201" s="135"/>
      <c r="G201" s="135"/>
      <c r="H201" s="135"/>
      <c r="I201" s="117"/>
      <c r="J201" s="117"/>
      <c r="K201" s="117"/>
    </row>
    <row r="202" spans="2:11">
      <c r="B202" s="116"/>
      <c r="C202" s="117"/>
      <c r="D202" s="135"/>
      <c r="E202" s="135"/>
      <c r="F202" s="135"/>
      <c r="G202" s="135"/>
      <c r="H202" s="135"/>
      <c r="I202" s="117"/>
      <c r="J202" s="117"/>
      <c r="K202" s="117"/>
    </row>
    <row r="203" spans="2:11">
      <c r="B203" s="116"/>
      <c r="C203" s="117"/>
      <c r="D203" s="135"/>
      <c r="E203" s="135"/>
      <c r="F203" s="135"/>
      <c r="G203" s="135"/>
      <c r="H203" s="135"/>
      <c r="I203" s="117"/>
      <c r="J203" s="117"/>
      <c r="K203" s="117"/>
    </row>
    <row r="204" spans="2:11">
      <c r="B204" s="116"/>
      <c r="C204" s="117"/>
      <c r="D204" s="135"/>
      <c r="E204" s="135"/>
      <c r="F204" s="135"/>
      <c r="G204" s="135"/>
      <c r="H204" s="135"/>
      <c r="I204" s="117"/>
      <c r="J204" s="117"/>
      <c r="K204" s="117"/>
    </row>
    <row r="205" spans="2:11">
      <c r="B205" s="116"/>
      <c r="C205" s="117"/>
      <c r="D205" s="135"/>
      <c r="E205" s="135"/>
      <c r="F205" s="135"/>
      <c r="G205" s="135"/>
      <c r="H205" s="135"/>
      <c r="I205" s="117"/>
      <c r="J205" s="117"/>
      <c r="K205" s="117"/>
    </row>
    <row r="206" spans="2:11">
      <c r="B206" s="116"/>
      <c r="C206" s="117"/>
      <c r="D206" s="135"/>
      <c r="E206" s="135"/>
      <c r="F206" s="135"/>
      <c r="G206" s="135"/>
      <c r="H206" s="135"/>
      <c r="I206" s="117"/>
      <c r="J206" s="117"/>
      <c r="K206" s="117"/>
    </row>
    <row r="207" spans="2:11">
      <c r="B207" s="116"/>
      <c r="C207" s="117"/>
      <c r="D207" s="135"/>
      <c r="E207" s="135"/>
      <c r="F207" s="135"/>
      <c r="G207" s="135"/>
      <c r="H207" s="135"/>
      <c r="I207" s="117"/>
      <c r="J207" s="117"/>
      <c r="K207" s="117"/>
    </row>
    <row r="208" spans="2:11">
      <c r="B208" s="116"/>
      <c r="C208" s="117"/>
      <c r="D208" s="135"/>
      <c r="E208" s="135"/>
      <c r="F208" s="135"/>
      <c r="G208" s="135"/>
      <c r="H208" s="135"/>
      <c r="I208" s="117"/>
      <c r="J208" s="117"/>
      <c r="K208" s="117"/>
    </row>
    <row r="209" spans="2:11">
      <c r="B209" s="116"/>
      <c r="C209" s="117"/>
      <c r="D209" s="135"/>
      <c r="E209" s="135"/>
      <c r="F209" s="135"/>
      <c r="G209" s="135"/>
      <c r="H209" s="135"/>
      <c r="I209" s="117"/>
      <c r="J209" s="117"/>
      <c r="K209" s="117"/>
    </row>
    <row r="210" spans="2:11">
      <c r="B210" s="116"/>
      <c r="C210" s="117"/>
      <c r="D210" s="135"/>
      <c r="E210" s="135"/>
      <c r="F210" s="135"/>
      <c r="G210" s="135"/>
      <c r="H210" s="135"/>
      <c r="I210" s="117"/>
      <c r="J210" s="117"/>
      <c r="K210" s="117"/>
    </row>
    <row r="211" spans="2:11">
      <c r="B211" s="116"/>
      <c r="C211" s="117"/>
      <c r="D211" s="135"/>
      <c r="E211" s="135"/>
      <c r="F211" s="135"/>
      <c r="G211" s="135"/>
      <c r="H211" s="135"/>
      <c r="I211" s="117"/>
      <c r="J211" s="117"/>
      <c r="K211" s="117"/>
    </row>
    <row r="212" spans="2:11">
      <c r="B212" s="116"/>
      <c r="C212" s="117"/>
      <c r="D212" s="135"/>
      <c r="E212" s="135"/>
      <c r="F212" s="135"/>
      <c r="G212" s="135"/>
      <c r="H212" s="135"/>
      <c r="I212" s="117"/>
      <c r="J212" s="117"/>
      <c r="K212" s="117"/>
    </row>
    <row r="213" spans="2:11">
      <c r="B213" s="116"/>
      <c r="C213" s="117"/>
      <c r="D213" s="135"/>
      <c r="E213" s="135"/>
      <c r="F213" s="135"/>
      <c r="G213" s="135"/>
      <c r="H213" s="135"/>
      <c r="I213" s="117"/>
      <c r="J213" s="117"/>
      <c r="K213" s="117"/>
    </row>
    <row r="214" spans="2:11">
      <c r="B214" s="116"/>
      <c r="C214" s="117"/>
      <c r="D214" s="135"/>
      <c r="E214" s="135"/>
      <c r="F214" s="135"/>
      <c r="G214" s="135"/>
      <c r="H214" s="135"/>
      <c r="I214" s="117"/>
      <c r="J214" s="117"/>
      <c r="K214" s="117"/>
    </row>
    <row r="215" spans="2:11">
      <c r="B215" s="116"/>
      <c r="C215" s="117"/>
      <c r="D215" s="135"/>
      <c r="E215" s="135"/>
      <c r="F215" s="135"/>
      <c r="G215" s="135"/>
      <c r="H215" s="135"/>
      <c r="I215" s="117"/>
      <c r="J215" s="117"/>
      <c r="K215" s="117"/>
    </row>
    <row r="216" spans="2:11">
      <c r="B216" s="116"/>
      <c r="C216" s="117"/>
      <c r="D216" s="135"/>
      <c r="E216" s="135"/>
      <c r="F216" s="135"/>
      <c r="G216" s="135"/>
      <c r="H216" s="135"/>
      <c r="I216" s="117"/>
      <c r="J216" s="117"/>
      <c r="K216" s="117"/>
    </row>
    <row r="217" spans="2:11">
      <c r="B217" s="116"/>
      <c r="C217" s="117"/>
      <c r="D217" s="135"/>
      <c r="E217" s="135"/>
      <c r="F217" s="135"/>
      <c r="G217" s="135"/>
      <c r="H217" s="135"/>
      <c r="I217" s="117"/>
      <c r="J217" s="117"/>
      <c r="K217" s="117"/>
    </row>
    <row r="218" spans="2:11">
      <c r="B218" s="116"/>
      <c r="C218" s="117"/>
      <c r="D218" s="135"/>
      <c r="E218" s="135"/>
      <c r="F218" s="135"/>
      <c r="G218" s="135"/>
      <c r="H218" s="135"/>
      <c r="I218" s="117"/>
      <c r="J218" s="117"/>
      <c r="K218" s="117"/>
    </row>
    <row r="219" spans="2:11">
      <c r="B219" s="116"/>
      <c r="C219" s="117"/>
      <c r="D219" s="135"/>
      <c r="E219" s="135"/>
      <c r="F219" s="135"/>
      <c r="G219" s="135"/>
      <c r="H219" s="135"/>
      <c r="I219" s="117"/>
      <c r="J219" s="117"/>
      <c r="K219" s="117"/>
    </row>
    <row r="220" spans="2:11">
      <c r="B220" s="116"/>
      <c r="C220" s="117"/>
      <c r="D220" s="135"/>
      <c r="E220" s="135"/>
      <c r="F220" s="135"/>
      <c r="G220" s="135"/>
      <c r="H220" s="135"/>
      <c r="I220" s="117"/>
      <c r="J220" s="117"/>
      <c r="K220" s="117"/>
    </row>
    <row r="221" spans="2:11">
      <c r="B221" s="116"/>
      <c r="C221" s="117"/>
      <c r="D221" s="135"/>
      <c r="E221" s="135"/>
      <c r="F221" s="135"/>
      <c r="G221" s="135"/>
      <c r="H221" s="135"/>
      <c r="I221" s="117"/>
      <c r="J221" s="117"/>
      <c r="K221" s="117"/>
    </row>
    <row r="222" spans="2:11">
      <c r="B222" s="116"/>
      <c r="C222" s="117"/>
      <c r="D222" s="135"/>
      <c r="E222" s="135"/>
      <c r="F222" s="135"/>
      <c r="G222" s="135"/>
      <c r="H222" s="135"/>
      <c r="I222" s="117"/>
      <c r="J222" s="117"/>
      <c r="K222" s="117"/>
    </row>
    <row r="223" spans="2:11">
      <c r="B223" s="116"/>
      <c r="C223" s="117"/>
      <c r="D223" s="135"/>
      <c r="E223" s="135"/>
      <c r="F223" s="135"/>
      <c r="G223" s="135"/>
      <c r="H223" s="135"/>
      <c r="I223" s="117"/>
      <c r="J223" s="117"/>
      <c r="K223" s="117"/>
    </row>
    <row r="224" spans="2:11">
      <c r="B224" s="116"/>
      <c r="C224" s="117"/>
      <c r="D224" s="135"/>
      <c r="E224" s="135"/>
      <c r="F224" s="135"/>
      <c r="G224" s="135"/>
      <c r="H224" s="135"/>
      <c r="I224" s="117"/>
      <c r="J224" s="117"/>
      <c r="K224" s="117"/>
    </row>
    <row r="225" spans="2:11">
      <c r="B225" s="116"/>
      <c r="C225" s="117"/>
      <c r="D225" s="135"/>
      <c r="E225" s="135"/>
      <c r="F225" s="135"/>
      <c r="G225" s="135"/>
      <c r="H225" s="135"/>
      <c r="I225" s="117"/>
      <c r="J225" s="117"/>
      <c r="K225" s="117"/>
    </row>
    <row r="226" spans="2:11">
      <c r="B226" s="116"/>
      <c r="C226" s="117"/>
      <c r="D226" s="135"/>
      <c r="E226" s="135"/>
      <c r="F226" s="135"/>
      <c r="G226" s="135"/>
      <c r="H226" s="135"/>
      <c r="I226" s="117"/>
      <c r="J226" s="117"/>
      <c r="K226" s="117"/>
    </row>
    <row r="227" spans="2:11">
      <c r="B227" s="116"/>
      <c r="C227" s="117"/>
      <c r="D227" s="135"/>
      <c r="E227" s="135"/>
      <c r="F227" s="135"/>
      <c r="G227" s="135"/>
      <c r="H227" s="135"/>
      <c r="I227" s="117"/>
      <c r="J227" s="117"/>
      <c r="K227" s="117"/>
    </row>
    <row r="228" spans="2:11">
      <c r="B228" s="116"/>
      <c r="C228" s="117"/>
      <c r="D228" s="135"/>
      <c r="E228" s="135"/>
      <c r="F228" s="135"/>
      <c r="G228" s="135"/>
      <c r="H228" s="135"/>
      <c r="I228" s="117"/>
      <c r="J228" s="117"/>
      <c r="K228" s="117"/>
    </row>
    <row r="229" spans="2:11">
      <c r="B229" s="116"/>
      <c r="C229" s="117"/>
      <c r="D229" s="135"/>
      <c r="E229" s="135"/>
      <c r="F229" s="135"/>
      <c r="G229" s="135"/>
      <c r="H229" s="135"/>
      <c r="I229" s="117"/>
      <c r="J229" s="117"/>
      <c r="K229" s="117"/>
    </row>
    <row r="230" spans="2:11">
      <c r="B230" s="116"/>
      <c r="C230" s="117"/>
      <c r="D230" s="135"/>
      <c r="E230" s="135"/>
      <c r="F230" s="135"/>
      <c r="G230" s="135"/>
      <c r="H230" s="135"/>
      <c r="I230" s="117"/>
      <c r="J230" s="117"/>
      <c r="K230" s="117"/>
    </row>
    <row r="231" spans="2:11">
      <c r="B231" s="116"/>
      <c r="C231" s="117"/>
      <c r="D231" s="135"/>
      <c r="E231" s="135"/>
      <c r="F231" s="135"/>
      <c r="G231" s="135"/>
      <c r="H231" s="135"/>
      <c r="I231" s="117"/>
      <c r="J231" s="117"/>
      <c r="K231" s="117"/>
    </row>
    <row r="232" spans="2:11">
      <c r="B232" s="116"/>
      <c r="C232" s="117"/>
      <c r="D232" s="135"/>
      <c r="E232" s="135"/>
      <c r="F232" s="135"/>
      <c r="G232" s="135"/>
      <c r="H232" s="135"/>
      <c r="I232" s="117"/>
      <c r="J232" s="117"/>
      <c r="K232" s="117"/>
    </row>
    <row r="233" spans="2:11">
      <c r="B233" s="116"/>
      <c r="C233" s="117"/>
      <c r="D233" s="135"/>
      <c r="E233" s="135"/>
      <c r="F233" s="135"/>
      <c r="G233" s="135"/>
      <c r="H233" s="135"/>
      <c r="I233" s="117"/>
      <c r="J233" s="117"/>
      <c r="K233" s="117"/>
    </row>
    <row r="234" spans="2:11">
      <c r="B234" s="116"/>
      <c r="C234" s="117"/>
      <c r="D234" s="135"/>
      <c r="E234" s="135"/>
      <c r="F234" s="135"/>
      <c r="G234" s="135"/>
      <c r="H234" s="135"/>
      <c r="I234" s="117"/>
      <c r="J234" s="117"/>
      <c r="K234" s="117"/>
    </row>
    <row r="235" spans="2:11">
      <c r="B235" s="116"/>
      <c r="C235" s="117"/>
      <c r="D235" s="135"/>
      <c r="E235" s="135"/>
      <c r="F235" s="135"/>
      <c r="G235" s="135"/>
      <c r="H235" s="135"/>
      <c r="I235" s="117"/>
      <c r="J235" s="117"/>
      <c r="K235" s="117"/>
    </row>
    <row r="236" spans="2:11">
      <c r="B236" s="116"/>
      <c r="C236" s="117"/>
      <c r="D236" s="135"/>
      <c r="E236" s="135"/>
      <c r="F236" s="135"/>
      <c r="G236" s="135"/>
      <c r="H236" s="135"/>
      <c r="I236" s="117"/>
      <c r="J236" s="117"/>
      <c r="K236" s="117"/>
    </row>
    <row r="237" spans="2:11">
      <c r="B237" s="116"/>
      <c r="C237" s="117"/>
      <c r="D237" s="135"/>
      <c r="E237" s="135"/>
      <c r="F237" s="135"/>
      <c r="G237" s="135"/>
      <c r="H237" s="135"/>
      <c r="I237" s="117"/>
      <c r="J237" s="117"/>
      <c r="K237" s="117"/>
    </row>
    <row r="238" spans="2:11">
      <c r="B238" s="116"/>
      <c r="C238" s="117"/>
      <c r="D238" s="135"/>
      <c r="E238" s="135"/>
      <c r="F238" s="135"/>
      <c r="G238" s="135"/>
      <c r="H238" s="135"/>
      <c r="I238" s="117"/>
      <c r="J238" s="117"/>
      <c r="K238" s="117"/>
    </row>
    <row r="239" spans="2:11">
      <c r="B239" s="116"/>
      <c r="C239" s="117"/>
      <c r="D239" s="135"/>
      <c r="E239" s="135"/>
      <c r="F239" s="135"/>
      <c r="G239" s="135"/>
      <c r="H239" s="135"/>
      <c r="I239" s="117"/>
      <c r="J239" s="117"/>
      <c r="K239" s="117"/>
    </row>
    <row r="240" spans="2:11">
      <c r="B240" s="116"/>
      <c r="C240" s="117"/>
      <c r="D240" s="135"/>
      <c r="E240" s="135"/>
      <c r="F240" s="135"/>
      <c r="G240" s="135"/>
      <c r="H240" s="135"/>
      <c r="I240" s="117"/>
      <c r="J240" s="117"/>
      <c r="K240" s="117"/>
    </row>
    <row r="241" spans="2:11">
      <c r="B241" s="116"/>
      <c r="C241" s="117"/>
      <c r="D241" s="135"/>
      <c r="E241" s="135"/>
      <c r="F241" s="135"/>
      <c r="G241" s="135"/>
      <c r="H241" s="135"/>
      <c r="I241" s="117"/>
      <c r="J241" s="117"/>
      <c r="K241" s="117"/>
    </row>
    <row r="242" spans="2:11">
      <c r="B242" s="116"/>
      <c r="C242" s="117"/>
      <c r="D242" s="135"/>
      <c r="E242" s="135"/>
      <c r="F242" s="135"/>
      <c r="G242" s="135"/>
      <c r="H242" s="135"/>
      <c r="I242" s="117"/>
      <c r="J242" s="117"/>
      <c r="K242" s="117"/>
    </row>
    <row r="243" spans="2:11">
      <c r="B243" s="116"/>
      <c r="C243" s="117"/>
      <c r="D243" s="135"/>
      <c r="E243" s="135"/>
      <c r="F243" s="135"/>
      <c r="G243" s="135"/>
      <c r="H243" s="135"/>
      <c r="I243" s="117"/>
      <c r="J243" s="117"/>
      <c r="K243" s="117"/>
    </row>
    <row r="244" spans="2:11">
      <c r="B244" s="116"/>
      <c r="C244" s="117"/>
      <c r="D244" s="135"/>
      <c r="E244" s="135"/>
      <c r="F244" s="135"/>
      <c r="G244" s="135"/>
      <c r="H244" s="135"/>
      <c r="I244" s="117"/>
      <c r="J244" s="117"/>
      <c r="K244" s="117"/>
    </row>
    <row r="245" spans="2:11">
      <c r="B245" s="116"/>
      <c r="C245" s="117"/>
      <c r="D245" s="135"/>
      <c r="E245" s="135"/>
      <c r="F245" s="135"/>
      <c r="G245" s="135"/>
      <c r="H245" s="135"/>
      <c r="I245" s="117"/>
      <c r="J245" s="117"/>
      <c r="K245" s="117"/>
    </row>
    <row r="246" spans="2:11">
      <c r="B246" s="116"/>
      <c r="C246" s="117"/>
      <c r="D246" s="135"/>
      <c r="E246" s="135"/>
      <c r="F246" s="135"/>
      <c r="G246" s="135"/>
      <c r="H246" s="135"/>
      <c r="I246" s="117"/>
      <c r="J246" s="117"/>
      <c r="K246" s="117"/>
    </row>
    <row r="247" spans="2:11">
      <c r="B247" s="116"/>
      <c r="C247" s="117"/>
      <c r="D247" s="135"/>
      <c r="E247" s="135"/>
      <c r="F247" s="135"/>
      <c r="G247" s="135"/>
      <c r="H247" s="135"/>
      <c r="I247" s="117"/>
      <c r="J247" s="117"/>
      <c r="K247" s="117"/>
    </row>
    <row r="248" spans="2:11">
      <c r="B248" s="116"/>
      <c r="C248" s="117"/>
      <c r="D248" s="135"/>
      <c r="E248" s="135"/>
      <c r="F248" s="135"/>
      <c r="G248" s="135"/>
      <c r="H248" s="135"/>
      <c r="I248" s="117"/>
      <c r="J248" s="117"/>
      <c r="K248" s="117"/>
    </row>
    <row r="249" spans="2:11">
      <c r="B249" s="116"/>
      <c r="C249" s="117"/>
      <c r="D249" s="135"/>
      <c r="E249" s="135"/>
      <c r="F249" s="135"/>
      <c r="G249" s="135"/>
      <c r="H249" s="135"/>
      <c r="I249" s="117"/>
      <c r="J249" s="117"/>
      <c r="K249" s="117"/>
    </row>
    <row r="250" spans="2:11">
      <c r="B250" s="116"/>
      <c r="C250" s="117"/>
      <c r="D250" s="135"/>
      <c r="E250" s="135"/>
      <c r="F250" s="135"/>
      <c r="G250" s="135"/>
      <c r="H250" s="135"/>
      <c r="I250" s="117"/>
      <c r="J250" s="117"/>
      <c r="K250" s="117"/>
    </row>
    <row r="251" spans="2:11">
      <c r="B251" s="116"/>
      <c r="C251" s="117"/>
      <c r="D251" s="135"/>
      <c r="E251" s="135"/>
      <c r="F251" s="135"/>
      <c r="G251" s="135"/>
      <c r="H251" s="135"/>
      <c r="I251" s="117"/>
      <c r="J251" s="117"/>
      <c r="K251" s="117"/>
    </row>
    <row r="252" spans="2:11">
      <c r="B252" s="116"/>
      <c r="C252" s="117"/>
      <c r="D252" s="135"/>
      <c r="E252" s="135"/>
      <c r="F252" s="135"/>
      <c r="G252" s="135"/>
      <c r="H252" s="135"/>
      <c r="I252" s="117"/>
      <c r="J252" s="117"/>
      <c r="K252" s="117"/>
    </row>
    <row r="253" spans="2:11">
      <c r="B253" s="116"/>
      <c r="C253" s="117"/>
      <c r="D253" s="135"/>
      <c r="E253" s="135"/>
      <c r="F253" s="135"/>
      <c r="G253" s="135"/>
      <c r="H253" s="135"/>
      <c r="I253" s="117"/>
      <c r="J253" s="117"/>
      <c r="K253" s="117"/>
    </row>
    <row r="254" spans="2:11">
      <c r="B254" s="116"/>
      <c r="C254" s="117"/>
      <c r="D254" s="135"/>
      <c r="E254" s="135"/>
      <c r="F254" s="135"/>
      <c r="G254" s="135"/>
      <c r="H254" s="135"/>
      <c r="I254" s="117"/>
      <c r="J254" s="117"/>
      <c r="K254" s="117"/>
    </row>
    <row r="255" spans="2:11">
      <c r="B255" s="116"/>
      <c r="C255" s="117"/>
      <c r="D255" s="135"/>
      <c r="E255" s="135"/>
      <c r="F255" s="135"/>
      <c r="G255" s="135"/>
      <c r="H255" s="135"/>
      <c r="I255" s="117"/>
      <c r="J255" s="117"/>
      <c r="K255" s="117"/>
    </row>
    <row r="256" spans="2:11">
      <c r="B256" s="116"/>
      <c r="C256" s="117"/>
      <c r="D256" s="135"/>
      <c r="E256" s="135"/>
      <c r="F256" s="135"/>
      <c r="G256" s="135"/>
      <c r="H256" s="135"/>
      <c r="I256" s="117"/>
      <c r="J256" s="117"/>
      <c r="K256" s="117"/>
    </row>
    <row r="257" spans="2:11">
      <c r="B257" s="116"/>
      <c r="C257" s="117"/>
      <c r="D257" s="135"/>
      <c r="E257" s="135"/>
      <c r="F257" s="135"/>
      <c r="G257" s="135"/>
      <c r="H257" s="135"/>
      <c r="I257" s="117"/>
      <c r="J257" s="117"/>
      <c r="K257" s="117"/>
    </row>
    <row r="258" spans="2:11">
      <c r="B258" s="116"/>
      <c r="C258" s="117"/>
      <c r="D258" s="135"/>
      <c r="E258" s="135"/>
      <c r="F258" s="135"/>
      <c r="G258" s="135"/>
      <c r="H258" s="135"/>
      <c r="I258" s="117"/>
      <c r="J258" s="117"/>
      <c r="K258" s="117"/>
    </row>
    <row r="259" spans="2:11">
      <c r="B259" s="116"/>
      <c r="C259" s="117"/>
      <c r="D259" s="135"/>
      <c r="E259" s="135"/>
      <c r="F259" s="135"/>
      <c r="G259" s="135"/>
      <c r="H259" s="135"/>
      <c r="I259" s="117"/>
      <c r="J259" s="117"/>
      <c r="K259" s="117"/>
    </row>
    <row r="260" spans="2:11">
      <c r="B260" s="116"/>
      <c r="C260" s="117"/>
      <c r="D260" s="135"/>
      <c r="E260" s="135"/>
      <c r="F260" s="135"/>
      <c r="G260" s="135"/>
      <c r="H260" s="135"/>
      <c r="I260" s="117"/>
      <c r="J260" s="117"/>
      <c r="K260" s="117"/>
    </row>
    <row r="261" spans="2:11">
      <c r="B261" s="116"/>
      <c r="C261" s="117"/>
      <c r="D261" s="135"/>
      <c r="E261" s="135"/>
      <c r="F261" s="135"/>
      <c r="G261" s="135"/>
      <c r="H261" s="135"/>
      <c r="I261" s="117"/>
      <c r="J261" s="117"/>
      <c r="K261" s="117"/>
    </row>
    <row r="262" spans="2:11">
      <c r="B262" s="116"/>
      <c r="C262" s="117"/>
      <c r="D262" s="135"/>
      <c r="E262" s="135"/>
      <c r="F262" s="135"/>
      <c r="G262" s="135"/>
      <c r="H262" s="135"/>
      <c r="I262" s="117"/>
      <c r="J262" s="117"/>
      <c r="K262" s="117"/>
    </row>
    <row r="263" spans="2:11">
      <c r="B263" s="116"/>
      <c r="C263" s="117"/>
      <c r="D263" s="135"/>
      <c r="E263" s="135"/>
      <c r="F263" s="135"/>
      <c r="G263" s="135"/>
      <c r="H263" s="135"/>
      <c r="I263" s="117"/>
      <c r="J263" s="117"/>
      <c r="K263" s="117"/>
    </row>
    <row r="264" spans="2:11">
      <c r="B264" s="116"/>
      <c r="C264" s="117"/>
      <c r="D264" s="135"/>
      <c r="E264" s="135"/>
      <c r="F264" s="135"/>
      <c r="G264" s="135"/>
      <c r="H264" s="135"/>
      <c r="I264" s="117"/>
      <c r="J264" s="117"/>
      <c r="K264" s="117"/>
    </row>
    <row r="265" spans="2:11">
      <c r="B265" s="116"/>
      <c r="C265" s="117"/>
      <c r="D265" s="135"/>
      <c r="E265" s="135"/>
      <c r="F265" s="135"/>
      <c r="G265" s="135"/>
      <c r="H265" s="135"/>
      <c r="I265" s="117"/>
      <c r="J265" s="117"/>
      <c r="K265" s="117"/>
    </row>
    <row r="266" spans="2:11">
      <c r="B266" s="116"/>
      <c r="C266" s="117"/>
      <c r="D266" s="135"/>
      <c r="E266" s="135"/>
      <c r="F266" s="135"/>
      <c r="G266" s="135"/>
      <c r="H266" s="135"/>
      <c r="I266" s="117"/>
      <c r="J266" s="117"/>
      <c r="K266" s="117"/>
    </row>
    <row r="267" spans="2:11">
      <c r="B267" s="116"/>
      <c r="C267" s="117"/>
      <c r="D267" s="135"/>
      <c r="E267" s="135"/>
      <c r="F267" s="135"/>
      <c r="G267" s="135"/>
      <c r="H267" s="135"/>
      <c r="I267" s="117"/>
      <c r="J267" s="117"/>
      <c r="K267" s="117"/>
    </row>
    <row r="268" spans="2:11">
      <c r="B268" s="116"/>
      <c r="C268" s="117"/>
      <c r="D268" s="135"/>
      <c r="E268" s="135"/>
      <c r="F268" s="135"/>
      <c r="G268" s="135"/>
      <c r="H268" s="135"/>
      <c r="I268" s="117"/>
      <c r="J268" s="117"/>
      <c r="K268" s="117"/>
    </row>
    <row r="269" spans="2:11">
      <c r="B269" s="116"/>
      <c r="C269" s="117"/>
      <c r="D269" s="135"/>
      <c r="E269" s="135"/>
      <c r="F269" s="135"/>
      <c r="G269" s="135"/>
      <c r="H269" s="135"/>
      <c r="I269" s="117"/>
      <c r="J269" s="117"/>
      <c r="K269" s="117"/>
    </row>
    <row r="270" spans="2:11">
      <c r="B270" s="116"/>
      <c r="C270" s="117"/>
      <c r="D270" s="135"/>
      <c r="E270" s="135"/>
      <c r="F270" s="135"/>
      <c r="G270" s="135"/>
      <c r="H270" s="135"/>
      <c r="I270" s="117"/>
      <c r="J270" s="117"/>
      <c r="K270" s="117"/>
    </row>
    <row r="271" spans="2:11">
      <c r="B271" s="116"/>
      <c r="C271" s="117"/>
      <c r="D271" s="135"/>
      <c r="E271" s="135"/>
      <c r="F271" s="135"/>
      <c r="G271" s="135"/>
      <c r="H271" s="135"/>
      <c r="I271" s="117"/>
      <c r="J271" s="117"/>
      <c r="K271" s="117"/>
    </row>
    <row r="272" spans="2:11">
      <c r="B272" s="116"/>
      <c r="C272" s="117"/>
      <c r="D272" s="135"/>
      <c r="E272" s="135"/>
      <c r="F272" s="135"/>
      <c r="G272" s="135"/>
      <c r="H272" s="135"/>
      <c r="I272" s="117"/>
      <c r="J272" s="117"/>
      <c r="K272" s="117"/>
    </row>
    <row r="273" spans="2:11">
      <c r="B273" s="116"/>
      <c r="C273" s="117"/>
      <c r="D273" s="135"/>
      <c r="E273" s="135"/>
      <c r="F273" s="135"/>
      <c r="G273" s="135"/>
      <c r="H273" s="135"/>
      <c r="I273" s="117"/>
      <c r="J273" s="117"/>
      <c r="K273" s="117"/>
    </row>
    <row r="274" spans="2:11">
      <c r="B274" s="116"/>
      <c r="C274" s="117"/>
      <c r="D274" s="135"/>
      <c r="E274" s="135"/>
      <c r="F274" s="135"/>
      <c r="G274" s="135"/>
      <c r="H274" s="135"/>
      <c r="I274" s="117"/>
      <c r="J274" s="117"/>
      <c r="K274" s="117"/>
    </row>
    <row r="275" spans="2:11">
      <c r="B275" s="116"/>
      <c r="C275" s="117"/>
      <c r="D275" s="135"/>
      <c r="E275" s="135"/>
      <c r="F275" s="135"/>
      <c r="G275" s="135"/>
      <c r="H275" s="135"/>
      <c r="I275" s="117"/>
      <c r="J275" s="117"/>
      <c r="K275" s="117"/>
    </row>
    <row r="276" spans="2:11">
      <c r="B276" s="116"/>
      <c r="C276" s="117"/>
      <c r="D276" s="135"/>
      <c r="E276" s="135"/>
      <c r="F276" s="135"/>
      <c r="G276" s="135"/>
      <c r="H276" s="135"/>
      <c r="I276" s="117"/>
      <c r="J276" s="117"/>
      <c r="K276" s="117"/>
    </row>
    <row r="277" spans="2:11">
      <c r="B277" s="116"/>
      <c r="C277" s="117"/>
      <c r="D277" s="135"/>
      <c r="E277" s="135"/>
      <c r="F277" s="135"/>
      <c r="G277" s="135"/>
      <c r="H277" s="135"/>
      <c r="I277" s="117"/>
      <c r="J277" s="117"/>
      <c r="K277" s="117"/>
    </row>
    <row r="278" spans="2:11">
      <c r="B278" s="116"/>
      <c r="C278" s="117"/>
      <c r="D278" s="135"/>
      <c r="E278" s="135"/>
      <c r="F278" s="135"/>
      <c r="G278" s="135"/>
      <c r="H278" s="135"/>
      <c r="I278" s="117"/>
      <c r="J278" s="117"/>
      <c r="K278" s="117"/>
    </row>
    <row r="279" spans="2:11">
      <c r="B279" s="116"/>
      <c r="C279" s="117"/>
      <c r="D279" s="135"/>
      <c r="E279" s="135"/>
      <c r="F279" s="135"/>
      <c r="G279" s="135"/>
      <c r="H279" s="135"/>
      <c r="I279" s="117"/>
      <c r="J279" s="117"/>
      <c r="K279" s="117"/>
    </row>
    <row r="280" spans="2:11">
      <c r="B280" s="116"/>
      <c r="C280" s="117"/>
      <c r="D280" s="135"/>
      <c r="E280" s="135"/>
      <c r="F280" s="135"/>
      <c r="G280" s="135"/>
      <c r="H280" s="135"/>
      <c r="I280" s="117"/>
      <c r="J280" s="117"/>
      <c r="K280" s="117"/>
    </row>
    <row r="281" spans="2:11">
      <c r="B281" s="116"/>
      <c r="C281" s="117"/>
      <c r="D281" s="135"/>
      <c r="E281" s="135"/>
      <c r="F281" s="135"/>
      <c r="G281" s="135"/>
      <c r="H281" s="135"/>
      <c r="I281" s="117"/>
      <c r="J281" s="117"/>
      <c r="K281" s="117"/>
    </row>
    <row r="282" spans="2:11">
      <c r="B282" s="116"/>
      <c r="C282" s="117"/>
      <c r="D282" s="135"/>
      <c r="E282" s="135"/>
      <c r="F282" s="135"/>
      <c r="G282" s="135"/>
      <c r="H282" s="135"/>
      <c r="I282" s="117"/>
      <c r="J282" s="117"/>
      <c r="K282" s="117"/>
    </row>
    <row r="283" spans="2:11">
      <c r="B283" s="116"/>
      <c r="C283" s="117"/>
      <c r="D283" s="135"/>
      <c r="E283" s="135"/>
      <c r="F283" s="135"/>
      <c r="G283" s="135"/>
      <c r="H283" s="135"/>
      <c r="I283" s="117"/>
      <c r="J283" s="117"/>
      <c r="K283" s="117"/>
    </row>
    <row r="284" spans="2:11">
      <c r="B284" s="116"/>
      <c r="C284" s="117"/>
      <c r="D284" s="135"/>
      <c r="E284" s="135"/>
      <c r="F284" s="135"/>
      <c r="G284" s="135"/>
      <c r="H284" s="135"/>
      <c r="I284" s="117"/>
      <c r="J284" s="117"/>
      <c r="K284" s="117"/>
    </row>
    <row r="285" spans="2:11">
      <c r="B285" s="116"/>
      <c r="C285" s="117"/>
      <c r="D285" s="135"/>
      <c r="E285" s="135"/>
      <c r="F285" s="135"/>
      <c r="G285" s="135"/>
      <c r="H285" s="135"/>
      <c r="I285" s="117"/>
      <c r="J285" s="117"/>
      <c r="K285" s="117"/>
    </row>
    <row r="286" spans="2:11">
      <c r="B286" s="116"/>
      <c r="C286" s="117"/>
      <c r="D286" s="135"/>
      <c r="E286" s="135"/>
      <c r="F286" s="135"/>
      <c r="G286" s="135"/>
      <c r="H286" s="135"/>
      <c r="I286" s="117"/>
      <c r="J286" s="117"/>
      <c r="K286" s="117"/>
    </row>
    <row r="287" spans="2:11">
      <c r="B287" s="116"/>
      <c r="C287" s="117"/>
      <c r="D287" s="135"/>
      <c r="E287" s="135"/>
      <c r="F287" s="135"/>
      <c r="G287" s="135"/>
      <c r="H287" s="135"/>
      <c r="I287" s="117"/>
      <c r="J287" s="117"/>
      <c r="K287" s="117"/>
    </row>
    <row r="288" spans="2:11">
      <c r="B288" s="116"/>
      <c r="C288" s="117"/>
      <c r="D288" s="135"/>
      <c r="E288" s="135"/>
      <c r="F288" s="135"/>
      <c r="G288" s="135"/>
      <c r="H288" s="135"/>
      <c r="I288" s="117"/>
      <c r="J288" s="117"/>
      <c r="K288" s="117"/>
    </row>
    <row r="289" spans="2:11">
      <c r="B289" s="116"/>
      <c r="C289" s="117"/>
      <c r="D289" s="135"/>
      <c r="E289" s="135"/>
      <c r="F289" s="135"/>
      <c r="G289" s="135"/>
      <c r="H289" s="135"/>
      <c r="I289" s="117"/>
      <c r="J289" s="117"/>
      <c r="K289" s="117"/>
    </row>
    <row r="290" spans="2:11">
      <c r="B290" s="116"/>
      <c r="C290" s="117"/>
      <c r="D290" s="135"/>
      <c r="E290" s="135"/>
      <c r="F290" s="135"/>
      <c r="G290" s="135"/>
      <c r="H290" s="135"/>
      <c r="I290" s="117"/>
      <c r="J290" s="117"/>
      <c r="K290" s="117"/>
    </row>
    <row r="291" spans="2:11">
      <c r="B291" s="116"/>
      <c r="C291" s="117"/>
      <c r="D291" s="135"/>
      <c r="E291" s="135"/>
      <c r="F291" s="135"/>
      <c r="G291" s="135"/>
      <c r="H291" s="135"/>
      <c r="I291" s="117"/>
      <c r="J291" s="117"/>
      <c r="K291" s="117"/>
    </row>
    <row r="292" spans="2:11">
      <c r="B292" s="116"/>
      <c r="C292" s="117"/>
      <c r="D292" s="135"/>
      <c r="E292" s="135"/>
      <c r="F292" s="135"/>
      <c r="G292" s="135"/>
      <c r="H292" s="135"/>
      <c r="I292" s="117"/>
      <c r="J292" s="117"/>
      <c r="K292" s="117"/>
    </row>
    <row r="293" spans="2:11">
      <c r="B293" s="116"/>
      <c r="C293" s="117"/>
      <c r="D293" s="135"/>
      <c r="E293" s="135"/>
      <c r="F293" s="135"/>
      <c r="G293" s="135"/>
      <c r="H293" s="135"/>
      <c r="I293" s="117"/>
      <c r="J293" s="117"/>
      <c r="K293" s="117"/>
    </row>
    <row r="294" spans="2:11">
      <c r="B294" s="116"/>
      <c r="C294" s="117"/>
      <c r="D294" s="135"/>
      <c r="E294" s="135"/>
      <c r="F294" s="135"/>
      <c r="G294" s="135"/>
      <c r="H294" s="135"/>
      <c r="I294" s="117"/>
      <c r="J294" s="117"/>
      <c r="K294" s="117"/>
    </row>
    <row r="295" spans="2:11">
      <c r="B295" s="116"/>
      <c r="C295" s="117"/>
      <c r="D295" s="135"/>
      <c r="E295" s="135"/>
      <c r="F295" s="135"/>
      <c r="G295" s="135"/>
      <c r="H295" s="135"/>
      <c r="I295" s="117"/>
      <c r="J295" s="117"/>
      <c r="K295" s="117"/>
    </row>
    <row r="296" spans="2:11">
      <c r="B296" s="116"/>
      <c r="C296" s="117"/>
      <c r="D296" s="135"/>
      <c r="E296" s="135"/>
      <c r="F296" s="135"/>
      <c r="G296" s="135"/>
      <c r="H296" s="135"/>
      <c r="I296" s="117"/>
      <c r="J296" s="117"/>
      <c r="K296" s="117"/>
    </row>
    <row r="297" spans="2:11">
      <c r="B297" s="116"/>
      <c r="C297" s="117"/>
      <c r="D297" s="135"/>
      <c r="E297" s="135"/>
      <c r="F297" s="135"/>
      <c r="G297" s="135"/>
      <c r="H297" s="135"/>
      <c r="I297" s="117"/>
      <c r="J297" s="117"/>
      <c r="K297" s="117"/>
    </row>
    <row r="298" spans="2:11">
      <c r="B298" s="116"/>
      <c r="C298" s="117"/>
      <c r="D298" s="135"/>
      <c r="E298" s="135"/>
      <c r="F298" s="135"/>
      <c r="G298" s="135"/>
      <c r="H298" s="135"/>
      <c r="I298" s="117"/>
      <c r="J298" s="117"/>
      <c r="K298" s="117"/>
    </row>
    <row r="299" spans="2:11">
      <c r="B299" s="116"/>
      <c r="C299" s="117"/>
      <c r="D299" s="135"/>
      <c r="E299" s="135"/>
      <c r="F299" s="135"/>
      <c r="G299" s="135"/>
      <c r="H299" s="135"/>
      <c r="I299" s="117"/>
      <c r="J299" s="117"/>
      <c r="K299" s="117"/>
    </row>
    <row r="300" spans="2:11">
      <c r="B300" s="116"/>
      <c r="C300" s="117"/>
      <c r="D300" s="135"/>
      <c r="E300" s="135"/>
      <c r="F300" s="135"/>
      <c r="G300" s="135"/>
      <c r="H300" s="135"/>
      <c r="I300" s="117"/>
      <c r="J300" s="117"/>
      <c r="K300" s="117"/>
    </row>
    <row r="301" spans="2:11">
      <c r="B301" s="116"/>
      <c r="C301" s="117"/>
      <c r="D301" s="135"/>
      <c r="E301" s="135"/>
      <c r="F301" s="135"/>
      <c r="G301" s="135"/>
      <c r="H301" s="135"/>
      <c r="I301" s="117"/>
      <c r="J301" s="117"/>
      <c r="K301" s="117"/>
    </row>
    <row r="302" spans="2:11">
      <c r="B302" s="116"/>
      <c r="C302" s="117"/>
      <c r="D302" s="135"/>
      <c r="E302" s="135"/>
      <c r="F302" s="135"/>
      <c r="G302" s="135"/>
      <c r="H302" s="135"/>
      <c r="I302" s="117"/>
      <c r="J302" s="117"/>
      <c r="K302" s="117"/>
    </row>
    <row r="303" spans="2:11">
      <c r="B303" s="116"/>
      <c r="C303" s="117"/>
      <c r="D303" s="135"/>
      <c r="E303" s="135"/>
      <c r="F303" s="135"/>
      <c r="G303" s="135"/>
      <c r="H303" s="135"/>
      <c r="I303" s="117"/>
      <c r="J303" s="117"/>
      <c r="K303" s="117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J1:K9 D1:I27 A1:B1048576 J14:K27 L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7" style="1" bestFit="1" customWidth="1"/>
    <col min="4" max="4" width="11.85546875" style="1" customWidth="1"/>
    <col min="5" max="16384" width="9.140625" style="1"/>
  </cols>
  <sheetData>
    <row r="1" spans="2:6">
      <c r="B1" s="46" t="s">
        <v>135</v>
      </c>
      <c r="C1" s="67" t="s" vm="1">
        <v>214</v>
      </c>
    </row>
    <row r="2" spans="2:6">
      <c r="B2" s="46" t="s">
        <v>134</v>
      </c>
      <c r="C2" s="67" t="s">
        <v>215</v>
      </c>
    </row>
    <row r="3" spans="2:6">
      <c r="B3" s="46" t="s">
        <v>136</v>
      </c>
      <c r="C3" s="67" t="s">
        <v>2663</v>
      </c>
    </row>
    <row r="4" spans="2:6">
      <c r="B4" s="46" t="s">
        <v>137</v>
      </c>
      <c r="C4" s="67">
        <v>14242</v>
      </c>
    </row>
    <row r="6" spans="2:6" ht="26.25" customHeight="1">
      <c r="B6" s="148" t="s">
        <v>169</v>
      </c>
      <c r="C6" s="149"/>
      <c r="D6" s="150"/>
    </row>
    <row r="7" spans="2:6" s="3" customFormat="1" ht="31.5">
      <c r="B7" s="47" t="s">
        <v>105</v>
      </c>
      <c r="C7" s="52" t="s">
        <v>97</v>
      </c>
      <c r="D7" s="53" t="s">
        <v>96</v>
      </c>
    </row>
    <row r="8" spans="2:6" s="3" customFormat="1">
      <c r="B8" s="14"/>
      <c r="C8" s="31" t="s">
        <v>193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29" t="s">
        <v>2671</v>
      </c>
      <c r="C10" s="130">
        <v>0</v>
      </c>
      <c r="D10" s="88"/>
    </row>
    <row r="11" spans="2:6">
      <c r="B11" s="126"/>
      <c r="C11" s="88"/>
      <c r="D11" s="88"/>
    </row>
    <row r="12" spans="2:6">
      <c r="B12" s="126"/>
      <c r="C12" s="88"/>
      <c r="D12" s="88"/>
      <c r="E12" s="3"/>
      <c r="F12" s="3"/>
    </row>
    <row r="13" spans="2:6">
      <c r="B13" s="88"/>
      <c r="C13" s="88"/>
      <c r="D13" s="88"/>
      <c r="E13" s="3"/>
      <c r="F13" s="3"/>
    </row>
    <row r="14" spans="2:6">
      <c r="B14" s="88"/>
      <c r="C14" s="88"/>
      <c r="D14" s="88"/>
    </row>
    <row r="15" spans="2:6">
      <c r="B15" s="88"/>
      <c r="C15" s="88"/>
      <c r="D15" s="88"/>
      <c r="E15" s="3"/>
      <c r="F15" s="3"/>
    </row>
    <row r="16" spans="2:6">
      <c r="B16" s="88"/>
      <c r="C16" s="88"/>
      <c r="D16" s="88"/>
      <c r="E16" s="3"/>
      <c r="F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16"/>
      <c r="C110" s="117"/>
      <c r="D110" s="117"/>
    </row>
    <row r="111" spans="2:4">
      <c r="B111" s="116"/>
      <c r="C111" s="117"/>
      <c r="D111" s="117"/>
    </row>
    <row r="112" spans="2:4">
      <c r="B112" s="116"/>
      <c r="C112" s="117"/>
      <c r="D112" s="117"/>
    </row>
    <row r="113" spans="2:4">
      <c r="B113" s="116"/>
      <c r="C113" s="117"/>
      <c r="D113" s="117"/>
    </row>
    <row r="114" spans="2:4">
      <c r="B114" s="116"/>
      <c r="C114" s="117"/>
      <c r="D114" s="117"/>
    </row>
    <row r="115" spans="2:4">
      <c r="B115" s="116"/>
      <c r="C115" s="117"/>
      <c r="D115" s="117"/>
    </row>
    <row r="116" spans="2:4">
      <c r="B116" s="116"/>
      <c r="C116" s="117"/>
      <c r="D116" s="117"/>
    </row>
    <row r="117" spans="2:4">
      <c r="B117" s="116"/>
      <c r="C117" s="117"/>
      <c r="D117" s="117"/>
    </row>
    <row r="118" spans="2:4">
      <c r="B118" s="116"/>
      <c r="C118" s="117"/>
      <c r="D118" s="117"/>
    </row>
    <row r="119" spans="2:4">
      <c r="B119" s="116"/>
      <c r="C119" s="117"/>
      <c r="D119" s="117"/>
    </row>
    <row r="120" spans="2:4">
      <c r="B120" s="116"/>
      <c r="C120" s="117"/>
      <c r="D120" s="117"/>
    </row>
    <row r="121" spans="2:4">
      <c r="B121" s="116"/>
      <c r="C121" s="117"/>
      <c r="D121" s="117"/>
    </row>
    <row r="122" spans="2:4">
      <c r="B122" s="116"/>
      <c r="C122" s="117"/>
      <c r="D122" s="117"/>
    </row>
    <row r="123" spans="2:4">
      <c r="B123" s="116"/>
      <c r="C123" s="117"/>
      <c r="D123" s="117"/>
    </row>
    <row r="124" spans="2:4">
      <c r="B124" s="116"/>
      <c r="C124" s="117"/>
      <c r="D124" s="117"/>
    </row>
    <row r="125" spans="2:4">
      <c r="B125" s="116"/>
      <c r="C125" s="117"/>
      <c r="D125" s="117"/>
    </row>
    <row r="126" spans="2:4">
      <c r="B126" s="116"/>
      <c r="C126" s="117"/>
      <c r="D126" s="117"/>
    </row>
    <row r="127" spans="2:4">
      <c r="B127" s="116"/>
      <c r="C127" s="117"/>
      <c r="D127" s="117"/>
    </row>
    <row r="128" spans="2:4">
      <c r="B128" s="116"/>
      <c r="C128" s="117"/>
      <c r="D128" s="117"/>
    </row>
    <row r="129" spans="2:4">
      <c r="B129" s="116"/>
      <c r="C129" s="117"/>
      <c r="D129" s="117"/>
    </row>
    <row r="130" spans="2:4">
      <c r="B130" s="116"/>
      <c r="C130" s="117"/>
      <c r="D130" s="117"/>
    </row>
    <row r="131" spans="2:4">
      <c r="B131" s="116"/>
      <c r="C131" s="117"/>
      <c r="D131" s="117"/>
    </row>
    <row r="132" spans="2:4">
      <c r="B132" s="116"/>
      <c r="C132" s="117"/>
      <c r="D132" s="117"/>
    </row>
    <row r="133" spans="2:4">
      <c r="B133" s="116"/>
      <c r="C133" s="117"/>
      <c r="D133" s="117"/>
    </row>
    <row r="134" spans="2:4">
      <c r="B134" s="116"/>
      <c r="C134" s="117"/>
      <c r="D134" s="117"/>
    </row>
    <row r="135" spans="2:4">
      <c r="B135" s="116"/>
      <c r="C135" s="117"/>
      <c r="D135" s="117"/>
    </row>
    <row r="136" spans="2:4">
      <c r="B136" s="116"/>
      <c r="C136" s="117"/>
      <c r="D136" s="117"/>
    </row>
    <row r="137" spans="2:4">
      <c r="B137" s="116"/>
      <c r="C137" s="117"/>
      <c r="D137" s="117"/>
    </row>
    <row r="138" spans="2:4">
      <c r="B138" s="116"/>
      <c r="C138" s="117"/>
      <c r="D138" s="117"/>
    </row>
    <row r="139" spans="2:4">
      <c r="B139" s="116"/>
      <c r="C139" s="117"/>
      <c r="D139" s="117"/>
    </row>
    <row r="140" spans="2:4">
      <c r="B140" s="116"/>
      <c r="C140" s="117"/>
      <c r="D140" s="117"/>
    </row>
    <row r="141" spans="2:4">
      <c r="B141" s="116"/>
      <c r="C141" s="117"/>
      <c r="D141" s="117"/>
    </row>
    <row r="142" spans="2:4">
      <c r="B142" s="116"/>
      <c r="C142" s="117"/>
      <c r="D142" s="117"/>
    </row>
    <row r="143" spans="2:4">
      <c r="B143" s="116"/>
      <c r="C143" s="117"/>
      <c r="D143" s="117"/>
    </row>
    <row r="144" spans="2:4">
      <c r="B144" s="116"/>
      <c r="C144" s="117"/>
      <c r="D144" s="117"/>
    </row>
    <row r="145" spans="2:4">
      <c r="B145" s="116"/>
      <c r="C145" s="117"/>
      <c r="D145" s="117"/>
    </row>
    <row r="146" spans="2:4">
      <c r="B146" s="116"/>
      <c r="C146" s="117"/>
      <c r="D146" s="117"/>
    </row>
    <row r="147" spans="2:4">
      <c r="B147" s="116"/>
      <c r="C147" s="117"/>
      <c r="D147" s="117"/>
    </row>
    <row r="148" spans="2:4">
      <c r="B148" s="116"/>
      <c r="C148" s="117"/>
      <c r="D148" s="117"/>
    </row>
    <row r="149" spans="2:4">
      <c r="B149" s="116"/>
      <c r="C149" s="117"/>
      <c r="D149" s="117"/>
    </row>
    <row r="150" spans="2:4">
      <c r="B150" s="116"/>
      <c r="C150" s="117"/>
      <c r="D150" s="117"/>
    </row>
    <row r="151" spans="2:4">
      <c r="B151" s="116"/>
      <c r="C151" s="117"/>
      <c r="D151" s="117"/>
    </row>
    <row r="152" spans="2:4">
      <c r="B152" s="116"/>
      <c r="C152" s="117"/>
      <c r="D152" s="117"/>
    </row>
    <row r="153" spans="2:4">
      <c r="B153" s="116"/>
      <c r="C153" s="117"/>
      <c r="D153" s="117"/>
    </row>
    <row r="154" spans="2:4">
      <c r="B154" s="116"/>
      <c r="C154" s="117"/>
      <c r="D154" s="117"/>
    </row>
    <row r="155" spans="2:4">
      <c r="B155" s="116"/>
      <c r="C155" s="117"/>
      <c r="D155" s="117"/>
    </row>
    <row r="156" spans="2:4">
      <c r="B156" s="116"/>
      <c r="C156" s="117"/>
      <c r="D156" s="117"/>
    </row>
    <row r="157" spans="2:4">
      <c r="B157" s="116"/>
      <c r="C157" s="117"/>
      <c r="D157" s="117"/>
    </row>
    <row r="158" spans="2:4">
      <c r="B158" s="116"/>
      <c r="C158" s="117"/>
      <c r="D158" s="117"/>
    </row>
    <row r="159" spans="2:4">
      <c r="B159" s="116"/>
      <c r="C159" s="117"/>
      <c r="D159" s="117"/>
    </row>
    <row r="160" spans="2:4">
      <c r="B160" s="116"/>
      <c r="C160" s="117"/>
      <c r="D160" s="117"/>
    </row>
    <row r="161" spans="2:4">
      <c r="B161" s="116"/>
      <c r="C161" s="117"/>
      <c r="D161" s="117"/>
    </row>
    <row r="162" spans="2:4">
      <c r="B162" s="116"/>
      <c r="C162" s="117"/>
      <c r="D162" s="117"/>
    </row>
    <row r="163" spans="2:4">
      <c r="B163" s="116"/>
      <c r="C163" s="117"/>
      <c r="D163" s="117"/>
    </row>
    <row r="164" spans="2:4">
      <c r="B164" s="116"/>
      <c r="C164" s="117"/>
      <c r="D164" s="117"/>
    </row>
    <row r="165" spans="2:4">
      <c r="B165" s="116"/>
      <c r="C165" s="117"/>
      <c r="D165" s="117"/>
    </row>
    <row r="166" spans="2:4">
      <c r="B166" s="116"/>
      <c r="C166" s="117"/>
      <c r="D166" s="117"/>
    </row>
    <row r="167" spans="2:4">
      <c r="B167" s="116"/>
      <c r="C167" s="117"/>
      <c r="D167" s="117"/>
    </row>
    <row r="168" spans="2:4">
      <c r="B168" s="116"/>
      <c r="C168" s="117"/>
      <c r="D168" s="117"/>
    </row>
    <row r="169" spans="2:4">
      <c r="B169" s="116"/>
      <c r="C169" s="117"/>
      <c r="D169" s="117"/>
    </row>
    <row r="170" spans="2:4">
      <c r="B170" s="116"/>
      <c r="C170" s="117"/>
      <c r="D170" s="117"/>
    </row>
    <row r="171" spans="2:4">
      <c r="B171" s="116"/>
      <c r="C171" s="117"/>
      <c r="D171" s="117"/>
    </row>
    <row r="172" spans="2:4">
      <c r="B172" s="116"/>
      <c r="C172" s="117"/>
      <c r="D172" s="117"/>
    </row>
    <row r="173" spans="2:4">
      <c r="B173" s="116"/>
      <c r="C173" s="117"/>
      <c r="D173" s="117"/>
    </row>
    <row r="174" spans="2:4">
      <c r="B174" s="116"/>
      <c r="C174" s="117"/>
      <c r="D174" s="117"/>
    </row>
    <row r="175" spans="2:4">
      <c r="B175" s="116"/>
      <c r="C175" s="117"/>
      <c r="D175" s="117"/>
    </row>
    <row r="176" spans="2:4">
      <c r="B176" s="116"/>
      <c r="C176" s="117"/>
      <c r="D176" s="117"/>
    </row>
    <row r="177" spans="2:4">
      <c r="B177" s="116"/>
      <c r="C177" s="117"/>
      <c r="D177" s="117"/>
    </row>
    <row r="178" spans="2:4">
      <c r="B178" s="116"/>
      <c r="C178" s="117"/>
      <c r="D178" s="117"/>
    </row>
    <row r="179" spans="2:4">
      <c r="B179" s="116"/>
      <c r="C179" s="117"/>
      <c r="D179" s="117"/>
    </row>
    <row r="180" spans="2:4">
      <c r="B180" s="116"/>
      <c r="C180" s="117"/>
      <c r="D180" s="117"/>
    </row>
    <row r="181" spans="2:4">
      <c r="B181" s="116"/>
      <c r="C181" s="117"/>
      <c r="D181" s="117"/>
    </row>
    <row r="182" spans="2:4">
      <c r="B182" s="116"/>
      <c r="C182" s="117"/>
      <c r="D182" s="117"/>
    </row>
    <row r="183" spans="2:4">
      <c r="B183" s="116"/>
      <c r="C183" s="117"/>
      <c r="D183" s="117"/>
    </row>
    <row r="184" spans="2:4">
      <c r="B184" s="116"/>
      <c r="C184" s="117"/>
      <c r="D184" s="117"/>
    </row>
    <row r="185" spans="2:4">
      <c r="B185" s="116"/>
      <c r="C185" s="117"/>
      <c r="D185" s="117"/>
    </row>
    <row r="186" spans="2:4">
      <c r="B186" s="116"/>
      <c r="C186" s="117"/>
      <c r="D186" s="117"/>
    </row>
    <row r="187" spans="2:4">
      <c r="B187" s="116"/>
      <c r="C187" s="117"/>
      <c r="D187" s="117"/>
    </row>
    <row r="188" spans="2:4">
      <c r="B188" s="116"/>
      <c r="C188" s="117"/>
      <c r="D188" s="117"/>
    </row>
    <row r="189" spans="2:4">
      <c r="B189" s="116"/>
      <c r="C189" s="117"/>
      <c r="D189" s="117"/>
    </row>
    <row r="190" spans="2:4">
      <c r="B190" s="116"/>
      <c r="C190" s="117"/>
      <c r="D190" s="117"/>
    </row>
    <row r="191" spans="2:4">
      <c r="B191" s="116"/>
      <c r="C191" s="117"/>
      <c r="D191" s="117"/>
    </row>
    <row r="192" spans="2:4">
      <c r="B192" s="116"/>
      <c r="C192" s="117"/>
      <c r="D192" s="117"/>
    </row>
    <row r="193" spans="2:4">
      <c r="B193" s="116"/>
      <c r="C193" s="117"/>
      <c r="D193" s="117"/>
    </row>
    <row r="194" spans="2:4">
      <c r="B194" s="116"/>
      <c r="C194" s="117"/>
      <c r="D194" s="117"/>
    </row>
    <row r="195" spans="2:4">
      <c r="B195" s="116"/>
      <c r="C195" s="117"/>
      <c r="D195" s="117"/>
    </row>
    <row r="196" spans="2:4">
      <c r="B196" s="116"/>
      <c r="C196" s="117"/>
      <c r="D196" s="117"/>
    </row>
    <row r="197" spans="2:4">
      <c r="B197" s="116"/>
      <c r="C197" s="117"/>
      <c r="D197" s="117"/>
    </row>
    <row r="198" spans="2:4">
      <c r="B198" s="116"/>
      <c r="C198" s="117"/>
      <c r="D198" s="117"/>
    </row>
    <row r="199" spans="2:4">
      <c r="B199" s="116"/>
      <c r="C199" s="117"/>
      <c r="D199" s="117"/>
    </row>
    <row r="200" spans="2:4">
      <c r="B200" s="116"/>
      <c r="C200" s="117"/>
      <c r="D200" s="117"/>
    </row>
    <row r="201" spans="2:4">
      <c r="B201" s="116"/>
      <c r="C201" s="117"/>
      <c r="D201" s="117"/>
    </row>
    <row r="202" spans="2:4">
      <c r="B202" s="116"/>
      <c r="C202" s="117"/>
      <c r="D202" s="117"/>
    </row>
    <row r="203" spans="2:4">
      <c r="B203" s="116"/>
      <c r="C203" s="117"/>
      <c r="D203" s="117"/>
    </row>
    <row r="204" spans="2:4">
      <c r="B204" s="116"/>
      <c r="C204" s="117"/>
      <c r="D204" s="117"/>
    </row>
    <row r="205" spans="2:4">
      <c r="B205" s="116"/>
      <c r="C205" s="117"/>
      <c r="D205" s="117"/>
    </row>
    <row r="206" spans="2:4">
      <c r="B206" s="116"/>
      <c r="C206" s="117"/>
      <c r="D206" s="117"/>
    </row>
    <row r="207" spans="2:4">
      <c r="B207" s="116"/>
      <c r="C207" s="117"/>
      <c r="D207" s="117"/>
    </row>
    <row r="208" spans="2:4">
      <c r="B208" s="116"/>
      <c r="C208" s="117"/>
      <c r="D208" s="117"/>
    </row>
    <row r="209" spans="2:4">
      <c r="B209" s="116"/>
      <c r="C209" s="117"/>
      <c r="D209" s="117"/>
    </row>
    <row r="210" spans="2:4">
      <c r="B210" s="116"/>
      <c r="C210" s="117"/>
      <c r="D210" s="117"/>
    </row>
    <row r="211" spans="2:4">
      <c r="B211" s="116"/>
      <c r="C211" s="117"/>
      <c r="D211" s="117"/>
    </row>
    <row r="212" spans="2:4">
      <c r="B212" s="116"/>
      <c r="C212" s="117"/>
      <c r="D212" s="117"/>
    </row>
    <row r="213" spans="2:4">
      <c r="B213" s="116"/>
      <c r="C213" s="117"/>
      <c r="D213" s="117"/>
    </row>
    <row r="214" spans="2:4">
      <c r="B214" s="116"/>
      <c r="C214" s="117"/>
      <c r="D214" s="117"/>
    </row>
    <row r="215" spans="2:4">
      <c r="B215" s="116"/>
      <c r="C215" s="117"/>
      <c r="D215" s="117"/>
    </row>
    <row r="216" spans="2:4">
      <c r="B216" s="116"/>
      <c r="C216" s="117"/>
      <c r="D216" s="117"/>
    </row>
    <row r="217" spans="2:4">
      <c r="B217" s="116"/>
      <c r="C217" s="117"/>
      <c r="D217" s="117"/>
    </row>
    <row r="218" spans="2:4">
      <c r="B218" s="116"/>
      <c r="C218" s="117"/>
      <c r="D218" s="117"/>
    </row>
    <row r="219" spans="2:4">
      <c r="B219" s="116"/>
      <c r="C219" s="117"/>
      <c r="D219" s="117"/>
    </row>
    <row r="220" spans="2:4">
      <c r="B220" s="116"/>
      <c r="C220" s="117"/>
      <c r="D220" s="117"/>
    </row>
    <row r="221" spans="2:4">
      <c r="B221" s="116"/>
      <c r="C221" s="117"/>
      <c r="D221" s="117"/>
    </row>
    <row r="222" spans="2:4">
      <c r="B222" s="116"/>
      <c r="C222" s="117"/>
      <c r="D222" s="117"/>
    </row>
    <row r="223" spans="2:4">
      <c r="B223" s="116"/>
      <c r="C223" s="117"/>
      <c r="D223" s="117"/>
    </row>
    <row r="224" spans="2:4">
      <c r="B224" s="116"/>
      <c r="C224" s="117"/>
      <c r="D224" s="117"/>
    </row>
    <row r="225" spans="2:4">
      <c r="B225" s="116"/>
      <c r="C225" s="117"/>
      <c r="D225" s="117"/>
    </row>
    <row r="226" spans="2:4">
      <c r="B226" s="116"/>
      <c r="C226" s="117"/>
      <c r="D226" s="117"/>
    </row>
    <row r="227" spans="2:4">
      <c r="B227" s="116"/>
      <c r="C227" s="117"/>
      <c r="D227" s="117"/>
    </row>
    <row r="228" spans="2:4">
      <c r="B228" s="116"/>
      <c r="C228" s="117"/>
      <c r="D228" s="117"/>
    </row>
    <row r="229" spans="2:4">
      <c r="B229" s="116"/>
      <c r="C229" s="117"/>
      <c r="D229" s="117"/>
    </row>
    <row r="230" spans="2:4">
      <c r="B230" s="116"/>
      <c r="C230" s="117"/>
      <c r="D230" s="117"/>
    </row>
    <row r="231" spans="2:4">
      <c r="B231" s="116"/>
      <c r="C231" s="117"/>
      <c r="D231" s="117"/>
    </row>
    <row r="232" spans="2:4">
      <c r="B232" s="116"/>
      <c r="C232" s="117"/>
      <c r="D232" s="117"/>
    </row>
    <row r="233" spans="2:4">
      <c r="B233" s="116"/>
      <c r="C233" s="117"/>
      <c r="D233" s="117"/>
    </row>
    <row r="234" spans="2:4">
      <c r="B234" s="116"/>
      <c r="C234" s="117"/>
      <c r="D234" s="117"/>
    </row>
    <row r="235" spans="2:4">
      <c r="B235" s="116"/>
      <c r="C235" s="117"/>
      <c r="D235" s="117"/>
    </row>
    <row r="236" spans="2:4">
      <c r="B236" s="116"/>
      <c r="C236" s="117"/>
      <c r="D236" s="117"/>
    </row>
    <row r="237" spans="2:4">
      <c r="B237" s="116"/>
      <c r="C237" s="117"/>
      <c r="D237" s="117"/>
    </row>
    <row r="238" spans="2:4">
      <c r="B238" s="116"/>
      <c r="C238" s="117"/>
      <c r="D238" s="117"/>
    </row>
    <row r="239" spans="2:4">
      <c r="B239" s="116"/>
      <c r="C239" s="117"/>
      <c r="D239" s="117"/>
    </row>
    <row r="240" spans="2:4">
      <c r="B240" s="116"/>
      <c r="C240" s="117"/>
      <c r="D240" s="117"/>
    </row>
    <row r="241" spans="2:4">
      <c r="B241" s="116"/>
      <c r="C241" s="117"/>
      <c r="D241" s="117"/>
    </row>
    <row r="242" spans="2:4">
      <c r="B242" s="116"/>
      <c r="C242" s="117"/>
      <c r="D242" s="117"/>
    </row>
    <row r="243" spans="2:4">
      <c r="B243" s="116"/>
      <c r="C243" s="117"/>
      <c r="D243" s="117"/>
    </row>
    <row r="244" spans="2:4">
      <c r="B244" s="116"/>
      <c r="C244" s="117"/>
      <c r="D244" s="117"/>
    </row>
    <row r="245" spans="2:4">
      <c r="B245" s="116"/>
      <c r="C245" s="117"/>
      <c r="D245" s="117"/>
    </row>
    <row r="246" spans="2:4">
      <c r="B246" s="116"/>
      <c r="C246" s="117"/>
      <c r="D246" s="117"/>
    </row>
    <row r="247" spans="2:4">
      <c r="B247" s="116"/>
      <c r="C247" s="117"/>
      <c r="D247" s="117"/>
    </row>
    <row r="248" spans="2:4">
      <c r="B248" s="116"/>
      <c r="C248" s="117"/>
      <c r="D248" s="117"/>
    </row>
    <row r="249" spans="2:4">
      <c r="B249" s="116"/>
      <c r="C249" s="117"/>
      <c r="D249" s="117"/>
    </row>
    <row r="250" spans="2:4">
      <c r="B250" s="116"/>
      <c r="C250" s="117"/>
      <c r="D250" s="117"/>
    </row>
    <row r="251" spans="2:4">
      <c r="B251" s="116"/>
      <c r="C251" s="117"/>
      <c r="D251" s="117"/>
    </row>
    <row r="252" spans="2:4">
      <c r="B252" s="116"/>
      <c r="C252" s="117"/>
      <c r="D252" s="117"/>
    </row>
    <row r="253" spans="2:4">
      <c r="B253" s="116"/>
      <c r="C253" s="117"/>
      <c r="D253" s="117"/>
    </row>
    <row r="254" spans="2:4">
      <c r="B254" s="116"/>
      <c r="C254" s="117"/>
      <c r="D254" s="117"/>
    </row>
    <row r="255" spans="2:4">
      <c r="B255" s="116"/>
      <c r="C255" s="117"/>
      <c r="D255" s="117"/>
    </row>
    <row r="256" spans="2:4">
      <c r="B256" s="116"/>
      <c r="C256" s="117"/>
      <c r="D256" s="117"/>
    </row>
    <row r="257" spans="2:4">
      <c r="B257" s="116"/>
      <c r="C257" s="117"/>
      <c r="D257" s="117"/>
    </row>
    <row r="258" spans="2:4">
      <c r="B258" s="116"/>
      <c r="C258" s="117"/>
      <c r="D258" s="117"/>
    </row>
    <row r="259" spans="2:4">
      <c r="B259" s="116"/>
      <c r="C259" s="117"/>
      <c r="D259" s="117"/>
    </row>
    <row r="260" spans="2:4">
      <c r="B260" s="116"/>
      <c r="C260" s="117"/>
      <c r="D260" s="117"/>
    </row>
    <row r="261" spans="2:4">
      <c r="B261" s="116"/>
      <c r="C261" s="117"/>
      <c r="D261" s="117"/>
    </row>
    <row r="262" spans="2:4">
      <c r="B262" s="116"/>
      <c r="C262" s="117"/>
      <c r="D262" s="117"/>
    </row>
    <row r="263" spans="2:4">
      <c r="B263" s="116"/>
      <c r="C263" s="117"/>
      <c r="D263" s="117"/>
    </row>
    <row r="264" spans="2:4">
      <c r="B264" s="116"/>
      <c r="C264" s="117"/>
      <c r="D264" s="117"/>
    </row>
    <row r="265" spans="2:4">
      <c r="B265" s="116"/>
      <c r="C265" s="117"/>
      <c r="D265" s="117"/>
    </row>
    <row r="266" spans="2:4">
      <c r="B266" s="116"/>
      <c r="C266" s="117"/>
      <c r="D266" s="117"/>
    </row>
    <row r="267" spans="2:4">
      <c r="B267" s="116"/>
      <c r="C267" s="117"/>
      <c r="D267" s="117"/>
    </row>
    <row r="268" spans="2:4">
      <c r="B268" s="116"/>
      <c r="C268" s="117"/>
      <c r="D268" s="117"/>
    </row>
    <row r="269" spans="2:4">
      <c r="B269" s="116"/>
      <c r="C269" s="117"/>
      <c r="D269" s="117"/>
    </row>
    <row r="270" spans="2:4">
      <c r="B270" s="116"/>
      <c r="C270" s="117"/>
      <c r="D270" s="117"/>
    </row>
    <row r="271" spans="2:4">
      <c r="B271" s="116"/>
      <c r="C271" s="117"/>
      <c r="D271" s="117"/>
    </row>
    <row r="272" spans="2:4">
      <c r="B272" s="116"/>
      <c r="C272" s="117"/>
      <c r="D272" s="117"/>
    </row>
    <row r="273" spans="2:4">
      <c r="B273" s="116"/>
      <c r="C273" s="117"/>
      <c r="D273" s="117"/>
    </row>
    <row r="274" spans="2:4">
      <c r="B274" s="116"/>
      <c r="C274" s="117"/>
      <c r="D274" s="117"/>
    </row>
    <row r="275" spans="2:4">
      <c r="B275" s="116"/>
      <c r="C275" s="117"/>
      <c r="D275" s="117"/>
    </row>
    <row r="276" spans="2:4">
      <c r="B276" s="116"/>
      <c r="C276" s="117"/>
      <c r="D276" s="117"/>
    </row>
    <row r="277" spans="2:4">
      <c r="B277" s="116"/>
      <c r="C277" s="117"/>
      <c r="D277" s="117"/>
    </row>
    <row r="278" spans="2:4">
      <c r="B278" s="116"/>
      <c r="C278" s="117"/>
      <c r="D278" s="117"/>
    </row>
    <row r="279" spans="2:4">
      <c r="B279" s="116"/>
      <c r="C279" s="117"/>
      <c r="D279" s="117"/>
    </row>
    <row r="280" spans="2:4">
      <c r="B280" s="116"/>
      <c r="C280" s="117"/>
      <c r="D280" s="117"/>
    </row>
    <row r="281" spans="2:4">
      <c r="B281" s="116"/>
      <c r="C281" s="117"/>
      <c r="D281" s="117"/>
    </row>
    <row r="282" spans="2:4">
      <c r="B282" s="116"/>
      <c r="C282" s="117"/>
      <c r="D282" s="117"/>
    </row>
    <row r="283" spans="2:4">
      <c r="B283" s="116"/>
      <c r="C283" s="117"/>
      <c r="D283" s="117"/>
    </row>
    <row r="284" spans="2:4">
      <c r="B284" s="116"/>
      <c r="C284" s="117"/>
      <c r="D284" s="117"/>
    </row>
    <row r="285" spans="2:4">
      <c r="B285" s="116"/>
      <c r="C285" s="117"/>
      <c r="D285" s="117"/>
    </row>
    <row r="286" spans="2:4">
      <c r="B286" s="116"/>
      <c r="C286" s="117"/>
      <c r="D286" s="117"/>
    </row>
    <row r="287" spans="2:4">
      <c r="B287" s="116"/>
      <c r="C287" s="117"/>
      <c r="D287" s="117"/>
    </row>
    <row r="288" spans="2:4">
      <c r="B288" s="116"/>
      <c r="C288" s="117"/>
      <c r="D288" s="117"/>
    </row>
    <row r="289" spans="2:4">
      <c r="B289" s="116"/>
      <c r="C289" s="117"/>
      <c r="D289" s="117"/>
    </row>
    <row r="290" spans="2:4">
      <c r="B290" s="116"/>
      <c r="C290" s="117"/>
      <c r="D290" s="117"/>
    </row>
    <row r="291" spans="2:4">
      <c r="B291" s="116"/>
      <c r="C291" s="117"/>
      <c r="D291" s="117"/>
    </row>
    <row r="292" spans="2:4">
      <c r="B292" s="116"/>
      <c r="C292" s="117"/>
      <c r="D292" s="117"/>
    </row>
    <row r="293" spans="2:4">
      <c r="B293" s="116"/>
      <c r="C293" s="117"/>
      <c r="D293" s="117"/>
    </row>
    <row r="294" spans="2:4">
      <c r="B294" s="116"/>
      <c r="C294" s="117"/>
      <c r="D294" s="117"/>
    </row>
    <row r="295" spans="2:4">
      <c r="B295" s="116"/>
      <c r="C295" s="117"/>
      <c r="D295" s="117"/>
    </row>
    <row r="296" spans="2:4">
      <c r="B296" s="116"/>
      <c r="C296" s="117"/>
      <c r="D296" s="117"/>
    </row>
    <row r="297" spans="2:4">
      <c r="B297" s="116"/>
      <c r="C297" s="117"/>
      <c r="D297" s="117"/>
    </row>
    <row r="298" spans="2:4">
      <c r="B298" s="116"/>
      <c r="C298" s="117"/>
      <c r="D298" s="117"/>
    </row>
    <row r="299" spans="2:4">
      <c r="B299" s="116"/>
      <c r="C299" s="117"/>
      <c r="D299" s="117"/>
    </row>
    <row r="300" spans="2:4">
      <c r="B300" s="116"/>
      <c r="C300" s="117"/>
      <c r="D300" s="117"/>
    </row>
    <row r="301" spans="2:4">
      <c r="B301" s="116"/>
      <c r="C301" s="117"/>
      <c r="D301" s="117"/>
    </row>
    <row r="302" spans="2:4">
      <c r="B302" s="116"/>
      <c r="C302" s="117"/>
      <c r="D302" s="117"/>
    </row>
    <row r="303" spans="2:4">
      <c r="B303" s="116"/>
      <c r="C303" s="117"/>
      <c r="D303" s="117"/>
    </row>
    <row r="304" spans="2:4">
      <c r="B304" s="116"/>
      <c r="C304" s="117"/>
      <c r="D304" s="117"/>
    </row>
    <row r="305" spans="2:4">
      <c r="B305" s="116"/>
      <c r="C305" s="117"/>
      <c r="D305" s="117"/>
    </row>
    <row r="306" spans="2:4">
      <c r="B306" s="116"/>
      <c r="C306" s="117"/>
      <c r="D306" s="117"/>
    </row>
    <row r="307" spans="2:4">
      <c r="B307" s="116"/>
      <c r="C307" s="117"/>
      <c r="D307" s="117"/>
    </row>
    <row r="308" spans="2:4">
      <c r="B308" s="116"/>
      <c r="C308" s="117"/>
      <c r="D308" s="117"/>
    </row>
    <row r="309" spans="2:4">
      <c r="B309" s="116"/>
      <c r="C309" s="117"/>
      <c r="D309" s="117"/>
    </row>
    <row r="310" spans="2:4">
      <c r="B310" s="116"/>
      <c r="C310" s="117"/>
      <c r="D310" s="117"/>
    </row>
    <row r="311" spans="2:4">
      <c r="B311" s="116"/>
      <c r="C311" s="117"/>
      <c r="D311" s="117"/>
    </row>
    <row r="312" spans="2:4">
      <c r="B312" s="116"/>
      <c r="C312" s="117"/>
      <c r="D312" s="117"/>
    </row>
    <row r="313" spans="2:4">
      <c r="B313" s="116"/>
      <c r="C313" s="117"/>
      <c r="D313" s="117"/>
    </row>
    <row r="314" spans="2:4">
      <c r="B314" s="116"/>
      <c r="C314" s="117"/>
      <c r="D314" s="117"/>
    </row>
    <row r="315" spans="2:4">
      <c r="B315" s="116"/>
      <c r="C315" s="117"/>
      <c r="D315" s="117"/>
    </row>
    <row r="316" spans="2:4">
      <c r="B316" s="116"/>
      <c r="C316" s="117"/>
      <c r="D316" s="117"/>
    </row>
    <row r="317" spans="2:4">
      <c r="B317" s="116"/>
      <c r="C317" s="117"/>
      <c r="D317" s="117"/>
    </row>
    <row r="318" spans="2:4">
      <c r="B318" s="116"/>
      <c r="C318" s="117"/>
      <c r="D318" s="117"/>
    </row>
    <row r="319" spans="2:4">
      <c r="B319" s="116"/>
      <c r="C319" s="117"/>
      <c r="D319" s="117"/>
    </row>
    <row r="320" spans="2:4">
      <c r="B320" s="116"/>
      <c r="C320" s="117"/>
      <c r="D320" s="117"/>
    </row>
    <row r="321" spans="2:4">
      <c r="B321" s="116"/>
      <c r="C321" s="117"/>
      <c r="D321" s="117"/>
    </row>
    <row r="322" spans="2:4">
      <c r="B322" s="116"/>
      <c r="C322" s="117"/>
      <c r="D322" s="117"/>
    </row>
    <row r="323" spans="2:4">
      <c r="B323" s="116"/>
      <c r="C323" s="117"/>
      <c r="D323" s="117"/>
    </row>
    <row r="324" spans="2:4">
      <c r="B324" s="116"/>
      <c r="C324" s="117"/>
      <c r="D324" s="117"/>
    </row>
    <row r="325" spans="2:4">
      <c r="B325" s="116"/>
      <c r="C325" s="117"/>
      <c r="D325" s="117"/>
    </row>
    <row r="326" spans="2:4">
      <c r="B326" s="116"/>
      <c r="C326" s="117"/>
      <c r="D326" s="117"/>
    </row>
    <row r="327" spans="2:4">
      <c r="B327" s="116"/>
      <c r="C327" s="117"/>
      <c r="D327" s="117"/>
    </row>
    <row r="328" spans="2:4">
      <c r="B328" s="116"/>
      <c r="C328" s="117"/>
      <c r="D328" s="117"/>
    </row>
    <row r="329" spans="2:4">
      <c r="B329" s="116"/>
      <c r="C329" s="117"/>
      <c r="D329" s="117"/>
    </row>
    <row r="330" spans="2:4">
      <c r="B330" s="116"/>
      <c r="C330" s="117"/>
      <c r="D330" s="117"/>
    </row>
    <row r="331" spans="2:4">
      <c r="B331" s="116"/>
      <c r="C331" s="117"/>
      <c r="D331" s="117"/>
    </row>
    <row r="332" spans="2:4">
      <c r="B332" s="116"/>
      <c r="C332" s="117"/>
      <c r="D332" s="117"/>
    </row>
    <row r="333" spans="2:4">
      <c r="B333" s="116"/>
      <c r="C333" s="117"/>
      <c r="D333" s="117"/>
    </row>
    <row r="334" spans="2:4">
      <c r="B334" s="116"/>
      <c r="C334" s="117"/>
      <c r="D334" s="117"/>
    </row>
    <row r="335" spans="2:4">
      <c r="B335" s="116"/>
      <c r="C335" s="117"/>
      <c r="D335" s="117"/>
    </row>
    <row r="336" spans="2:4">
      <c r="B336" s="116"/>
      <c r="C336" s="117"/>
      <c r="D336" s="117"/>
    </row>
    <row r="337" spans="2:4">
      <c r="B337" s="116"/>
      <c r="C337" s="117"/>
      <c r="D337" s="117"/>
    </row>
    <row r="338" spans="2:4">
      <c r="B338" s="116"/>
      <c r="C338" s="117"/>
      <c r="D338" s="117"/>
    </row>
    <row r="339" spans="2:4">
      <c r="B339" s="116"/>
      <c r="C339" s="117"/>
      <c r="D339" s="117"/>
    </row>
    <row r="340" spans="2:4">
      <c r="B340" s="116"/>
      <c r="C340" s="117"/>
      <c r="D340" s="117"/>
    </row>
    <row r="341" spans="2:4">
      <c r="B341" s="116"/>
      <c r="C341" s="117"/>
      <c r="D341" s="117"/>
    </row>
    <row r="342" spans="2:4">
      <c r="B342" s="116"/>
      <c r="C342" s="117"/>
      <c r="D342" s="117"/>
    </row>
    <row r="343" spans="2:4">
      <c r="B343" s="116"/>
      <c r="C343" s="117"/>
      <c r="D343" s="117"/>
    </row>
    <row r="344" spans="2:4">
      <c r="B344" s="116"/>
      <c r="C344" s="117"/>
      <c r="D344" s="117"/>
    </row>
    <row r="345" spans="2:4">
      <c r="B345" s="116"/>
      <c r="C345" s="117"/>
      <c r="D345" s="117"/>
    </row>
    <row r="346" spans="2:4">
      <c r="B346" s="116"/>
      <c r="C346" s="117"/>
      <c r="D346" s="117"/>
    </row>
    <row r="347" spans="2:4">
      <c r="B347" s="116"/>
      <c r="C347" s="117"/>
      <c r="D347" s="117"/>
    </row>
    <row r="348" spans="2:4">
      <c r="B348" s="116"/>
      <c r="C348" s="117"/>
      <c r="D348" s="117"/>
    </row>
    <row r="349" spans="2:4">
      <c r="B349" s="116"/>
      <c r="C349" s="117"/>
      <c r="D349" s="117"/>
    </row>
    <row r="350" spans="2:4">
      <c r="B350" s="116"/>
      <c r="C350" s="117"/>
      <c r="D350" s="117"/>
    </row>
    <row r="351" spans="2:4">
      <c r="B351" s="116"/>
      <c r="C351" s="117"/>
      <c r="D351" s="117"/>
    </row>
    <row r="352" spans="2:4">
      <c r="B352" s="116"/>
      <c r="C352" s="117"/>
      <c r="D352" s="117"/>
    </row>
    <row r="353" spans="2:4">
      <c r="B353" s="116"/>
      <c r="C353" s="117"/>
      <c r="D353" s="117"/>
    </row>
    <row r="354" spans="2:4">
      <c r="B354" s="116"/>
      <c r="C354" s="117"/>
      <c r="D354" s="117"/>
    </row>
    <row r="355" spans="2:4">
      <c r="B355" s="116"/>
      <c r="C355" s="117"/>
      <c r="D355" s="117"/>
    </row>
    <row r="356" spans="2:4">
      <c r="B356" s="116"/>
      <c r="C356" s="117"/>
      <c r="D356" s="117"/>
    </row>
    <row r="357" spans="2:4">
      <c r="B357" s="116"/>
      <c r="C357" s="117"/>
      <c r="D357" s="117"/>
    </row>
    <row r="358" spans="2:4">
      <c r="B358" s="116"/>
      <c r="C358" s="117"/>
      <c r="D358" s="117"/>
    </row>
    <row r="359" spans="2:4">
      <c r="B359" s="116"/>
      <c r="C359" s="117"/>
      <c r="D359" s="117"/>
    </row>
    <row r="360" spans="2:4">
      <c r="B360" s="116"/>
      <c r="C360" s="117"/>
      <c r="D360" s="117"/>
    </row>
    <row r="361" spans="2:4">
      <c r="B361" s="116"/>
      <c r="C361" s="117"/>
      <c r="D361" s="117"/>
    </row>
    <row r="362" spans="2:4">
      <c r="B362" s="116"/>
      <c r="C362" s="117"/>
      <c r="D362" s="117"/>
    </row>
    <row r="363" spans="2:4">
      <c r="B363" s="116"/>
      <c r="C363" s="117"/>
      <c r="D363" s="117"/>
    </row>
    <row r="364" spans="2:4">
      <c r="B364" s="116"/>
      <c r="C364" s="117"/>
      <c r="D364" s="117"/>
    </row>
    <row r="365" spans="2:4">
      <c r="B365" s="116"/>
      <c r="C365" s="117"/>
      <c r="D365" s="117"/>
    </row>
    <row r="366" spans="2:4">
      <c r="B366" s="116"/>
      <c r="C366" s="117"/>
      <c r="D366" s="117"/>
    </row>
    <row r="367" spans="2:4">
      <c r="B367" s="116"/>
      <c r="C367" s="117"/>
      <c r="D367" s="117"/>
    </row>
    <row r="368" spans="2:4">
      <c r="B368" s="116"/>
      <c r="C368" s="117"/>
      <c r="D368" s="117"/>
    </row>
    <row r="369" spans="2:4">
      <c r="B369" s="116"/>
      <c r="C369" s="117"/>
      <c r="D369" s="117"/>
    </row>
    <row r="370" spans="2:4">
      <c r="B370" s="116"/>
      <c r="C370" s="117"/>
      <c r="D370" s="117"/>
    </row>
    <row r="371" spans="2:4">
      <c r="B371" s="116"/>
      <c r="C371" s="117"/>
      <c r="D371" s="117"/>
    </row>
    <row r="372" spans="2:4">
      <c r="B372" s="116"/>
      <c r="C372" s="117"/>
      <c r="D372" s="117"/>
    </row>
    <row r="373" spans="2:4">
      <c r="B373" s="116"/>
      <c r="C373" s="117"/>
      <c r="D373" s="117"/>
    </row>
    <row r="374" spans="2:4">
      <c r="B374" s="116"/>
      <c r="C374" s="117"/>
      <c r="D374" s="117"/>
    </row>
    <row r="375" spans="2:4">
      <c r="B375" s="116"/>
      <c r="C375" s="117"/>
      <c r="D375" s="117"/>
    </row>
    <row r="376" spans="2:4">
      <c r="B376" s="116"/>
      <c r="C376" s="117"/>
      <c r="D376" s="117"/>
    </row>
    <row r="377" spans="2:4">
      <c r="B377" s="116"/>
      <c r="C377" s="117"/>
      <c r="D377" s="117"/>
    </row>
    <row r="378" spans="2:4">
      <c r="B378" s="116"/>
      <c r="C378" s="117"/>
      <c r="D378" s="117"/>
    </row>
    <row r="379" spans="2:4">
      <c r="B379" s="116"/>
      <c r="C379" s="117"/>
      <c r="D379" s="117"/>
    </row>
    <row r="380" spans="2:4">
      <c r="B380" s="116"/>
      <c r="C380" s="117"/>
      <c r="D380" s="117"/>
    </row>
    <row r="381" spans="2:4">
      <c r="B381" s="116"/>
      <c r="C381" s="117"/>
      <c r="D381" s="117"/>
    </row>
    <row r="382" spans="2:4">
      <c r="B382" s="116"/>
      <c r="C382" s="117"/>
      <c r="D382" s="117"/>
    </row>
    <row r="383" spans="2:4">
      <c r="B383" s="116"/>
      <c r="C383" s="117"/>
      <c r="D383" s="117"/>
    </row>
    <row r="384" spans="2:4">
      <c r="B384" s="116"/>
      <c r="C384" s="117"/>
      <c r="D384" s="117"/>
    </row>
    <row r="385" spans="2:4">
      <c r="B385" s="116"/>
      <c r="C385" s="117"/>
      <c r="D385" s="117"/>
    </row>
    <row r="386" spans="2:4">
      <c r="B386" s="116"/>
      <c r="C386" s="117"/>
      <c r="D386" s="117"/>
    </row>
    <row r="387" spans="2:4">
      <c r="B387" s="116"/>
      <c r="C387" s="117"/>
      <c r="D387" s="117"/>
    </row>
    <row r="388" spans="2:4">
      <c r="B388" s="116"/>
      <c r="C388" s="117"/>
      <c r="D388" s="117"/>
    </row>
    <row r="389" spans="2:4">
      <c r="B389" s="116"/>
      <c r="C389" s="117"/>
      <c r="D389" s="117"/>
    </row>
    <row r="390" spans="2:4">
      <c r="B390" s="116"/>
      <c r="C390" s="117"/>
      <c r="D390" s="117"/>
    </row>
    <row r="391" spans="2:4">
      <c r="B391" s="116"/>
      <c r="C391" s="117"/>
      <c r="D391" s="117"/>
    </row>
    <row r="392" spans="2:4">
      <c r="B392" s="116"/>
      <c r="C392" s="117"/>
      <c r="D392" s="117"/>
    </row>
    <row r="393" spans="2:4">
      <c r="B393" s="116"/>
      <c r="C393" s="117"/>
      <c r="D393" s="117"/>
    </row>
    <row r="394" spans="2:4">
      <c r="B394" s="116"/>
      <c r="C394" s="117"/>
      <c r="D394" s="117"/>
    </row>
    <row r="395" spans="2:4">
      <c r="B395" s="116"/>
      <c r="C395" s="117"/>
      <c r="D395" s="117"/>
    </row>
    <row r="396" spans="2:4">
      <c r="B396" s="116"/>
      <c r="C396" s="117"/>
      <c r="D396" s="117"/>
    </row>
    <row r="397" spans="2:4">
      <c r="B397" s="116"/>
      <c r="C397" s="117"/>
      <c r="D397" s="117"/>
    </row>
    <row r="398" spans="2:4">
      <c r="B398" s="116"/>
      <c r="C398" s="117"/>
      <c r="D398" s="117"/>
    </row>
    <row r="399" spans="2:4">
      <c r="B399" s="116"/>
      <c r="C399" s="117"/>
      <c r="D399" s="117"/>
    </row>
    <row r="400" spans="2:4">
      <c r="B400" s="116"/>
      <c r="C400" s="117"/>
      <c r="D400" s="117"/>
    </row>
    <row r="401" spans="2:4">
      <c r="B401" s="116"/>
      <c r="C401" s="117"/>
      <c r="D401" s="117"/>
    </row>
    <row r="402" spans="2:4">
      <c r="B402" s="116"/>
      <c r="C402" s="117"/>
      <c r="D402" s="117"/>
    </row>
    <row r="403" spans="2:4">
      <c r="B403" s="116"/>
      <c r="C403" s="117"/>
      <c r="D403" s="117"/>
    </row>
    <row r="404" spans="2:4">
      <c r="B404" s="116"/>
      <c r="C404" s="117"/>
      <c r="D404" s="117"/>
    </row>
    <row r="405" spans="2:4">
      <c r="B405" s="116"/>
      <c r="C405" s="117"/>
      <c r="D405" s="117"/>
    </row>
    <row r="406" spans="2:4">
      <c r="B406" s="116"/>
      <c r="C406" s="117"/>
      <c r="D406" s="117"/>
    </row>
    <row r="407" spans="2:4">
      <c r="B407" s="116"/>
      <c r="C407" s="117"/>
      <c r="D407" s="117"/>
    </row>
    <row r="408" spans="2:4">
      <c r="B408" s="116"/>
      <c r="C408" s="117"/>
      <c r="D408" s="117"/>
    </row>
    <row r="409" spans="2:4">
      <c r="B409" s="116"/>
      <c r="C409" s="117"/>
      <c r="D409" s="117"/>
    </row>
    <row r="410" spans="2:4">
      <c r="B410" s="116"/>
      <c r="C410" s="117"/>
      <c r="D410" s="117"/>
    </row>
    <row r="411" spans="2:4">
      <c r="B411" s="116"/>
      <c r="C411" s="117"/>
      <c r="D411" s="117"/>
    </row>
    <row r="412" spans="2:4">
      <c r="B412" s="116"/>
      <c r="C412" s="117"/>
      <c r="D412" s="117"/>
    </row>
    <row r="413" spans="2:4">
      <c r="B413" s="116"/>
      <c r="C413" s="117"/>
      <c r="D413" s="117"/>
    </row>
    <row r="414" spans="2:4">
      <c r="B414" s="116"/>
      <c r="C414" s="117"/>
      <c r="D414" s="117"/>
    </row>
    <row r="415" spans="2:4">
      <c r="B415" s="116"/>
      <c r="C415" s="117"/>
      <c r="D415" s="117"/>
    </row>
    <row r="416" spans="2:4">
      <c r="B416" s="116"/>
      <c r="C416" s="117"/>
      <c r="D416" s="117"/>
    </row>
    <row r="417" spans="2:4">
      <c r="B417" s="116"/>
      <c r="C417" s="117"/>
      <c r="D417" s="117"/>
    </row>
    <row r="418" spans="2:4">
      <c r="B418" s="116"/>
      <c r="C418" s="117"/>
      <c r="D418" s="117"/>
    </row>
    <row r="419" spans="2:4">
      <c r="B419" s="116"/>
      <c r="C419" s="117"/>
      <c r="D419" s="117"/>
    </row>
    <row r="420" spans="2:4">
      <c r="B420" s="116"/>
      <c r="C420" s="117"/>
      <c r="D420" s="117"/>
    </row>
    <row r="421" spans="2:4">
      <c r="B421" s="116"/>
      <c r="C421" s="117"/>
      <c r="D421" s="117"/>
    </row>
    <row r="422" spans="2:4">
      <c r="B422" s="116"/>
      <c r="C422" s="117"/>
      <c r="D422" s="117"/>
    </row>
    <row r="423" spans="2:4">
      <c r="B423" s="116"/>
      <c r="C423" s="117"/>
      <c r="D423" s="117"/>
    </row>
    <row r="424" spans="2:4">
      <c r="B424" s="116"/>
      <c r="C424" s="117"/>
      <c r="D424" s="117"/>
    </row>
    <row r="425" spans="2:4">
      <c r="B425" s="116"/>
      <c r="C425" s="117"/>
      <c r="D425" s="117"/>
    </row>
    <row r="426" spans="2:4">
      <c r="B426" s="116"/>
      <c r="C426" s="117"/>
      <c r="D426" s="117"/>
    </row>
    <row r="427" spans="2:4">
      <c r="B427" s="116"/>
      <c r="C427" s="117"/>
      <c r="D427" s="117"/>
    </row>
    <row r="428" spans="2:4">
      <c r="B428" s="116"/>
      <c r="C428" s="117"/>
      <c r="D428" s="117"/>
    </row>
    <row r="429" spans="2:4">
      <c r="B429" s="116"/>
      <c r="C429" s="117"/>
      <c r="D429" s="117"/>
    </row>
    <row r="430" spans="2:4">
      <c r="B430" s="116"/>
      <c r="C430" s="117"/>
      <c r="D430" s="117"/>
    </row>
    <row r="431" spans="2:4">
      <c r="B431" s="116"/>
      <c r="C431" s="117"/>
      <c r="D431" s="117"/>
    </row>
    <row r="432" spans="2:4">
      <c r="B432" s="116"/>
      <c r="C432" s="117"/>
      <c r="D432" s="117"/>
    </row>
    <row r="433" spans="2:4">
      <c r="B433" s="116"/>
      <c r="C433" s="117"/>
      <c r="D433" s="117"/>
    </row>
    <row r="434" spans="2:4">
      <c r="B434" s="116"/>
      <c r="C434" s="117"/>
      <c r="D434" s="117"/>
    </row>
    <row r="435" spans="2:4">
      <c r="B435" s="116"/>
      <c r="C435" s="117"/>
      <c r="D435" s="117"/>
    </row>
    <row r="436" spans="2:4">
      <c r="B436" s="116"/>
      <c r="C436" s="117"/>
      <c r="D436" s="117"/>
    </row>
    <row r="437" spans="2:4">
      <c r="B437" s="116"/>
      <c r="C437" s="117"/>
      <c r="D437" s="117"/>
    </row>
    <row r="438" spans="2:4">
      <c r="B438" s="116"/>
      <c r="C438" s="117"/>
      <c r="D438" s="117"/>
    </row>
    <row r="439" spans="2:4">
      <c r="B439" s="116"/>
      <c r="C439" s="117"/>
      <c r="D439" s="117"/>
    </row>
    <row r="440" spans="2:4">
      <c r="B440" s="116"/>
      <c r="C440" s="117"/>
      <c r="D440" s="117"/>
    </row>
    <row r="441" spans="2:4">
      <c r="B441" s="116"/>
      <c r="C441" s="117"/>
      <c r="D441" s="117"/>
    </row>
    <row r="442" spans="2:4">
      <c r="B442" s="116"/>
      <c r="C442" s="117"/>
      <c r="D442" s="117"/>
    </row>
    <row r="443" spans="2:4">
      <c r="B443" s="116"/>
      <c r="C443" s="117"/>
      <c r="D443" s="117"/>
    </row>
    <row r="444" spans="2:4">
      <c r="B444" s="116"/>
      <c r="C444" s="117"/>
      <c r="D444" s="117"/>
    </row>
    <row r="445" spans="2:4">
      <c r="B445" s="116"/>
      <c r="C445" s="117"/>
      <c r="D445" s="117"/>
    </row>
    <row r="446" spans="2:4">
      <c r="B446" s="116"/>
      <c r="C446" s="117"/>
      <c r="D446" s="117"/>
    </row>
    <row r="447" spans="2:4">
      <c r="B447" s="116"/>
      <c r="C447" s="117"/>
      <c r="D447" s="117"/>
    </row>
    <row r="448" spans="2:4">
      <c r="B448" s="116"/>
      <c r="C448" s="117"/>
      <c r="D448" s="117"/>
    </row>
    <row r="449" spans="2:4">
      <c r="B449" s="116"/>
      <c r="C449" s="117"/>
      <c r="D449" s="117"/>
    </row>
    <row r="450" spans="2:4">
      <c r="B450" s="116"/>
      <c r="C450" s="117"/>
      <c r="D450" s="117"/>
    </row>
    <row r="451" spans="2:4">
      <c r="B451" s="116"/>
      <c r="C451" s="117"/>
      <c r="D451" s="117"/>
    </row>
    <row r="452" spans="2:4">
      <c r="B452" s="116"/>
      <c r="C452" s="117"/>
      <c r="D452" s="117"/>
    </row>
    <row r="453" spans="2:4">
      <c r="B453" s="116"/>
      <c r="C453" s="117"/>
      <c r="D453" s="117"/>
    </row>
    <row r="454" spans="2:4">
      <c r="B454" s="116"/>
      <c r="C454" s="117"/>
      <c r="D454" s="117"/>
    </row>
    <row r="455" spans="2:4">
      <c r="B455" s="116"/>
      <c r="C455" s="117"/>
      <c r="D455" s="117"/>
    </row>
    <row r="456" spans="2:4">
      <c r="B456" s="116"/>
      <c r="C456" s="117"/>
      <c r="D456" s="117"/>
    </row>
    <row r="457" spans="2:4">
      <c r="B457" s="116"/>
      <c r="C457" s="117"/>
      <c r="D457" s="117"/>
    </row>
    <row r="458" spans="2:4">
      <c r="B458" s="116"/>
      <c r="C458" s="117"/>
      <c r="D458" s="117"/>
    </row>
    <row r="459" spans="2:4">
      <c r="B459" s="116"/>
      <c r="C459" s="117"/>
      <c r="D459" s="117"/>
    </row>
    <row r="460" spans="2:4">
      <c r="B460" s="116"/>
      <c r="C460" s="117"/>
      <c r="D460" s="117"/>
    </row>
    <row r="461" spans="2:4">
      <c r="B461" s="116"/>
      <c r="C461" s="117"/>
      <c r="D461" s="117"/>
    </row>
    <row r="462" spans="2:4">
      <c r="B462" s="116"/>
      <c r="C462" s="117"/>
      <c r="D462" s="117"/>
    </row>
    <row r="463" spans="2:4">
      <c r="B463" s="116"/>
      <c r="C463" s="117"/>
      <c r="D463" s="117"/>
    </row>
    <row r="464" spans="2:4">
      <c r="B464" s="116"/>
      <c r="C464" s="117"/>
      <c r="D464" s="117"/>
    </row>
    <row r="465" spans="2:4">
      <c r="B465" s="116"/>
      <c r="C465" s="117"/>
      <c r="D465" s="117"/>
    </row>
    <row r="466" spans="2:4">
      <c r="B466" s="116"/>
      <c r="C466" s="117"/>
      <c r="D466" s="117"/>
    </row>
    <row r="467" spans="2:4">
      <c r="B467" s="116"/>
      <c r="C467" s="117"/>
      <c r="D467" s="117"/>
    </row>
    <row r="468" spans="2:4">
      <c r="B468" s="116"/>
      <c r="C468" s="117"/>
      <c r="D468" s="117"/>
    </row>
    <row r="469" spans="2:4">
      <c r="B469" s="116"/>
      <c r="C469" s="117"/>
      <c r="D469" s="117"/>
    </row>
    <row r="470" spans="2:4">
      <c r="B470" s="116"/>
      <c r="C470" s="117"/>
      <c r="D470" s="117"/>
    </row>
    <row r="471" spans="2:4">
      <c r="B471" s="116"/>
      <c r="C471" s="117"/>
      <c r="D471" s="117"/>
    </row>
    <row r="472" spans="2:4">
      <c r="B472" s="116"/>
      <c r="C472" s="117"/>
      <c r="D472" s="117"/>
    </row>
    <row r="473" spans="2:4">
      <c r="B473" s="116"/>
      <c r="C473" s="117"/>
      <c r="D473" s="117"/>
    </row>
    <row r="474" spans="2:4">
      <c r="B474" s="116"/>
      <c r="C474" s="117"/>
      <c r="D474" s="117"/>
    </row>
    <row r="475" spans="2:4">
      <c r="B475" s="116"/>
      <c r="C475" s="117"/>
      <c r="D475" s="117"/>
    </row>
    <row r="476" spans="2:4">
      <c r="B476" s="116"/>
      <c r="C476" s="117"/>
      <c r="D476" s="117"/>
    </row>
    <row r="477" spans="2:4">
      <c r="B477" s="116"/>
      <c r="C477" s="117"/>
      <c r="D477" s="117"/>
    </row>
    <row r="478" spans="2:4">
      <c r="B478" s="116"/>
      <c r="C478" s="117"/>
      <c r="D478" s="117"/>
    </row>
    <row r="479" spans="2:4">
      <c r="B479" s="116"/>
      <c r="C479" s="117"/>
      <c r="D479" s="117"/>
    </row>
    <row r="480" spans="2:4">
      <c r="B480" s="116"/>
      <c r="C480" s="117"/>
      <c r="D480" s="117"/>
    </row>
    <row r="481" spans="2:4">
      <c r="B481" s="116"/>
      <c r="C481" s="117"/>
      <c r="D481" s="117"/>
    </row>
    <row r="482" spans="2:4">
      <c r="B482" s="116"/>
      <c r="C482" s="117"/>
      <c r="D482" s="117"/>
    </row>
    <row r="483" spans="2:4">
      <c r="B483" s="116"/>
      <c r="C483" s="117"/>
      <c r="D483" s="117"/>
    </row>
    <row r="484" spans="2:4">
      <c r="B484" s="116"/>
      <c r="C484" s="117"/>
      <c r="D484" s="117"/>
    </row>
    <row r="485" spans="2:4">
      <c r="B485" s="116"/>
      <c r="C485" s="117"/>
      <c r="D485" s="117"/>
    </row>
    <row r="486" spans="2:4">
      <c r="B486" s="116"/>
      <c r="C486" s="117"/>
      <c r="D486" s="117"/>
    </row>
    <row r="487" spans="2:4">
      <c r="B487" s="116"/>
      <c r="C487" s="117"/>
      <c r="D487" s="117"/>
    </row>
    <row r="488" spans="2:4">
      <c r="B488" s="116"/>
      <c r="C488" s="117"/>
      <c r="D488" s="117"/>
    </row>
    <row r="489" spans="2:4">
      <c r="B489" s="116"/>
      <c r="C489" s="117"/>
      <c r="D489" s="117"/>
    </row>
    <row r="490" spans="2:4">
      <c r="B490" s="116"/>
      <c r="C490" s="117"/>
      <c r="D490" s="117"/>
    </row>
    <row r="491" spans="2:4">
      <c r="B491" s="116"/>
      <c r="C491" s="117"/>
      <c r="D491" s="117"/>
    </row>
    <row r="492" spans="2:4">
      <c r="B492" s="116"/>
      <c r="C492" s="117"/>
      <c r="D492" s="117"/>
    </row>
    <row r="493" spans="2:4">
      <c r="B493" s="116"/>
      <c r="C493" s="117"/>
      <c r="D493" s="117"/>
    </row>
    <row r="494" spans="2:4">
      <c r="B494" s="116"/>
      <c r="C494" s="117"/>
      <c r="D494" s="117"/>
    </row>
    <row r="495" spans="2:4">
      <c r="B495" s="116"/>
      <c r="C495" s="117"/>
      <c r="D495" s="117"/>
    </row>
    <row r="496" spans="2:4">
      <c r="B496" s="116"/>
      <c r="C496" s="117"/>
      <c r="D496" s="117"/>
    </row>
    <row r="497" spans="2:4">
      <c r="B497" s="116"/>
      <c r="C497" s="117"/>
      <c r="D497" s="117"/>
    </row>
    <row r="498" spans="2:4">
      <c r="B498" s="116"/>
      <c r="C498" s="117"/>
      <c r="D498" s="117"/>
    </row>
    <row r="499" spans="2:4">
      <c r="B499" s="116"/>
      <c r="C499" s="117"/>
      <c r="D499" s="117"/>
    </row>
    <row r="500" spans="2:4">
      <c r="B500" s="116"/>
      <c r="C500" s="117"/>
      <c r="D500" s="117"/>
    </row>
    <row r="501" spans="2:4">
      <c r="B501" s="116"/>
      <c r="C501" s="117"/>
      <c r="D501" s="117"/>
    </row>
    <row r="502" spans="2:4">
      <c r="B502" s="116"/>
      <c r="C502" s="117"/>
      <c r="D502" s="117"/>
    </row>
    <row r="503" spans="2:4">
      <c r="B503" s="116"/>
      <c r="C503" s="117"/>
      <c r="D503" s="117"/>
    </row>
    <row r="504" spans="2:4">
      <c r="B504" s="116"/>
      <c r="C504" s="117"/>
      <c r="D504" s="117"/>
    </row>
    <row r="505" spans="2:4">
      <c r="B505" s="116"/>
      <c r="C505" s="117"/>
      <c r="D505" s="117"/>
    </row>
    <row r="506" spans="2:4">
      <c r="B506" s="116"/>
      <c r="C506" s="117"/>
      <c r="D506" s="117"/>
    </row>
    <row r="507" spans="2:4">
      <c r="B507" s="116"/>
      <c r="C507" s="117"/>
      <c r="D507" s="117"/>
    </row>
    <row r="508" spans="2:4">
      <c r="B508" s="116"/>
      <c r="C508" s="117"/>
      <c r="D508" s="117"/>
    </row>
    <row r="509" spans="2:4">
      <c r="B509" s="116"/>
      <c r="C509" s="117"/>
      <c r="D509" s="117"/>
    </row>
    <row r="510" spans="2:4">
      <c r="B510" s="116"/>
      <c r="C510" s="117"/>
      <c r="D510" s="117"/>
    </row>
    <row r="511" spans="2:4">
      <c r="B511" s="116"/>
      <c r="C511" s="117"/>
      <c r="D511" s="117"/>
    </row>
    <row r="512" spans="2:4">
      <c r="B512" s="116"/>
      <c r="C512" s="117"/>
      <c r="D512" s="117"/>
    </row>
    <row r="513" spans="2:4">
      <c r="B513" s="116"/>
      <c r="C513" s="117"/>
      <c r="D513" s="117"/>
    </row>
    <row r="514" spans="2:4">
      <c r="B514" s="116"/>
      <c r="C514" s="117"/>
      <c r="D514" s="117"/>
    </row>
    <row r="515" spans="2:4">
      <c r="B515" s="116"/>
      <c r="C515" s="117"/>
      <c r="D515" s="117"/>
    </row>
    <row r="516" spans="2:4">
      <c r="B516" s="116"/>
      <c r="C516" s="117"/>
      <c r="D516" s="117"/>
    </row>
    <row r="517" spans="2:4">
      <c r="B517" s="116"/>
      <c r="C517" s="117"/>
      <c r="D517" s="117"/>
    </row>
    <row r="518" spans="2:4">
      <c r="B518" s="116"/>
      <c r="C518" s="117"/>
      <c r="D518" s="117"/>
    </row>
    <row r="519" spans="2:4">
      <c r="B519" s="116"/>
      <c r="C519" s="117"/>
      <c r="D519" s="117"/>
    </row>
    <row r="520" spans="2:4">
      <c r="B520" s="116"/>
      <c r="C520" s="117"/>
      <c r="D520" s="117"/>
    </row>
    <row r="521" spans="2:4">
      <c r="B521" s="116"/>
      <c r="C521" s="117"/>
      <c r="D521" s="117"/>
    </row>
    <row r="522" spans="2:4">
      <c r="B522" s="116"/>
      <c r="C522" s="117"/>
      <c r="D522" s="117"/>
    </row>
    <row r="523" spans="2:4">
      <c r="B523" s="116"/>
      <c r="C523" s="117"/>
      <c r="D523" s="117"/>
    </row>
    <row r="524" spans="2:4">
      <c r="B524" s="116"/>
      <c r="C524" s="117"/>
      <c r="D524" s="117"/>
    </row>
    <row r="525" spans="2:4">
      <c r="B525" s="116"/>
      <c r="C525" s="117"/>
      <c r="D525" s="117"/>
    </row>
    <row r="526" spans="2:4">
      <c r="B526" s="116"/>
      <c r="C526" s="117"/>
      <c r="D526" s="117"/>
    </row>
    <row r="527" spans="2:4">
      <c r="B527" s="116"/>
      <c r="C527" s="117"/>
      <c r="D527" s="117"/>
    </row>
    <row r="528" spans="2:4">
      <c r="B528" s="116"/>
      <c r="C528" s="117"/>
      <c r="D528" s="117"/>
    </row>
    <row r="529" spans="2:4">
      <c r="B529" s="116"/>
      <c r="C529" s="117"/>
      <c r="D529" s="117"/>
    </row>
    <row r="530" spans="2:4">
      <c r="B530" s="116"/>
      <c r="C530" s="117"/>
      <c r="D530" s="117"/>
    </row>
    <row r="531" spans="2:4">
      <c r="B531" s="116"/>
      <c r="C531" s="117"/>
      <c r="D531" s="117"/>
    </row>
    <row r="532" spans="2:4">
      <c r="B532" s="116"/>
      <c r="C532" s="117"/>
      <c r="D532" s="117"/>
    </row>
    <row r="533" spans="2:4">
      <c r="B533" s="116"/>
      <c r="C533" s="117"/>
      <c r="D533" s="117"/>
    </row>
    <row r="534" spans="2:4">
      <c r="B534" s="116"/>
      <c r="C534" s="117"/>
      <c r="D534" s="117"/>
    </row>
    <row r="535" spans="2:4">
      <c r="B535" s="116"/>
      <c r="C535" s="117"/>
      <c r="D535" s="117"/>
    </row>
    <row r="536" spans="2:4">
      <c r="B536" s="116"/>
      <c r="C536" s="117"/>
      <c r="D536" s="117"/>
    </row>
    <row r="537" spans="2:4">
      <c r="B537" s="116"/>
      <c r="C537" s="117"/>
      <c r="D537" s="117"/>
    </row>
    <row r="538" spans="2:4">
      <c r="B538" s="116"/>
      <c r="C538" s="117"/>
      <c r="D538" s="117"/>
    </row>
    <row r="539" spans="2:4">
      <c r="B539" s="116"/>
      <c r="C539" s="117"/>
      <c r="D539" s="117"/>
    </row>
    <row r="540" spans="2:4">
      <c r="B540" s="116"/>
      <c r="C540" s="117"/>
      <c r="D540" s="117"/>
    </row>
    <row r="541" spans="2:4">
      <c r="B541" s="116"/>
      <c r="C541" s="117"/>
      <c r="D541" s="117"/>
    </row>
    <row r="542" spans="2:4">
      <c r="B542" s="116"/>
      <c r="C542" s="117"/>
      <c r="D542" s="117"/>
    </row>
    <row r="543" spans="2:4">
      <c r="B543" s="116"/>
      <c r="C543" s="117"/>
      <c r="D543" s="117"/>
    </row>
    <row r="544" spans="2:4">
      <c r="B544" s="116"/>
      <c r="C544" s="117"/>
      <c r="D544" s="117"/>
    </row>
    <row r="545" spans="2:4">
      <c r="B545" s="116"/>
      <c r="C545" s="117"/>
      <c r="D545" s="117"/>
    </row>
    <row r="546" spans="2:4">
      <c r="B546" s="116"/>
      <c r="C546" s="117"/>
      <c r="D546" s="117"/>
    </row>
    <row r="547" spans="2:4">
      <c r="B547" s="116"/>
      <c r="C547" s="117"/>
      <c r="D547" s="117"/>
    </row>
    <row r="548" spans="2:4">
      <c r="B548" s="116"/>
      <c r="C548" s="117"/>
      <c r="D548" s="117"/>
    </row>
    <row r="549" spans="2:4">
      <c r="B549" s="116"/>
      <c r="C549" s="117"/>
      <c r="D549" s="117"/>
    </row>
    <row r="550" spans="2:4">
      <c r="B550" s="116"/>
      <c r="C550" s="117"/>
      <c r="D550" s="117"/>
    </row>
    <row r="551" spans="2:4">
      <c r="B551" s="116"/>
      <c r="C551" s="117"/>
      <c r="D551" s="117"/>
    </row>
    <row r="552" spans="2:4">
      <c r="B552" s="116"/>
      <c r="C552" s="117"/>
      <c r="D552" s="117"/>
    </row>
    <row r="553" spans="2:4">
      <c r="B553" s="116"/>
      <c r="C553" s="117"/>
      <c r="D553" s="117"/>
    </row>
    <row r="554" spans="2:4">
      <c r="B554" s="116"/>
      <c r="C554" s="117"/>
      <c r="D554" s="117"/>
    </row>
    <row r="555" spans="2:4">
      <c r="B555" s="116"/>
      <c r="C555" s="117"/>
      <c r="D555" s="117"/>
    </row>
    <row r="556" spans="2:4">
      <c r="B556" s="116"/>
      <c r="C556" s="117"/>
      <c r="D556" s="117"/>
    </row>
    <row r="557" spans="2:4">
      <c r="B557" s="116"/>
      <c r="C557" s="117"/>
      <c r="D557" s="117"/>
    </row>
    <row r="558" spans="2:4">
      <c r="B558" s="116"/>
      <c r="C558" s="117"/>
      <c r="D558" s="117"/>
    </row>
    <row r="559" spans="2:4">
      <c r="B559" s="116"/>
      <c r="C559" s="117"/>
      <c r="D559" s="117"/>
    </row>
    <row r="560" spans="2:4">
      <c r="B560" s="116"/>
      <c r="C560" s="117"/>
      <c r="D560" s="117"/>
    </row>
    <row r="561" spans="2:4">
      <c r="B561" s="116"/>
      <c r="C561" s="117"/>
      <c r="D561" s="117"/>
    </row>
    <row r="562" spans="2:4">
      <c r="B562" s="116"/>
      <c r="C562" s="117"/>
      <c r="D562" s="117"/>
    </row>
    <row r="563" spans="2:4">
      <c r="B563" s="116"/>
      <c r="C563" s="117"/>
      <c r="D563" s="117"/>
    </row>
    <row r="564" spans="2:4">
      <c r="B564" s="116"/>
      <c r="C564" s="117"/>
      <c r="D564" s="117"/>
    </row>
    <row r="565" spans="2:4">
      <c r="B565" s="116"/>
      <c r="C565" s="117"/>
      <c r="D565" s="117"/>
    </row>
    <row r="566" spans="2:4">
      <c r="B566" s="116"/>
      <c r="C566" s="117"/>
      <c r="D566" s="117"/>
    </row>
    <row r="567" spans="2:4">
      <c r="B567" s="116"/>
      <c r="C567" s="117"/>
      <c r="D567" s="117"/>
    </row>
    <row r="568" spans="2:4">
      <c r="B568" s="116"/>
      <c r="C568" s="117"/>
      <c r="D568" s="117"/>
    </row>
    <row r="569" spans="2:4">
      <c r="B569" s="116"/>
      <c r="C569" s="117"/>
      <c r="D569" s="117"/>
    </row>
    <row r="570" spans="2:4">
      <c r="B570" s="116"/>
      <c r="C570" s="117"/>
      <c r="D570" s="117"/>
    </row>
    <row r="571" spans="2:4">
      <c r="B571" s="116"/>
      <c r="C571" s="117"/>
      <c r="D571" s="117"/>
    </row>
    <row r="572" spans="2:4">
      <c r="B572" s="116"/>
      <c r="C572" s="117"/>
      <c r="D572" s="117"/>
    </row>
    <row r="573" spans="2:4">
      <c r="B573" s="116"/>
      <c r="C573" s="117"/>
      <c r="D573" s="117"/>
    </row>
    <row r="574" spans="2:4">
      <c r="B574" s="116"/>
      <c r="C574" s="117"/>
      <c r="D574" s="117"/>
    </row>
    <row r="575" spans="2:4">
      <c r="B575" s="116"/>
      <c r="C575" s="117"/>
      <c r="D575" s="117"/>
    </row>
    <row r="576" spans="2:4">
      <c r="B576" s="116"/>
      <c r="C576" s="117"/>
      <c r="D576" s="117"/>
    </row>
    <row r="577" spans="2:4">
      <c r="B577" s="116"/>
      <c r="C577" s="117"/>
      <c r="D577" s="117"/>
    </row>
    <row r="578" spans="2:4">
      <c r="B578" s="116"/>
      <c r="C578" s="117"/>
      <c r="D578" s="117"/>
    </row>
    <row r="579" spans="2:4">
      <c r="B579" s="116"/>
      <c r="C579" s="117"/>
      <c r="D579" s="117"/>
    </row>
    <row r="580" spans="2:4">
      <c r="B580" s="116"/>
      <c r="C580" s="117"/>
      <c r="D580" s="117"/>
    </row>
    <row r="581" spans="2:4">
      <c r="B581" s="116"/>
      <c r="C581" s="117"/>
      <c r="D581" s="117"/>
    </row>
    <row r="582" spans="2:4">
      <c r="B582" s="116"/>
      <c r="C582" s="117"/>
      <c r="D582" s="117"/>
    </row>
    <row r="583" spans="2:4">
      <c r="B583" s="116"/>
      <c r="C583" s="117"/>
      <c r="D583" s="117"/>
    </row>
    <row r="584" spans="2:4">
      <c r="B584" s="116"/>
      <c r="C584" s="117"/>
      <c r="D584" s="117"/>
    </row>
    <row r="585" spans="2:4">
      <c r="B585" s="116"/>
      <c r="C585" s="117"/>
      <c r="D585" s="117"/>
    </row>
    <row r="586" spans="2:4">
      <c r="B586" s="116"/>
      <c r="C586" s="117"/>
      <c r="D586" s="117"/>
    </row>
    <row r="587" spans="2:4">
      <c r="B587" s="116"/>
      <c r="C587" s="117"/>
      <c r="D587" s="117"/>
    </row>
    <row r="588" spans="2:4">
      <c r="B588" s="116"/>
      <c r="C588" s="117"/>
      <c r="D588" s="117"/>
    </row>
    <row r="589" spans="2:4">
      <c r="B589" s="116"/>
      <c r="C589" s="117"/>
      <c r="D589" s="117"/>
    </row>
    <row r="590" spans="2:4">
      <c r="B590" s="116"/>
      <c r="C590" s="117"/>
      <c r="D590" s="117"/>
    </row>
    <row r="591" spans="2:4">
      <c r="B591" s="116"/>
      <c r="C591" s="117"/>
      <c r="D591" s="117"/>
    </row>
    <row r="592" spans="2:4">
      <c r="B592" s="116"/>
      <c r="C592" s="117"/>
      <c r="D592" s="117"/>
    </row>
    <row r="593" spans="2:4">
      <c r="B593" s="116"/>
      <c r="C593" s="117"/>
      <c r="D593" s="117"/>
    </row>
    <row r="594" spans="2:4">
      <c r="B594" s="116"/>
      <c r="C594" s="117"/>
      <c r="D594" s="117"/>
    </row>
    <row r="595" spans="2:4">
      <c r="B595" s="116"/>
      <c r="C595" s="117"/>
      <c r="D595" s="117"/>
    </row>
    <row r="596" spans="2:4">
      <c r="B596" s="116"/>
      <c r="C596" s="117"/>
      <c r="D596" s="117"/>
    </row>
    <row r="597" spans="2:4">
      <c r="B597" s="116"/>
      <c r="C597" s="117"/>
      <c r="D597" s="117"/>
    </row>
    <row r="598" spans="2:4">
      <c r="B598" s="116"/>
      <c r="C598" s="117"/>
      <c r="D598" s="117"/>
    </row>
    <row r="599" spans="2:4">
      <c r="B599" s="116"/>
      <c r="C599" s="117"/>
      <c r="D599" s="117"/>
    </row>
    <row r="600" spans="2:4">
      <c r="B600" s="116"/>
      <c r="C600" s="117"/>
      <c r="D600" s="117"/>
    </row>
    <row r="601" spans="2:4">
      <c r="B601" s="116"/>
      <c r="C601" s="117"/>
      <c r="D601" s="117"/>
    </row>
    <row r="602" spans="2:4">
      <c r="B602" s="116"/>
      <c r="C602" s="117"/>
      <c r="D602" s="117"/>
    </row>
    <row r="603" spans="2:4">
      <c r="B603" s="116"/>
      <c r="C603" s="117"/>
      <c r="D603" s="117"/>
    </row>
    <row r="604" spans="2:4">
      <c r="B604" s="116"/>
      <c r="C604" s="117"/>
      <c r="D604" s="117"/>
    </row>
    <row r="605" spans="2:4">
      <c r="B605" s="116"/>
      <c r="C605" s="117"/>
      <c r="D605" s="117"/>
    </row>
    <row r="606" spans="2:4">
      <c r="B606" s="116"/>
      <c r="C606" s="117"/>
      <c r="D606" s="117"/>
    </row>
    <row r="607" spans="2:4">
      <c r="B607" s="116"/>
      <c r="C607" s="117"/>
      <c r="D607" s="117"/>
    </row>
    <row r="608" spans="2:4">
      <c r="B608" s="116"/>
      <c r="C608" s="117"/>
      <c r="D608" s="117"/>
    </row>
    <row r="609" spans="2:4">
      <c r="B609" s="116"/>
      <c r="C609" s="117"/>
      <c r="D609" s="117"/>
    </row>
    <row r="610" spans="2:4">
      <c r="B610" s="116"/>
      <c r="C610" s="117"/>
      <c r="D610" s="117"/>
    </row>
    <row r="611" spans="2:4">
      <c r="B611" s="116"/>
      <c r="C611" s="117"/>
      <c r="D611" s="117"/>
    </row>
    <row r="612" spans="2:4">
      <c r="B612" s="116"/>
      <c r="C612" s="117"/>
      <c r="D612" s="117"/>
    </row>
    <row r="613" spans="2:4">
      <c r="B613" s="116"/>
      <c r="C613" s="117"/>
      <c r="D613" s="117"/>
    </row>
    <row r="614" spans="2:4">
      <c r="B614" s="116"/>
      <c r="C614" s="117"/>
      <c r="D614" s="117"/>
    </row>
    <row r="615" spans="2:4">
      <c r="B615" s="116"/>
      <c r="C615" s="117"/>
      <c r="D615" s="117"/>
    </row>
    <row r="616" spans="2:4">
      <c r="B616" s="116"/>
      <c r="C616" s="117"/>
      <c r="D616" s="117"/>
    </row>
    <row r="617" spans="2:4">
      <c r="B617" s="116"/>
      <c r="C617" s="117"/>
      <c r="D617" s="117"/>
    </row>
    <row r="618" spans="2:4">
      <c r="B618" s="116"/>
      <c r="C618" s="117"/>
      <c r="D618" s="117"/>
    </row>
    <row r="619" spans="2:4">
      <c r="B619" s="116"/>
      <c r="C619" s="117"/>
      <c r="D619" s="117"/>
    </row>
    <row r="620" spans="2:4">
      <c r="B620" s="116"/>
      <c r="C620" s="117"/>
      <c r="D620" s="117"/>
    </row>
    <row r="621" spans="2:4">
      <c r="B621" s="116"/>
      <c r="C621" s="117"/>
      <c r="D621" s="117"/>
    </row>
    <row r="622" spans="2:4">
      <c r="B622" s="116"/>
      <c r="C622" s="117"/>
      <c r="D622" s="117"/>
    </row>
    <row r="623" spans="2:4">
      <c r="B623" s="116"/>
      <c r="C623" s="117"/>
      <c r="D623" s="117"/>
    </row>
    <row r="624" spans="2:4">
      <c r="B624" s="116"/>
      <c r="C624" s="117"/>
      <c r="D624" s="117"/>
    </row>
    <row r="625" spans="2:4">
      <c r="B625" s="116"/>
      <c r="C625" s="117"/>
      <c r="D625" s="117"/>
    </row>
    <row r="626" spans="2:4">
      <c r="B626" s="116"/>
      <c r="C626" s="117"/>
      <c r="D626" s="117"/>
    </row>
    <row r="627" spans="2:4">
      <c r="B627" s="116"/>
      <c r="C627" s="117"/>
      <c r="D627" s="117"/>
    </row>
    <row r="628" spans="2:4">
      <c r="B628" s="116"/>
      <c r="C628" s="117"/>
      <c r="D628" s="117"/>
    </row>
    <row r="629" spans="2:4">
      <c r="B629" s="116"/>
      <c r="C629" s="117"/>
      <c r="D629" s="117"/>
    </row>
    <row r="630" spans="2:4">
      <c r="B630" s="116"/>
      <c r="C630" s="117"/>
      <c r="D630" s="117"/>
    </row>
    <row r="631" spans="2:4">
      <c r="B631" s="116"/>
      <c r="C631" s="117"/>
      <c r="D631" s="117"/>
    </row>
    <row r="632" spans="2:4">
      <c r="B632" s="116"/>
      <c r="C632" s="117"/>
      <c r="D632" s="117"/>
    </row>
    <row r="633" spans="2:4">
      <c r="B633" s="116"/>
      <c r="C633" s="117"/>
      <c r="D633" s="117"/>
    </row>
    <row r="634" spans="2:4">
      <c r="B634" s="116"/>
      <c r="C634" s="117"/>
      <c r="D634" s="117"/>
    </row>
    <row r="635" spans="2:4">
      <c r="B635" s="116"/>
      <c r="C635" s="117"/>
      <c r="D635" s="117"/>
    </row>
    <row r="636" spans="2:4">
      <c r="B636" s="116"/>
      <c r="C636" s="117"/>
      <c r="D636" s="117"/>
    </row>
    <row r="637" spans="2:4">
      <c r="B637" s="116"/>
      <c r="C637" s="117"/>
      <c r="D637" s="117"/>
    </row>
    <row r="638" spans="2:4">
      <c r="B638" s="116"/>
      <c r="C638" s="117"/>
      <c r="D638" s="117"/>
    </row>
    <row r="639" spans="2:4">
      <c r="B639" s="116"/>
      <c r="C639" s="117"/>
      <c r="D639" s="117"/>
    </row>
    <row r="640" spans="2:4">
      <c r="B640" s="116"/>
      <c r="C640" s="117"/>
      <c r="D640" s="117"/>
    </row>
    <row r="641" spans="2:4">
      <c r="B641" s="116"/>
      <c r="C641" s="117"/>
      <c r="D641" s="117"/>
    </row>
    <row r="642" spans="2:4">
      <c r="B642" s="116"/>
      <c r="C642" s="117"/>
      <c r="D642" s="117"/>
    </row>
    <row r="643" spans="2:4">
      <c r="B643" s="116"/>
      <c r="C643" s="117"/>
      <c r="D643" s="117"/>
    </row>
    <row r="644" spans="2:4">
      <c r="B644" s="116"/>
      <c r="C644" s="117"/>
      <c r="D644" s="117"/>
    </row>
    <row r="645" spans="2:4">
      <c r="B645" s="116"/>
      <c r="C645" s="117"/>
      <c r="D645" s="117"/>
    </row>
    <row r="646" spans="2:4">
      <c r="B646" s="116"/>
      <c r="C646" s="117"/>
      <c r="D646" s="117"/>
    </row>
    <row r="647" spans="2:4">
      <c r="B647" s="116"/>
      <c r="C647" s="117"/>
      <c r="D647" s="117"/>
    </row>
    <row r="648" spans="2:4">
      <c r="B648" s="116"/>
      <c r="C648" s="117"/>
      <c r="D648" s="117"/>
    </row>
    <row r="649" spans="2:4">
      <c r="B649" s="116"/>
      <c r="C649" s="117"/>
      <c r="D649" s="117"/>
    </row>
    <row r="650" spans="2:4">
      <c r="B650" s="116"/>
      <c r="C650" s="117"/>
      <c r="D650" s="117"/>
    </row>
    <row r="651" spans="2:4">
      <c r="B651" s="116"/>
      <c r="C651" s="117"/>
      <c r="D651" s="117"/>
    </row>
    <row r="652" spans="2:4">
      <c r="B652" s="116"/>
      <c r="C652" s="117"/>
      <c r="D652" s="117"/>
    </row>
    <row r="653" spans="2:4">
      <c r="B653" s="116"/>
      <c r="C653" s="117"/>
      <c r="D653" s="117"/>
    </row>
    <row r="654" spans="2:4">
      <c r="B654" s="116"/>
      <c r="C654" s="117"/>
      <c r="D654" s="117"/>
    </row>
    <row r="655" spans="2:4">
      <c r="B655" s="116"/>
      <c r="C655" s="117"/>
      <c r="D655" s="117"/>
    </row>
    <row r="656" spans="2:4">
      <c r="B656" s="116"/>
      <c r="C656" s="117"/>
      <c r="D656" s="117"/>
    </row>
    <row r="657" spans="2:4">
      <c r="B657" s="116"/>
      <c r="C657" s="117"/>
      <c r="D657" s="117"/>
    </row>
    <row r="658" spans="2:4">
      <c r="B658" s="116"/>
      <c r="C658" s="117"/>
      <c r="D658" s="117"/>
    </row>
    <row r="659" spans="2:4">
      <c r="B659" s="116"/>
      <c r="C659" s="117"/>
      <c r="D659" s="117"/>
    </row>
    <row r="660" spans="2:4">
      <c r="B660" s="116"/>
      <c r="C660" s="117"/>
      <c r="D660" s="117"/>
    </row>
    <row r="661" spans="2:4">
      <c r="B661" s="116"/>
      <c r="C661" s="117"/>
      <c r="D661" s="117"/>
    </row>
    <row r="662" spans="2:4">
      <c r="B662" s="116"/>
      <c r="C662" s="117"/>
      <c r="D662" s="117"/>
    </row>
    <row r="663" spans="2:4">
      <c r="B663" s="116"/>
      <c r="C663" s="117"/>
      <c r="D663" s="117"/>
    </row>
    <row r="664" spans="2:4">
      <c r="B664" s="116"/>
      <c r="C664" s="117"/>
      <c r="D664" s="117"/>
    </row>
    <row r="665" spans="2:4">
      <c r="B665" s="116"/>
      <c r="C665" s="117"/>
      <c r="D665" s="117"/>
    </row>
    <row r="666" spans="2:4">
      <c r="B666" s="116"/>
      <c r="C666" s="117"/>
      <c r="D666" s="117"/>
    </row>
    <row r="667" spans="2:4">
      <c r="B667" s="116"/>
      <c r="C667" s="117"/>
      <c r="D667" s="117"/>
    </row>
    <row r="668" spans="2:4">
      <c r="B668" s="116"/>
      <c r="C668" s="117"/>
      <c r="D668" s="117"/>
    </row>
    <row r="669" spans="2:4">
      <c r="B669" s="116"/>
      <c r="C669" s="117"/>
      <c r="D669" s="117"/>
    </row>
    <row r="670" spans="2:4">
      <c r="B670" s="116"/>
      <c r="C670" s="117"/>
      <c r="D670" s="117"/>
    </row>
    <row r="671" spans="2:4">
      <c r="B671" s="116"/>
      <c r="C671" s="117"/>
      <c r="D671" s="117"/>
    </row>
    <row r="672" spans="2:4">
      <c r="B672" s="116"/>
      <c r="C672" s="117"/>
      <c r="D672" s="117"/>
    </row>
    <row r="673" spans="2:4">
      <c r="B673" s="116"/>
      <c r="C673" s="117"/>
      <c r="D673" s="117"/>
    </row>
    <row r="674" spans="2:4">
      <c r="B674" s="116"/>
      <c r="C674" s="117"/>
      <c r="D674" s="117"/>
    </row>
    <row r="675" spans="2:4">
      <c r="B675" s="116"/>
      <c r="C675" s="117"/>
      <c r="D675" s="117"/>
    </row>
    <row r="676" spans="2:4">
      <c r="B676" s="116"/>
      <c r="C676" s="117"/>
      <c r="D676" s="117"/>
    </row>
    <row r="677" spans="2:4">
      <c r="B677" s="116"/>
      <c r="C677" s="117"/>
      <c r="D677" s="117"/>
    </row>
    <row r="678" spans="2:4">
      <c r="B678" s="116"/>
      <c r="C678" s="117"/>
      <c r="D678" s="117"/>
    </row>
    <row r="679" spans="2:4">
      <c r="B679" s="116"/>
      <c r="C679" s="117"/>
      <c r="D679" s="117"/>
    </row>
    <row r="680" spans="2:4">
      <c r="B680" s="116"/>
      <c r="C680" s="117"/>
      <c r="D680" s="117"/>
    </row>
    <row r="681" spans="2:4">
      <c r="B681" s="116"/>
      <c r="C681" s="117"/>
      <c r="D681" s="117"/>
    </row>
    <row r="682" spans="2:4">
      <c r="B682" s="116"/>
      <c r="C682" s="117"/>
      <c r="D682" s="117"/>
    </row>
    <row r="683" spans="2:4">
      <c r="B683" s="116"/>
      <c r="C683" s="117"/>
      <c r="D683" s="117"/>
    </row>
    <row r="684" spans="2:4">
      <c r="B684" s="116"/>
      <c r="C684" s="117"/>
      <c r="D684" s="117"/>
    </row>
    <row r="685" spans="2:4">
      <c r="B685" s="116"/>
      <c r="C685" s="117"/>
      <c r="D685" s="117"/>
    </row>
    <row r="686" spans="2:4">
      <c r="B686" s="116"/>
      <c r="C686" s="117"/>
      <c r="D686" s="117"/>
    </row>
    <row r="687" spans="2:4">
      <c r="B687" s="116"/>
      <c r="C687" s="117"/>
      <c r="D687" s="117"/>
    </row>
    <row r="688" spans="2:4">
      <c r="B688" s="116"/>
      <c r="C688" s="117"/>
      <c r="D688" s="117"/>
    </row>
    <row r="689" spans="2:4">
      <c r="B689" s="116"/>
      <c r="C689" s="117"/>
      <c r="D689" s="117"/>
    </row>
    <row r="690" spans="2:4">
      <c r="B690" s="116"/>
      <c r="C690" s="117"/>
      <c r="D690" s="117"/>
    </row>
    <row r="691" spans="2:4">
      <c r="B691" s="116"/>
      <c r="C691" s="117"/>
      <c r="D691" s="117"/>
    </row>
    <row r="692" spans="2:4">
      <c r="B692" s="116"/>
      <c r="C692" s="117"/>
      <c r="D692" s="117"/>
    </row>
    <row r="693" spans="2:4">
      <c r="B693" s="116"/>
      <c r="C693" s="117"/>
      <c r="D693" s="117"/>
    </row>
    <row r="694" spans="2:4">
      <c r="B694" s="116"/>
      <c r="C694" s="117"/>
      <c r="D694" s="117"/>
    </row>
    <row r="695" spans="2:4">
      <c r="B695" s="116"/>
      <c r="C695" s="117"/>
      <c r="D695" s="117"/>
    </row>
    <row r="696" spans="2:4">
      <c r="B696" s="116"/>
      <c r="C696" s="117"/>
      <c r="D696" s="117"/>
    </row>
    <row r="697" spans="2:4">
      <c r="B697" s="116"/>
      <c r="C697" s="117"/>
      <c r="D697" s="117"/>
    </row>
    <row r="698" spans="2:4">
      <c r="B698" s="116"/>
      <c r="C698" s="117"/>
      <c r="D698" s="117"/>
    </row>
    <row r="699" spans="2:4">
      <c r="B699" s="116"/>
      <c r="C699" s="117"/>
      <c r="D699" s="117"/>
    </row>
    <row r="700" spans="2:4">
      <c r="B700" s="116"/>
      <c r="C700" s="117"/>
      <c r="D700" s="117"/>
    </row>
    <row r="701" spans="2:4">
      <c r="B701" s="116"/>
      <c r="C701" s="117"/>
      <c r="D701" s="117"/>
    </row>
    <row r="702" spans="2:4">
      <c r="B702" s="116"/>
      <c r="C702" s="117"/>
      <c r="D702" s="117"/>
    </row>
    <row r="703" spans="2:4">
      <c r="B703" s="116"/>
      <c r="C703" s="117"/>
      <c r="D703" s="117"/>
    </row>
    <row r="704" spans="2:4">
      <c r="B704" s="116"/>
      <c r="C704" s="117"/>
      <c r="D704" s="117"/>
    </row>
    <row r="705" spans="2:4">
      <c r="B705" s="116"/>
      <c r="C705" s="117"/>
      <c r="D705" s="117"/>
    </row>
    <row r="706" spans="2:4">
      <c r="B706" s="116"/>
      <c r="C706" s="117"/>
      <c r="D706" s="117"/>
    </row>
    <row r="707" spans="2:4">
      <c r="B707" s="116"/>
      <c r="C707" s="117"/>
      <c r="D707" s="117"/>
    </row>
    <row r="708" spans="2:4">
      <c r="B708" s="116"/>
      <c r="C708" s="117"/>
      <c r="D708" s="117"/>
    </row>
    <row r="709" spans="2:4">
      <c r="B709" s="116"/>
      <c r="C709" s="117"/>
      <c r="D709" s="117"/>
    </row>
    <row r="710" spans="2:4">
      <c r="B710" s="116"/>
      <c r="C710" s="117"/>
      <c r="D710" s="117"/>
    </row>
    <row r="711" spans="2:4">
      <c r="B711" s="116"/>
      <c r="C711" s="117"/>
      <c r="D711" s="117"/>
    </row>
    <row r="712" spans="2:4">
      <c r="B712" s="116"/>
      <c r="C712" s="117"/>
      <c r="D712" s="117"/>
    </row>
    <row r="713" spans="2:4">
      <c r="B713" s="116"/>
      <c r="C713" s="117"/>
      <c r="D713" s="117"/>
    </row>
    <row r="714" spans="2:4">
      <c r="B714" s="116"/>
      <c r="C714" s="117"/>
      <c r="D714" s="117"/>
    </row>
    <row r="715" spans="2:4">
      <c r="B715" s="116"/>
      <c r="C715" s="117"/>
      <c r="D715" s="117"/>
    </row>
    <row r="716" spans="2:4">
      <c r="B716" s="116"/>
      <c r="C716" s="117"/>
      <c r="D716" s="117"/>
    </row>
    <row r="717" spans="2:4">
      <c r="B717" s="116"/>
      <c r="C717" s="117"/>
      <c r="D717" s="117"/>
    </row>
    <row r="718" spans="2:4">
      <c r="B718" s="116"/>
      <c r="C718" s="117"/>
      <c r="D718" s="117"/>
    </row>
    <row r="719" spans="2:4">
      <c r="B719" s="116"/>
      <c r="C719" s="117"/>
      <c r="D719" s="117"/>
    </row>
    <row r="720" spans="2:4">
      <c r="B720" s="116"/>
      <c r="C720" s="117"/>
      <c r="D720" s="117"/>
    </row>
    <row r="721" spans="2:4">
      <c r="B721" s="116"/>
      <c r="C721" s="117"/>
      <c r="D721" s="117"/>
    </row>
    <row r="722" spans="2:4">
      <c r="B722" s="116"/>
      <c r="C722" s="117"/>
      <c r="D722" s="117"/>
    </row>
    <row r="723" spans="2:4">
      <c r="B723" s="116"/>
      <c r="C723" s="117"/>
      <c r="D723" s="117"/>
    </row>
    <row r="724" spans="2:4">
      <c r="B724" s="116"/>
      <c r="C724" s="117"/>
      <c r="D724" s="117"/>
    </row>
    <row r="725" spans="2:4">
      <c r="B725" s="116"/>
      <c r="C725" s="117"/>
      <c r="D725" s="117"/>
    </row>
    <row r="726" spans="2:4">
      <c r="B726" s="116"/>
      <c r="C726" s="117"/>
      <c r="D726" s="117"/>
    </row>
    <row r="727" spans="2:4">
      <c r="B727" s="116"/>
      <c r="C727" s="117"/>
      <c r="D727" s="117"/>
    </row>
    <row r="728" spans="2:4">
      <c r="B728" s="116"/>
      <c r="C728" s="117"/>
      <c r="D728" s="117"/>
    </row>
    <row r="729" spans="2:4">
      <c r="B729" s="116"/>
      <c r="C729" s="117"/>
      <c r="D729" s="117"/>
    </row>
    <row r="730" spans="2:4">
      <c r="B730" s="116"/>
      <c r="C730" s="117"/>
      <c r="D730" s="117"/>
    </row>
    <row r="731" spans="2:4">
      <c r="B731" s="116"/>
      <c r="C731" s="117"/>
      <c r="D731" s="117"/>
    </row>
    <row r="732" spans="2:4">
      <c r="B732" s="116"/>
      <c r="C732" s="117"/>
      <c r="D732" s="117"/>
    </row>
    <row r="733" spans="2:4">
      <c r="B733" s="116"/>
      <c r="C733" s="117"/>
      <c r="D733" s="117"/>
    </row>
    <row r="734" spans="2:4">
      <c r="B734" s="116"/>
      <c r="C734" s="117"/>
      <c r="D734" s="117"/>
    </row>
    <row r="735" spans="2:4">
      <c r="B735" s="116"/>
      <c r="C735" s="117"/>
      <c r="D735" s="117"/>
    </row>
    <row r="736" spans="2:4">
      <c r="B736" s="116"/>
      <c r="C736" s="117"/>
      <c r="D736" s="117"/>
    </row>
    <row r="737" spans="2:4">
      <c r="B737" s="116"/>
      <c r="C737" s="117"/>
      <c r="D737" s="117"/>
    </row>
    <row r="738" spans="2:4">
      <c r="B738" s="116"/>
      <c r="C738" s="117"/>
      <c r="D738" s="117"/>
    </row>
    <row r="739" spans="2:4">
      <c r="B739" s="116"/>
      <c r="C739" s="117"/>
      <c r="D739" s="117"/>
    </row>
    <row r="740" spans="2:4">
      <c r="B740" s="116"/>
      <c r="C740" s="117"/>
      <c r="D740" s="117"/>
    </row>
    <row r="741" spans="2:4">
      <c r="B741" s="116"/>
      <c r="C741" s="117"/>
      <c r="D741" s="117"/>
    </row>
    <row r="742" spans="2:4">
      <c r="B742" s="116"/>
      <c r="C742" s="117"/>
      <c r="D742" s="117"/>
    </row>
    <row r="743" spans="2:4">
      <c r="B743" s="116"/>
      <c r="C743" s="117"/>
      <c r="D743" s="117"/>
    </row>
    <row r="744" spans="2:4">
      <c r="B744" s="116"/>
      <c r="C744" s="117"/>
      <c r="D744" s="117"/>
    </row>
    <row r="745" spans="2:4">
      <c r="B745" s="116"/>
      <c r="C745" s="117"/>
      <c r="D745" s="117"/>
    </row>
    <row r="746" spans="2:4">
      <c r="B746" s="116"/>
      <c r="C746" s="117"/>
      <c r="D746" s="117"/>
    </row>
    <row r="747" spans="2:4">
      <c r="B747" s="116"/>
      <c r="C747" s="117"/>
      <c r="D747" s="117"/>
    </row>
    <row r="748" spans="2:4">
      <c r="B748" s="116"/>
      <c r="C748" s="117"/>
      <c r="D748" s="117"/>
    </row>
    <row r="749" spans="2:4">
      <c r="B749" s="116"/>
      <c r="C749" s="117"/>
      <c r="D749" s="117"/>
    </row>
    <row r="750" spans="2:4">
      <c r="B750" s="116"/>
      <c r="C750" s="117"/>
      <c r="D750" s="117"/>
    </row>
    <row r="751" spans="2:4">
      <c r="B751" s="116"/>
      <c r="C751" s="117"/>
      <c r="D751" s="117"/>
    </row>
    <row r="752" spans="2:4">
      <c r="B752" s="116"/>
      <c r="C752" s="117"/>
      <c r="D752" s="117"/>
    </row>
    <row r="753" spans="2:4">
      <c r="B753" s="116"/>
      <c r="C753" s="117"/>
      <c r="D753" s="117"/>
    </row>
    <row r="754" spans="2:4">
      <c r="B754" s="116"/>
      <c r="C754" s="117"/>
      <c r="D754" s="117"/>
    </row>
    <row r="755" spans="2:4">
      <c r="B755" s="116"/>
      <c r="C755" s="117"/>
      <c r="D755" s="117"/>
    </row>
    <row r="756" spans="2:4">
      <c r="B756" s="116"/>
      <c r="C756" s="117"/>
      <c r="D756" s="117"/>
    </row>
    <row r="757" spans="2:4">
      <c r="B757" s="116"/>
      <c r="C757" s="117"/>
      <c r="D757" s="117"/>
    </row>
    <row r="758" spans="2:4">
      <c r="B758" s="116"/>
      <c r="C758" s="117"/>
      <c r="D758" s="117"/>
    </row>
    <row r="759" spans="2:4">
      <c r="B759" s="116"/>
      <c r="C759" s="117"/>
      <c r="D759" s="117"/>
    </row>
    <row r="760" spans="2:4">
      <c r="B760" s="116"/>
      <c r="C760" s="117"/>
      <c r="D760" s="117"/>
    </row>
    <row r="761" spans="2:4">
      <c r="B761" s="116"/>
      <c r="C761" s="117"/>
      <c r="D761" s="117"/>
    </row>
    <row r="762" spans="2:4">
      <c r="B762" s="116"/>
      <c r="C762" s="117"/>
      <c r="D762" s="117"/>
    </row>
    <row r="763" spans="2:4">
      <c r="B763" s="116"/>
      <c r="C763" s="117"/>
      <c r="D763" s="117"/>
    </row>
    <row r="764" spans="2:4">
      <c r="B764" s="116"/>
      <c r="C764" s="117"/>
      <c r="D764" s="117"/>
    </row>
    <row r="765" spans="2:4">
      <c r="B765" s="116"/>
      <c r="C765" s="117"/>
      <c r="D765" s="117"/>
    </row>
    <row r="766" spans="2:4">
      <c r="B766" s="116"/>
      <c r="C766" s="117"/>
      <c r="D766" s="117"/>
    </row>
    <row r="767" spans="2:4">
      <c r="B767" s="116"/>
      <c r="C767" s="117"/>
      <c r="D767" s="117"/>
    </row>
    <row r="768" spans="2:4">
      <c r="B768" s="116"/>
      <c r="C768" s="117"/>
      <c r="D768" s="117"/>
    </row>
    <row r="769" spans="2:4">
      <c r="B769" s="116"/>
      <c r="C769" s="117"/>
      <c r="D769" s="117"/>
    </row>
    <row r="770" spans="2:4">
      <c r="B770" s="116"/>
      <c r="C770" s="117"/>
      <c r="D770" s="117"/>
    </row>
    <row r="771" spans="2:4">
      <c r="B771" s="116"/>
      <c r="C771" s="117"/>
      <c r="D771" s="117"/>
    </row>
    <row r="772" spans="2:4">
      <c r="B772" s="116"/>
      <c r="C772" s="117"/>
      <c r="D772" s="117"/>
    </row>
    <row r="773" spans="2:4">
      <c r="B773" s="116"/>
      <c r="C773" s="117"/>
      <c r="D773" s="117"/>
    </row>
    <row r="774" spans="2:4">
      <c r="B774" s="116"/>
      <c r="C774" s="117"/>
      <c r="D774" s="117"/>
    </row>
    <row r="775" spans="2:4">
      <c r="B775" s="116"/>
      <c r="C775" s="117"/>
      <c r="D775" s="117"/>
    </row>
    <row r="776" spans="2:4">
      <c r="B776" s="116"/>
      <c r="C776" s="117"/>
      <c r="D776" s="117"/>
    </row>
    <row r="777" spans="2:4">
      <c r="B777" s="116"/>
      <c r="C777" s="117"/>
      <c r="D777" s="117"/>
    </row>
    <row r="778" spans="2:4">
      <c r="B778" s="116"/>
      <c r="C778" s="117"/>
      <c r="D778" s="117"/>
    </row>
    <row r="779" spans="2:4">
      <c r="B779" s="116"/>
      <c r="C779" s="117"/>
      <c r="D779" s="117"/>
    </row>
    <row r="780" spans="2:4">
      <c r="B780" s="116"/>
      <c r="C780" s="117"/>
      <c r="D780" s="117"/>
    </row>
    <row r="781" spans="2:4">
      <c r="B781" s="116"/>
      <c r="C781" s="117"/>
      <c r="D781" s="117"/>
    </row>
    <row r="782" spans="2:4">
      <c r="B782" s="116"/>
      <c r="C782" s="117"/>
      <c r="D782" s="117"/>
    </row>
    <row r="783" spans="2:4">
      <c r="B783" s="116"/>
      <c r="C783" s="117"/>
      <c r="D783" s="117"/>
    </row>
    <row r="784" spans="2:4">
      <c r="B784" s="116"/>
      <c r="C784" s="117"/>
      <c r="D784" s="117"/>
    </row>
    <row r="785" spans="2:4">
      <c r="B785" s="116"/>
      <c r="C785" s="117"/>
      <c r="D785" s="117"/>
    </row>
    <row r="786" spans="2:4">
      <c r="B786" s="116"/>
      <c r="C786" s="117"/>
      <c r="D786" s="117"/>
    </row>
    <row r="787" spans="2:4">
      <c r="B787" s="116"/>
      <c r="C787" s="117"/>
      <c r="D787" s="117"/>
    </row>
    <row r="788" spans="2:4">
      <c r="B788" s="116"/>
      <c r="C788" s="117"/>
      <c r="D788" s="117"/>
    </row>
    <row r="789" spans="2:4">
      <c r="B789" s="116"/>
      <c r="C789" s="117"/>
      <c r="D789" s="117"/>
    </row>
    <row r="790" spans="2:4">
      <c r="B790" s="116"/>
      <c r="C790" s="117"/>
      <c r="D790" s="117"/>
    </row>
    <row r="791" spans="2:4">
      <c r="B791" s="116"/>
      <c r="C791" s="117"/>
      <c r="D791" s="117"/>
    </row>
    <row r="792" spans="2:4">
      <c r="B792" s="116"/>
      <c r="C792" s="117"/>
      <c r="D792" s="117"/>
    </row>
    <row r="793" spans="2:4">
      <c r="B793" s="116"/>
      <c r="C793" s="117"/>
      <c r="D793" s="117"/>
    </row>
    <row r="794" spans="2:4">
      <c r="B794" s="116"/>
      <c r="C794" s="117"/>
      <c r="D794" s="117"/>
    </row>
    <row r="795" spans="2:4">
      <c r="B795" s="116"/>
      <c r="C795" s="117"/>
      <c r="D795" s="117"/>
    </row>
    <row r="796" spans="2:4">
      <c r="B796" s="116"/>
      <c r="C796" s="117"/>
      <c r="D796" s="117"/>
    </row>
    <row r="797" spans="2:4">
      <c r="B797" s="116"/>
      <c r="C797" s="117"/>
      <c r="D797" s="117"/>
    </row>
    <row r="798" spans="2:4">
      <c r="B798" s="116"/>
      <c r="C798" s="117"/>
      <c r="D798" s="117"/>
    </row>
    <row r="799" spans="2:4">
      <c r="B799" s="116"/>
      <c r="C799" s="117"/>
      <c r="D799" s="117"/>
    </row>
    <row r="800" spans="2:4">
      <c r="B800" s="116"/>
      <c r="C800" s="117"/>
      <c r="D800" s="117"/>
    </row>
    <row r="801" spans="2:4">
      <c r="B801" s="116"/>
      <c r="C801" s="117"/>
      <c r="D801" s="117"/>
    </row>
    <row r="802" spans="2:4">
      <c r="B802" s="116"/>
      <c r="C802" s="117"/>
      <c r="D802" s="117"/>
    </row>
    <row r="803" spans="2:4">
      <c r="B803" s="116"/>
      <c r="C803" s="117"/>
      <c r="D803" s="117"/>
    </row>
    <row r="804" spans="2:4">
      <c r="B804" s="116"/>
      <c r="C804" s="117"/>
      <c r="D804" s="117"/>
    </row>
    <row r="805" spans="2:4">
      <c r="B805" s="116"/>
      <c r="C805" s="117"/>
      <c r="D805" s="117"/>
    </row>
    <row r="806" spans="2:4">
      <c r="B806" s="116"/>
      <c r="C806" s="117"/>
      <c r="D806" s="117"/>
    </row>
    <row r="807" spans="2:4">
      <c r="B807" s="116"/>
      <c r="C807" s="117"/>
      <c r="D807" s="117"/>
    </row>
    <row r="808" spans="2:4">
      <c r="B808" s="116"/>
      <c r="C808" s="117"/>
      <c r="D808" s="117"/>
    </row>
    <row r="809" spans="2:4">
      <c r="B809" s="116"/>
      <c r="C809" s="117"/>
      <c r="D809" s="117"/>
    </row>
    <row r="810" spans="2:4">
      <c r="B810" s="116"/>
      <c r="C810" s="117"/>
      <c r="D810" s="117"/>
    </row>
    <row r="811" spans="2:4">
      <c r="B811" s="116"/>
      <c r="C811" s="117"/>
      <c r="D811" s="117"/>
    </row>
    <row r="812" spans="2:4">
      <c r="B812" s="116"/>
      <c r="C812" s="117"/>
      <c r="D812" s="117"/>
    </row>
    <row r="813" spans="2:4">
      <c r="B813" s="116"/>
      <c r="C813" s="117"/>
      <c r="D813" s="117"/>
    </row>
    <row r="814" spans="2:4">
      <c r="B814" s="116"/>
      <c r="C814" s="117"/>
      <c r="D814" s="117"/>
    </row>
    <row r="815" spans="2:4">
      <c r="B815" s="116"/>
      <c r="C815" s="117"/>
      <c r="D815" s="117"/>
    </row>
    <row r="816" spans="2:4">
      <c r="B816" s="116"/>
      <c r="C816" s="117"/>
      <c r="D816" s="117"/>
    </row>
    <row r="817" spans="2:4">
      <c r="B817" s="116"/>
      <c r="C817" s="117"/>
      <c r="D817" s="117"/>
    </row>
    <row r="818" spans="2:4">
      <c r="B818" s="116"/>
      <c r="C818" s="117"/>
      <c r="D818" s="117"/>
    </row>
    <row r="819" spans="2:4">
      <c r="B819" s="116"/>
      <c r="C819" s="117"/>
      <c r="D819" s="117"/>
    </row>
    <row r="820" spans="2:4">
      <c r="B820" s="116"/>
      <c r="C820" s="117"/>
      <c r="D820" s="117"/>
    </row>
    <row r="821" spans="2:4">
      <c r="B821" s="116"/>
      <c r="C821" s="117"/>
      <c r="D821" s="117"/>
    </row>
    <row r="822" spans="2:4">
      <c r="B822" s="116"/>
      <c r="C822" s="117"/>
      <c r="D822" s="117"/>
    </row>
    <row r="823" spans="2:4">
      <c r="B823" s="116"/>
      <c r="C823" s="117"/>
      <c r="D823" s="117"/>
    </row>
    <row r="824" spans="2:4">
      <c r="B824" s="116"/>
      <c r="C824" s="117"/>
      <c r="D824" s="117"/>
    </row>
    <row r="825" spans="2:4">
      <c r="B825" s="116"/>
      <c r="C825" s="117"/>
      <c r="D825" s="117"/>
    </row>
    <row r="826" spans="2:4">
      <c r="B826" s="116"/>
      <c r="C826" s="117"/>
      <c r="D826" s="117"/>
    </row>
    <row r="827" spans="2:4">
      <c r="B827" s="116"/>
      <c r="C827" s="117"/>
      <c r="D827" s="117"/>
    </row>
    <row r="828" spans="2:4">
      <c r="B828" s="116"/>
      <c r="C828" s="117"/>
      <c r="D828" s="117"/>
    </row>
    <row r="829" spans="2:4">
      <c r="B829" s="116"/>
      <c r="C829" s="117"/>
      <c r="D829" s="117"/>
    </row>
    <row r="830" spans="2:4">
      <c r="B830" s="116"/>
      <c r="C830" s="117"/>
      <c r="D830" s="117"/>
    </row>
    <row r="831" spans="2:4">
      <c r="B831" s="116"/>
      <c r="C831" s="117"/>
      <c r="D831" s="117"/>
    </row>
    <row r="832" spans="2:4">
      <c r="B832" s="116"/>
      <c r="C832" s="117"/>
      <c r="D832" s="117"/>
    </row>
    <row r="833" spans="2:4">
      <c r="B833" s="116"/>
      <c r="C833" s="117"/>
      <c r="D833" s="117"/>
    </row>
    <row r="834" spans="2:4">
      <c r="B834" s="116"/>
      <c r="C834" s="117"/>
      <c r="D834" s="117"/>
    </row>
    <row r="835" spans="2:4">
      <c r="B835" s="116"/>
      <c r="C835" s="117"/>
      <c r="D835" s="117"/>
    </row>
    <row r="836" spans="2:4">
      <c r="B836" s="116"/>
      <c r="C836" s="117"/>
      <c r="D836" s="117"/>
    </row>
    <row r="837" spans="2:4">
      <c r="B837" s="116"/>
      <c r="C837" s="117"/>
      <c r="D837" s="117"/>
    </row>
    <row r="838" spans="2:4">
      <c r="B838" s="116"/>
      <c r="C838" s="117"/>
      <c r="D838" s="117"/>
    </row>
    <row r="839" spans="2:4">
      <c r="B839" s="116"/>
      <c r="C839" s="117"/>
      <c r="D839" s="117"/>
    </row>
    <row r="840" spans="2:4">
      <c r="B840" s="116"/>
      <c r="C840" s="117"/>
      <c r="D840" s="117"/>
    </row>
    <row r="841" spans="2:4">
      <c r="B841" s="116"/>
      <c r="C841" s="117"/>
      <c r="D841" s="117"/>
    </row>
    <row r="842" spans="2:4">
      <c r="B842" s="116"/>
      <c r="C842" s="117"/>
      <c r="D842" s="117"/>
    </row>
    <row r="843" spans="2:4">
      <c r="B843" s="116"/>
      <c r="C843" s="117"/>
      <c r="D843" s="117"/>
    </row>
    <row r="844" spans="2:4">
      <c r="B844" s="116"/>
      <c r="C844" s="117"/>
      <c r="D844" s="117"/>
    </row>
    <row r="845" spans="2:4">
      <c r="B845" s="116"/>
      <c r="C845" s="117"/>
      <c r="D845" s="117"/>
    </row>
    <row r="846" spans="2:4">
      <c r="B846" s="116"/>
      <c r="C846" s="117"/>
      <c r="D846" s="117"/>
    </row>
    <row r="847" spans="2:4">
      <c r="B847" s="116"/>
      <c r="C847" s="117"/>
      <c r="D847" s="117"/>
    </row>
    <row r="848" spans="2:4">
      <c r="B848" s="116"/>
      <c r="C848" s="117"/>
      <c r="D848" s="117"/>
    </row>
    <row r="849" spans="2:4">
      <c r="B849" s="116"/>
      <c r="C849" s="117"/>
      <c r="D849" s="117"/>
    </row>
    <row r="850" spans="2:4">
      <c r="B850" s="116"/>
      <c r="C850" s="117"/>
      <c r="D850" s="117"/>
    </row>
    <row r="851" spans="2:4">
      <c r="B851" s="116"/>
      <c r="C851" s="117"/>
      <c r="D851" s="117"/>
    </row>
    <row r="852" spans="2:4">
      <c r="B852" s="116"/>
      <c r="C852" s="117"/>
      <c r="D852" s="117"/>
    </row>
    <row r="853" spans="2:4">
      <c r="B853" s="116"/>
      <c r="C853" s="117"/>
      <c r="D853" s="117"/>
    </row>
    <row r="854" spans="2:4">
      <c r="B854" s="116"/>
      <c r="C854" s="117"/>
      <c r="D854" s="117"/>
    </row>
    <row r="855" spans="2:4">
      <c r="B855" s="116"/>
      <c r="C855" s="117"/>
      <c r="D855" s="117"/>
    </row>
    <row r="856" spans="2:4">
      <c r="B856" s="116"/>
      <c r="C856" s="117"/>
      <c r="D856" s="117"/>
    </row>
    <row r="857" spans="2:4">
      <c r="B857" s="116"/>
      <c r="C857" s="117"/>
      <c r="D857" s="117"/>
    </row>
    <row r="858" spans="2:4">
      <c r="B858" s="116"/>
      <c r="C858" s="117"/>
      <c r="D858" s="117"/>
    </row>
    <row r="859" spans="2:4">
      <c r="B859" s="116"/>
      <c r="C859" s="117"/>
      <c r="D859" s="117"/>
    </row>
    <row r="860" spans="2:4">
      <c r="B860" s="116"/>
      <c r="C860" s="117"/>
      <c r="D860" s="117"/>
    </row>
    <row r="861" spans="2:4">
      <c r="B861" s="116"/>
      <c r="C861" s="117"/>
      <c r="D861" s="117"/>
    </row>
    <row r="862" spans="2:4">
      <c r="B862" s="116"/>
      <c r="C862" s="117"/>
      <c r="D862" s="117"/>
    </row>
    <row r="863" spans="2:4">
      <c r="B863" s="116"/>
      <c r="C863" s="117"/>
      <c r="D863" s="117"/>
    </row>
    <row r="864" spans="2:4">
      <c r="B864" s="116"/>
      <c r="C864" s="117"/>
      <c r="D864" s="117"/>
    </row>
    <row r="865" spans="2:4">
      <c r="B865" s="116"/>
      <c r="C865" s="117"/>
      <c r="D865" s="117"/>
    </row>
    <row r="866" spans="2:4">
      <c r="B866" s="116"/>
      <c r="C866" s="117"/>
      <c r="D866" s="117"/>
    </row>
    <row r="867" spans="2:4">
      <c r="B867" s="116"/>
      <c r="C867" s="117"/>
      <c r="D867" s="117"/>
    </row>
    <row r="868" spans="2:4">
      <c r="B868" s="116"/>
      <c r="C868" s="117"/>
      <c r="D868" s="117"/>
    </row>
    <row r="869" spans="2:4">
      <c r="B869" s="116"/>
      <c r="C869" s="117"/>
      <c r="D869" s="117"/>
    </row>
    <row r="870" spans="2:4">
      <c r="B870" s="116"/>
      <c r="C870" s="117"/>
      <c r="D870" s="117"/>
    </row>
    <row r="871" spans="2:4">
      <c r="B871" s="116"/>
      <c r="C871" s="117"/>
      <c r="D871" s="117"/>
    </row>
    <row r="872" spans="2:4">
      <c r="B872" s="116"/>
      <c r="C872" s="117"/>
      <c r="D872" s="117"/>
    </row>
    <row r="873" spans="2:4">
      <c r="B873" s="116"/>
      <c r="C873" s="117"/>
      <c r="D873" s="117"/>
    </row>
    <row r="874" spans="2:4">
      <c r="B874" s="116"/>
      <c r="C874" s="117"/>
      <c r="D874" s="117"/>
    </row>
    <row r="875" spans="2:4">
      <c r="B875" s="116"/>
      <c r="C875" s="117"/>
      <c r="D875" s="117"/>
    </row>
    <row r="876" spans="2:4">
      <c r="B876" s="116"/>
      <c r="C876" s="117"/>
      <c r="D876" s="117"/>
    </row>
    <row r="877" spans="2:4">
      <c r="B877" s="116"/>
      <c r="C877" s="117"/>
      <c r="D877" s="117"/>
    </row>
    <row r="878" spans="2:4">
      <c r="B878" s="116"/>
      <c r="C878" s="117"/>
      <c r="D878" s="117"/>
    </row>
    <row r="879" spans="2:4">
      <c r="B879" s="116"/>
      <c r="C879" s="117"/>
      <c r="D879" s="117"/>
    </row>
    <row r="880" spans="2:4">
      <c r="B880" s="116"/>
      <c r="C880" s="117"/>
      <c r="D880" s="117"/>
    </row>
    <row r="881" spans="2:4">
      <c r="B881" s="116"/>
      <c r="C881" s="117"/>
      <c r="D881" s="117"/>
    </row>
    <row r="882" spans="2:4">
      <c r="B882" s="116"/>
      <c r="C882" s="117"/>
      <c r="D882" s="117"/>
    </row>
    <row r="883" spans="2:4">
      <c r="B883" s="116"/>
      <c r="C883" s="117"/>
      <c r="D883" s="117"/>
    </row>
    <row r="884" spans="2:4">
      <c r="B884" s="116"/>
      <c r="C884" s="117"/>
      <c r="D884" s="117"/>
    </row>
    <row r="885" spans="2:4">
      <c r="B885" s="116"/>
      <c r="C885" s="117"/>
      <c r="D885" s="117"/>
    </row>
    <row r="886" spans="2:4">
      <c r="B886" s="116"/>
      <c r="C886" s="117"/>
      <c r="D886" s="117"/>
    </row>
    <row r="887" spans="2:4">
      <c r="B887" s="116"/>
      <c r="C887" s="117"/>
      <c r="D887" s="117"/>
    </row>
    <row r="888" spans="2:4">
      <c r="B888" s="116"/>
      <c r="C888" s="117"/>
      <c r="D888" s="117"/>
    </row>
    <row r="889" spans="2:4">
      <c r="B889" s="116"/>
      <c r="C889" s="117"/>
      <c r="D889" s="117"/>
    </row>
    <row r="890" spans="2:4">
      <c r="B890" s="116"/>
      <c r="C890" s="117"/>
      <c r="D890" s="117"/>
    </row>
    <row r="891" spans="2:4">
      <c r="B891" s="116"/>
      <c r="C891" s="117"/>
      <c r="D891" s="117"/>
    </row>
    <row r="892" spans="2:4">
      <c r="B892" s="116"/>
      <c r="C892" s="117"/>
      <c r="D892" s="117"/>
    </row>
    <row r="893" spans="2:4">
      <c r="B893" s="116"/>
      <c r="C893" s="117"/>
      <c r="D893" s="117"/>
    </row>
    <row r="894" spans="2:4">
      <c r="B894" s="116"/>
      <c r="C894" s="117"/>
      <c r="D894" s="117"/>
    </row>
    <row r="895" spans="2:4">
      <c r="B895" s="116"/>
      <c r="C895" s="117"/>
      <c r="D895" s="117"/>
    </row>
    <row r="896" spans="2:4">
      <c r="B896" s="116"/>
      <c r="C896" s="117"/>
      <c r="D896" s="117"/>
    </row>
    <row r="897" spans="2:4">
      <c r="B897" s="116"/>
      <c r="C897" s="117"/>
      <c r="D897" s="117"/>
    </row>
    <row r="898" spans="2:4">
      <c r="B898" s="116"/>
      <c r="C898" s="117"/>
      <c r="D898" s="117"/>
    </row>
    <row r="899" spans="2:4">
      <c r="B899" s="116"/>
      <c r="C899" s="117"/>
      <c r="D899" s="117"/>
    </row>
    <row r="900" spans="2:4">
      <c r="B900" s="116"/>
      <c r="C900" s="117"/>
      <c r="D900" s="117"/>
    </row>
    <row r="901" spans="2:4">
      <c r="B901" s="116"/>
      <c r="C901" s="117"/>
      <c r="D901" s="117"/>
    </row>
    <row r="902" spans="2:4">
      <c r="B902" s="116"/>
      <c r="C902" s="117"/>
      <c r="D902" s="117"/>
    </row>
    <row r="903" spans="2:4">
      <c r="B903" s="116"/>
      <c r="C903" s="117"/>
      <c r="D903" s="117"/>
    </row>
    <row r="904" spans="2:4">
      <c r="B904" s="116"/>
      <c r="C904" s="117"/>
      <c r="D904" s="117"/>
    </row>
    <row r="905" spans="2:4">
      <c r="B905" s="116"/>
      <c r="C905" s="117"/>
      <c r="D905" s="117"/>
    </row>
    <row r="906" spans="2:4">
      <c r="B906" s="116"/>
      <c r="C906" s="117"/>
      <c r="D906" s="117"/>
    </row>
    <row r="907" spans="2:4">
      <c r="B907" s="116"/>
      <c r="C907" s="117"/>
      <c r="D907" s="117"/>
    </row>
    <row r="908" spans="2:4">
      <c r="B908" s="116"/>
      <c r="C908" s="117"/>
      <c r="D908" s="117"/>
    </row>
    <row r="909" spans="2:4">
      <c r="B909" s="116"/>
      <c r="C909" s="117"/>
      <c r="D909" s="117"/>
    </row>
    <row r="910" spans="2:4">
      <c r="B910" s="116"/>
      <c r="C910" s="117"/>
      <c r="D910" s="117"/>
    </row>
    <row r="911" spans="2:4">
      <c r="B911" s="116"/>
      <c r="C911" s="117"/>
      <c r="D911" s="117"/>
    </row>
    <row r="912" spans="2:4">
      <c r="B912" s="116"/>
      <c r="C912" s="117"/>
      <c r="D912" s="117"/>
    </row>
    <row r="913" spans="2:4">
      <c r="B913" s="116"/>
      <c r="C913" s="117"/>
      <c r="D913" s="117"/>
    </row>
    <row r="914" spans="2:4">
      <c r="B914" s="116"/>
      <c r="C914" s="117"/>
      <c r="D914" s="117"/>
    </row>
    <row r="915" spans="2:4">
      <c r="B915" s="116"/>
      <c r="C915" s="117"/>
      <c r="D915" s="117"/>
    </row>
    <row r="916" spans="2:4">
      <c r="B916" s="116"/>
      <c r="C916" s="117"/>
      <c r="D916" s="117"/>
    </row>
    <row r="917" spans="2:4">
      <c r="B917" s="116"/>
      <c r="C917" s="117"/>
      <c r="D917" s="117"/>
    </row>
    <row r="918" spans="2:4">
      <c r="B918" s="116"/>
      <c r="C918" s="117"/>
      <c r="D918" s="117"/>
    </row>
    <row r="919" spans="2:4">
      <c r="B919" s="116"/>
      <c r="C919" s="117"/>
      <c r="D919" s="117"/>
    </row>
    <row r="920" spans="2:4">
      <c r="B920" s="116"/>
      <c r="C920" s="117"/>
      <c r="D920" s="117"/>
    </row>
    <row r="921" spans="2:4">
      <c r="B921" s="116"/>
      <c r="C921" s="117"/>
      <c r="D921" s="117"/>
    </row>
    <row r="922" spans="2:4">
      <c r="B922" s="116"/>
      <c r="C922" s="117"/>
      <c r="D922" s="117"/>
    </row>
    <row r="923" spans="2:4">
      <c r="B923" s="116"/>
      <c r="C923" s="117"/>
      <c r="D923" s="117"/>
    </row>
    <row r="924" spans="2:4">
      <c r="B924" s="116"/>
      <c r="C924" s="117"/>
      <c r="D924" s="117"/>
    </row>
    <row r="925" spans="2:4">
      <c r="B925" s="116"/>
      <c r="C925" s="117"/>
      <c r="D925" s="117"/>
    </row>
    <row r="926" spans="2:4">
      <c r="B926" s="116"/>
      <c r="C926" s="117"/>
      <c r="D926" s="117"/>
    </row>
    <row r="927" spans="2:4">
      <c r="B927" s="116"/>
      <c r="C927" s="117"/>
      <c r="D927" s="117"/>
    </row>
    <row r="928" spans="2:4">
      <c r="B928" s="116"/>
      <c r="C928" s="117"/>
      <c r="D928" s="117"/>
    </row>
    <row r="929" spans="2:4">
      <c r="B929" s="116"/>
      <c r="C929" s="117"/>
      <c r="D929" s="117"/>
    </row>
    <row r="930" spans="2:4">
      <c r="B930" s="116"/>
      <c r="C930" s="117"/>
      <c r="D930" s="117"/>
    </row>
    <row r="931" spans="2:4">
      <c r="B931" s="116"/>
      <c r="C931" s="117"/>
      <c r="D931" s="117"/>
    </row>
    <row r="932" spans="2:4">
      <c r="B932" s="116"/>
      <c r="C932" s="117"/>
      <c r="D932" s="117"/>
    </row>
    <row r="933" spans="2:4">
      <c r="B933" s="116"/>
      <c r="C933" s="117"/>
      <c r="D933" s="117"/>
    </row>
    <row r="934" spans="2:4">
      <c r="B934" s="116"/>
      <c r="C934" s="117"/>
      <c r="D934" s="117"/>
    </row>
    <row r="935" spans="2:4">
      <c r="B935" s="116"/>
      <c r="C935" s="117"/>
      <c r="D935" s="117"/>
    </row>
    <row r="936" spans="2:4">
      <c r="B936" s="116"/>
      <c r="C936" s="117"/>
      <c r="D936" s="117"/>
    </row>
    <row r="937" spans="2:4">
      <c r="B937" s="116"/>
      <c r="C937" s="117"/>
      <c r="D937" s="117"/>
    </row>
    <row r="938" spans="2:4">
      <c r="B938" s="116"/>
      <c r="C938" s="117"/>
      <c r="D938" s="117"/>
    </row>
    <row r="939" spans="2:4">
      <c r="B939" s="116"/>
      <c r="C939" s="117"/>
      <c r="D939" s="117"/>
    </row>
    <row r="940" spans="2:4">
      <c r="B940" s="116"/>
      <c r="C940" s="117"/>
      <c r="D940" s="117"/>
    </row>
    <row r="941" spans="2:4">
      <c r="B941" s="116"/>
      <c r="C941" s="117"/>
      <c r="D941" s="117"/>
    </row>
    <row r="942" spans="2:4">
      <c r="B942" s="116"/>
      <c r="C942" s="117"/>
      <c r="D942" s="117"/>
    </row>
    <row r="943" spans="2:4">
      <c r="B943" s="116"/>
      <c r="C943" s="117"/>
      <c r="D943" s="117"/>
    </row>
    <row r="944" spans="2:4">
      <c r="B944" s="116"/>
      <c r="C944" s="117"/>
      <c r="D944" s="117"/>
    </row>
    <row r="945" spans="2:4">
      <c r="B945" s="116"/>
      <c r="C945" s="117"/>
      <c r="D945" s="117"/>
    </row>
    <row r="946" spans="2:4">
      <c r="B946" s="116"/>
      <c r="C946" s="117"/>
      <c r="D946" s="117"/>
    </row>
    <row r="947" spans="2:4">
      <c r="B947" s="116"/>
      <c r="C947" s="117"/>
      <c r="D947" s="117"/>
    </row>
    <row r="948" spans="2:4">
      <c r="B948" s="116"/>
      <c r="C948" s="117"/>
      <c r="D948" s="117"/>
    </row>
    <row r="949" spans="2:4">
      <c r="B949" s="116"/>
      <c r="C949" s="117"/>
      <c r="D949" s="117"/>
    </row>
    <row r="950" spans="2:4">
      <c r="B950" s="116"/>
      <c r="C950" s="117"/>
      <c r="D950" s="117"/>
    </row>
    <row r="951" spans="2:4">
      <c r="B951" s="116"/>
      <c r="C951" s="117"/>
      <c r="D951" s="117"/>
    </row>
    <row r="952" spans="2:4">
      <c r="B952" s="116"/>
      <c r="C952" s="117"/>
      <c r="D952" s="117"/>
    </row>
    <row r="953" spans="2:4">
      <c r="B953" s="116"/>
      <c r="C953" s="117"/>
      <c r="D953" s="117"/>
    </row>
    <row r="954" spans="2:4">
      <c r="B954" s="116"/>
      <c r="C954" s="117"/>
      <c r="D954" s="117"/>
    </row>
    <row r="955" spans="2:4">
      <c r="B955" s="116"/>
      <c r="C955" s="117"/>
      <c r="D955" s="117"/>
    </row>
    <row r="956" spans="2:4">
      <c r="B956" s="116"/>
      <c r="C956" s="117"/>
      <c r="D956" s="117"/>
    </row>
    <row r="957" spans="2:4">
      <c r="B957" s="116"/>
      <c r="C957" s="117"/>
      <c r="D957" s="117"/>
    </row>
    <row r="958" spans="2:4">
      <c r="B958" s="116"/>
      <c r="C958" s="117"/>
      <c r="D958" s="117"/>
    </row>
    <row r="959" spans="2:4">
      <c r="B959" s="116"/>
      <c r="C959" s="117"/>
      <c r="D959" s="117"/>
    </row>
    <row r="960" spans="2:4">
      <c r="B960" s="116"/>
      <c r="C960" s="117"/>
      <c r="D960" s="117"/>
    </row>
    <row r="961" spans="2:4">
      <c r="B961" s="116"/>
      <c r="C961" s="117"/>
      <c r="D961" s="117"/>
    </row>
    <row r="962" spans="2:4">
      <c r="B962" s="116"/>
      <c r="C962" s="117"/>
      <c r="D962" s="117"/>
    </row>
    <row r="963" spans="2:4">
      <c r="B963" s="116"/>
      <c r="C963" s="117"/>
      <c r="D963" s="117"/>
    </row>
    <row r="964" spans="2:4">
      <c r="B964" s="116"/>
      <c r="C964" s="117"/>
      <c r="D964" s="117"/>
    </row>
    <row r="965" spans="2:4">
      <c r="B965" s="116"/>
      <c r="C965" s="117"/>
      <c r="D965" s="117"/>
    </row>
    <row r="966" spans="2:4">
      <c r="B966" s="116"/>
      <c r="C966" s="117"/>
      <c r="D966" s="117"/>
    </row>
    <row r="967" spans="2:4">
      <c r="B967" s="116"/>
      <c r="C967" s="117"/>
      <c r="D967" s="11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8.28515625" style="2" customWidth="1"/>
    <col min="3" max="3" width="6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135</v>
      </c>
      <c r="C1" s="67" t="s" vm="1">
        <v>214</v>
      </c>
    </row>
    <row r="2" spans="2:16">
      <c r="B2" s="46" t="s">
        <v>134</v>
      </c>
      <c r="C2" s="67" t="s">
        <v>215</v>
      </c>
    </row>
    <row r="3" spans="2:16">
      <c r="B3" s="46" t="s">
        <v>136</v>
      </c>
      <c r="C3" s="67" t="s">
        <v>2663</v>
      </c>
    </row>
    <row r="4" spans="2:16">
      <c r="B4" s="46" t="s">
        <v>137</v>
      </c>
      <c r="C4" s="67">
        <v>14242</v>
      </c>
    </row>
    <row r="6" spans="2:16" ht="26.25" customHeight="1">
      <c r="B6" s="148" t="s">
        <v>172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s="3" customFormat="1" ht="78.75">
      <c r="B7" s="21" t="s">
        <v>105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93</v>
      </c>
      <c r="H7" s="29" t="s">
        <v>17</v>
      </c>
      <c r="I7" s="29" t="s">
        <v>92</v>
      </c>
      <c r="J7" s="29" t="s">
        <v>16</v>
      </c>
      <c r="K7" s="29" t="s">
        <v>170</v>
      </c>
      <c r="L7" s="29" t="s">
        <v>195</v>
      </c>
      <c r="M7" s="29" t="s">
        <v>171</v>
      </c>
      <c r="N7" s="29" t="s">
        <v>53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197</v>
      </c>
      <c r="M8" s="31" t="s">
        <v>193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9" t="s">
        <v>2672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0">
        <v>0</v>
      </c>
      <c r="N10" s="88"/>
      <c r="O10" s="131">
        <v>0</v>
      </c>
      <c r="P10" s="131">
        <v>0</v>
      </c>
    </row>
    <row r="11" spans="2:16" ht="20.25" customHeight="1">
      <c r="B11" s="132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2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2" t="s">
        <v>196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135</v>
      </c>
      <c r="C1" s="67" t="s" vm="1">
        <v>214</v>
      </c>
    </row>
    <row r="2" spans="2:16">
      <c r="B2" s="46" t="s">
        <v>134</v>
      </c>
      <c r="C2" s="67" t="s">
        <v>215</v>
      </c>
    </row>
    <row r="3" spans="2:16">
      <c r="B3" s="46" t="s">
        <v>136</v>
      </c>
      <c r="C3" s="67" t="s">
        <v>2663</v>
      </c>
    </row>
    <row r="4" spans="2:16">
      <c r="B4" s="46" t="s">
        <v>137</v>
      </c>
      <c r="C4" s="67">
        <v>14242</v>
      </c>
    </row>
    <row r="6" spans="2:16" ht="26.25" customHeight="1">
      <c r="B6" s="148" t="s">
        <v>173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s="3" customFormat="1" ht="78.75">
      <c r="B7" s="21" t="s">
        <v>105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93</v>
      </c>
      <c r="H7" s="29" t="s">
        <v>17</v>
      </c>
      <c r="I7" s="29" t="s">
        <v>92</v>
      </c>
      <c r="J7" s="29" t="s">
        <v>16</v>
      </c>
      <c r="K7" s="29" t="s">
        <v>170</v>
      </c>
      <c r="L7" s="29" t="s">
        <v>190</v>
      </c>
      <c r="M7" s="29" t="s">
        <v>171</v>
      </c>
      <c r="N7" s="29" t="s">
        <v>53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197</v>
      </c>
      <c r="M8" s="31" t="s">
        <v>193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9" t="s">
        <v>2673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0">
        <v>0</v>
      </c>
      <c r="N10" s="88"/>
      <c r="O10" s="131">
        <v>0</v>
      </c>
      <c r="P10" s="131">
        <v>0</v>
      </c>
    </row>
    <row r="11" spans="2:16" ht="20.25" customHeight="1">
      <c r="B11" s="132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2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2" t="s">
        <v>196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2:16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2:16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2:16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2:16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2:16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2:16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2:16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2:16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2:16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2:16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2:16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2:16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2:16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2:16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2:16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2:16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2:16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2:16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2:16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2:16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2:16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2:16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2:16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2:16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2:16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2:16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2:16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2:16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2:16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2:16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2:16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2:16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</row>
    <row r="383" spans="2:16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</row>
    <row r="384" spans="2:16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</row>
    <row r="385" spans="2:16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2:16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</row>
    <row r="387" spans="2:16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2:16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</row>
    <row r="389" spans="2:16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</row>
    <row r="390" spans="2:16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</row>
    <row r="391" spans="2:16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</row>
    <row r="392" spans="2:16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</row>
    <row r="393" spans="2:16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</row>
    <row r="394" spans="2:16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</row>
    <row r="395" spans="2:16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2:16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</row>
    <row r="397" spans="2:16">
      <c r="B397" s="134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</row>
    <row r="398" spans="2:16">
      <c r="B398" s="134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</row>
    <row r="399" spans="2:16">
      <c r="B399" s="135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</row>
    <row r="400" spans="2:16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</row>
    <row r="401" spans="2:16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</row>
    <row r="402" spans="2:16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</row>
    <row r="403" spans="2:16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</row>
    <row r="404" spans="2:16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</row>
    <row r="405" spans="2:16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</row>
    <row r="406" spans="2:16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</row>
    <row r="407" spans="2:16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</row>
    <row r="408" spans="2:16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</row>
    <row r="409" spans="2:16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</row>
    <row r="410" spans="2:16">
      <c r="B410" s="116"/>
      <c r="C410" s="116"/>
      <c r="D410" s="116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</row>
    <row r="411" spans="2:16">
      <c r="B411" s="116"/>
      <c r="C411" s="116"/>
      <c r="D411" s="116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8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135</v>
      </c>
      <c r="C1" s="67" t="s" vm="1">
        <v>214</v>
      </c>
    </row>
    <row r="2" spans="2:18">
      <c r="B2" s="46" t="s">
        <v>134</v>
      </c>
      <c r="C2" s="67" t="s">
        <v>215</v>
      </c>
    </row>
    <row r="3" spans="2:18">
      <c r="B3" s="46" t="s">
        <v>136</v>
      </c>
      <c r="C3" s="67" t="s">
        <v>2663</v>
      </c>
    </row>
    <row r="4" spans="2:18">
      <c r="B4" s="46" t="s">
        <v>137</v>
      </c>
      <c r="C4" s="67">
        <v>14242</v>
      </c>
    </row>
    <row r="6" spans="2:18" ht="21.75" customHeight="1">
      <c r="B6" s="151" t="s">
        <v>162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2:18" ht="27.75" customHeight="1">
      <c r="B7" s="154" t="s">
        <v>78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</row>
    <row r="8" spans="2:18" s="3" customFormat="1" ht="66" customHeight="1">
      <c r="B8" s="21" t="s">
        <v>104</v>
      </c>
      <c r="C8" s="29" t="s">
        <v>40</v>
      </c>
      <c r="D8" s="29" t="s">
        <v>108</v>
      </c>
      <c r="E8" s="29" t="s">
        <v>14</v>
      </c>
      <c r="F8" s="29" t="s">
        <v>59</v>
      </c>
      <c r="G8" s="29" t="s">
        <v>93</v>
      </c>
      <c r="H8" s="29" t="s">
        <v>17</v>
      </c>
      <c r="I8" s="29" t="s">
        <v>92</v>
      </c>
      <c r="J8" s="29" t="s">
        <v>16</v>
      </c>
      <c r="K8" s="29" t="s">
        <v>18</v>
      </c>
      <c r="L8" s="29" t="s">
        <v>190</v>
      </c>
      <c r="M8" s="29" t="s">
        <v>189</v>
      </c>
      <c r="N8" s="29" t="s">
        <v>204</v>
      </c>
      <c r="O8" s="29" t="s">
        <v>54</v>
      </c>
      <c r="P8" s="29" t="s">
        <v>192</v>
      </c>
      <c r="Q8" s="29" t="s">
        <v>138</v>
      </c>
      <c r="R8" s="59" t="s">
        <v>140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197</v>
      </c>
      <c r="M9" s="31"/>
      <c r="N9" s="15" t="s">
        <v>193</v>
      </c>
      <c r="O9" s="31" t="s">
        <v>198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9" t="s">
        <v>103</v>
      </c>
    </row>
    <row r="11" spans="2:18" s="4" customFormat="1" ht="18" customHeight="1">
      <c r="B11" s="68" t="s">
        <v>27</v>
      </c>
      <c r="C11" s="69"/>
      <c r="D11" s="69"/>
      <c r="E11" s="69"/>
      <c r="F11" s="69"/>
      <c r="G11" s="69"/>
      <c r="H11" s="77">
        <v>7.4126859647528898</v>
      </c>
      <c r="I11" s="69"/>
      <c r="J11" s="69"/>
      <c r="K11" s="78">
        <v>3.3398090856970021E-2</v>
      </c>
      <c r="L11" s="77"/>
      <c r="M11" s="79"/>
      <c r="N11" s="69"/>
      <c r="O11" s="77">
        <v>235.77903275500003</v>
      </c>
      <c r="P11" s="69"/>
      <c r="Q11" s="78">
        <f>IFERROR(O11/$O$11,0)</f>
        <v>1</v>
      </c>
      <c r="R11" s="78">
        <f>O11/'סכום נכסי הקרן'!$C$42</f>
        <v>3.9633987153624109E-2</v>
      </c>
    </row>
    <row r="12" spans="2:18" ht="22.5" customHeight="1">
      <c r="B12" s="70" t="s">
        <v>184</v>
      </c>
      <c r="C12" s="71"/>
      <c r="D12" s="71"/>
      <c r="E12" s="71"/>
      <c r="F12" s="71"/>
      <c r="G12" s="71"/>
      <c r="H12" s="80">
        <v>7.3689192439283389</v>
      </c>
      <c r="I12" s="71"/>
      <c r="J12" s="71"/>
      <c r="K12" s="81">
        <v>3.3308831831679535E-2</v>
      </c>
      <c r="L12" s="80"/>
      <c r="M12" s="82"/>
      <c r="N12" s="71"/>
      <c r="O12" s="80">
        <v>234.83066417600011</v>
      </c>
      <c r="P12" s="71"/>
      <c r="Q12" s="81">
        <f t="shared" ref="Q12:Q62" si="0">IFERROR(O12/$O$11,0)</f>
        <v>0.99597772300650089</v>
      </c>
      <c r="R12" s="81">
        <f>O12/'סכום נכסי הקרן'!$C$42</f>
        <v>3.9474568278935446E-2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5.0895752664681631</v>
      </c>
      <c r="I13" s="73"/>
      <c r="J13" s="73"/>
      <c r="K13" s="84">
        <v>1.2153735606564939E-2</v>
      </c>
      <c r="L13" s="83"/>
      <c r="M13" s="85"/>
      <c r="N13" s="73"/>
      <c r="O13" s="83">
        <v>58.672967854000014</v>
      </c>
      <c r="P13" s="73"/>
      <c r="Q13" s="84">
        <f t="shared" si="0"/>
        <v>0.24884726673286334</v>
      </c>
      <c r="R13" s="84">
        <f>O13/'סכום נכסי הקרן'!$C$42</f>
        <v>9.8628093729047767E-3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5.0895752664681631</v>
      </c>
      <c r="I14" s="71"/>
      <c r="J14" s="71"/>
      <c r="K14" s="81">
        <v>1.2153735606564939E-2</v>
      </c>
      <c r="L14" s="80"/>
      <c r="M14" s="82"/>
      <c r="N14" s="71"/>
      <c r="O14" s="80">
        <v>58.672967854000014</v>
      </c>
      <c r="P14" s="71"/>
      <c r="Q14" s="81">
        <f t="shared" si="0"/>
        <v>0.24884726673286334</v>
      </c>
      <c r="R14" s="81">
        <f>O14/'סכום נכסי הקרן'!$C$42</f>
        <v>9.8628093729047767E-3</v>
      </c>
    </row>
    <row r="15" spans="2:18">
      <c r="B15" s="75" t="s">
        <v>216</v>
      </c>
      <c r="C15" s="73" t="s">
        <v>217</v>
      </c>
      <c r="D15" s="86" t="s">
        <v>109</v>
      </c>
      <c r="E15" s="73" t="s">
        <v>218</v>
      </c>
      <c r="F15" s="73"/>
      <c r="G15" s="73"/>
      <c r="H15" s="83">
        <v>1.0499999999557048</v>
      </c>
      <c r="I15" s="86" t="s">
        <v>122</v>
      </c>
      <c r="J15" s="87">
        <v>0.04</v>
      </c>
      <c r="K15" s="84">
        <v>1.7300000000265769E-2</v>
      </c>
      <c r="L15" s="83">
        <v>3897.7637160000008</v>
      </c>
      <c r="M15" s="85">
        <v>144.80000000000001</v>
      </c>
      <c r="N15" s="73"/>
      <c r="O15" s="83">
        <v>5.6439620450000012</v>
      </c>
      <c r="P15" s="84">
        <v>2.7640873757016042E-7</v>
      </c>
      <c r="Q15" s="84">
        <f t="shared" si="0"/>
        <v>2.3937506143155186E-2</v>
      </c>
      <c r="R15" s="84">
        <f>O15/'סכום נכסי הקרן'!$C$42</f>
        <v>9.4873881096761074E-4</v>
      </c>
    </row>
    <row r="16" spans="2:18">
      <c r="B16" s="75" t="s">
        <v>219</v>
      </c>
      <c r="C16" s="73" t="s">
        <v>220</v>
      </c>
      <c r="D16" s="86" t="s">
        <v>109</v>
      </c>
      <c r="E16" s="73" t="s">
        <v>218</v>
      </c>
      <c r="F16" s="73"/>
      <c r="G16" s="73"/>
      <c r="H16" s="83">
        <v>3.8800000000977701</v>
      </c>
      <c r="I16" s="86" t="s">
        <v>122</v>
      </c>
      <c r="J16" s="87">
        <v>7.4999999999999997E-3</v>
      </c>
      <c r="K16" s="84">
        <v>1.1299999999866674E-2</v>
      </c>
      <c r="L16" s="83">
        <v>4086.0265690000006</v>
      </c>
      <c r="M16" s="85">
        <v>110.14</v>
      </c>
      <c r="N16" s="73"/>
      <c r="O16" s="83">
        <v>4.5003494620000009</v>
      </c>
      <c r="P16" s="84">
        <v>1.9697063671035097E-7</v>
      </c>
      <c r="Q16" s="84">
        <f t="shared" si="0"/>
        <v>1.9087148714688095E-2</v>
      </c>
      <c r="R16" s="84">
        <f>O16/'סכום נכסי הקרן'!$C$42</f>
        <v>7.5649980695726077E-4</v>
      </c>
    </row>
    <row r="17" spans="2:18">
      <c r="B17" s="75" t="s">
        <v>221</v>
      </c>
      <c r="C17" s="73" t="s">
        <v>222</v>
      </c>
      <c r="D17" s="86" t="s">
        <v>109</v>
      </c>
      <c r="E17" s="73" t="s">
        <v>218</v>
      </c>
      <c r="F17" s="73"/>
      <c r="G17" s="73"/>
      <c r="H17" s="83">
        <v>5.8499999999437291</v>
      </c>
      <c r="I17" s="86" t="s">
        <v>122</v>
      </c>
      <c r="J17" s="87">
        <v>5.0000000000000001E-3</v>
      </c>
      <c r="K17" s="84">
        <v>1.0499999999846535E-2</v>
      </c>
      <c r="L17" s="83">
        <v>9122.6128230000013</v>
      </c>
      <c r="M17" s="85">
        <v>107.14</v>
      </c>
      <c r="N17" s="73"/>
      <c r="O17" s="83">
        <v>9.7739672429999995</v>
      </c>
      <c r="P17" s="84">
        <v>4.41822313879476E-7</v>
      </c>
      <c r="Q17" s="84">
        <f t="shared" si="0"/>
        <v>4.145392882816773E-2</v>
      </c>
      <c r="R17" s="84">
        <f>O17/'סכום נכסי הקרן'!$C$42</f>
        <v>1.6429844826428479E-3</v>
      </c>
    </row>
    <row r="18" spans="2:18">
      <c r="B18" s="75" t="s">
        <v>223</v>
      </c>
      <c r="C18" s="73" t="s">
        <v>224</v>
      </c>
      <c r="D18" s="86" t="s">
        <v>109</v>
      </c>
      <c r="E18" s="73" t="s">
        <v>218</v>
      </c>
      <c r="F18" s="73"/>
      <c r="G18" s="73"/>
      <c r="H18" s="83">
        <v>10.739999996608375</v>
      </c>
      <c r="I18" s="86" t="s">
        <v>122</v>
      </c>
      <c r="J18" s="87">
        <v>0.04</v>
      </c>
      <c r="K18" s="84">
        <v>1.0300000002162446E-2</v>
      </c>
      <c r="L18" s="83">
        <v>491.35184300000003</v>
      </c>
      <c r="M18" s="85">
        <v>178.82</v>
      </c>
      <c r="N18" s="73"/>
      <c r="O18" s="83">
        <v>0.87863532700000002</v>
      </c>
      <c r="P18" s="84">
        <v>3.0839976053681635E-8</v>
      </c>
      <c r="Q18" s="84">
        <f t="shared" si="0"/>
        <v>3.7265201944949758E-3</v>
      </c>
      <c r="R18" s="84">
        <f>O18/'סכום נכסי הקרן'!$C$42</f>
        <v>1.4769685351633468E-4</v>
      </c>
    </row>
    <row r="19" spans="2:18">
      <c r="B19" s="75" t="s">
        <v>225</v>
      </c>
      <c r="C19" s="73" t="s">
        <v>226</v>
      </c>
      <c r="D19" s="86" t="s">
        <v>109</v>
      </c>
      <c r="E19" s="73" t="s">
        <v>218</v>
      </c>
      <c r="F19" s="73"/>
      <c r="G19" s="73"/>
      <c r="H19" s="83">
        <v>19.7399999806754</v>
      </c>
      <c r="I19" s="86" t="s">
        <v>122</v>
      </c>
      <c r="J19" s="87">
        <v>0.01</v>
      </c>
      <c r="K19" s="84">
        <v>1.1999999990884625E-2</v>
      </c>
      <c r="L19" s="83">
        <v>408.81217000000004</v>
      </c>
      <c r="M19" s="85">
        <v>107.34</v>
      </c>
      <c r="N19" s="73"/>
      <c r="O19" s="83">
        <v>0.43881900200000012</v>
      </c>
      <c r="P19" s="84">
        <v>2.2579940441104344E-8</v>
      </c>
      <c r="Q19" s="84">
        <f t="shared" si="0"/>
        <v>1.861145144555668E-3</v>
      </c>
      <c r="R19" s="84">
        <f>O19/'סכום נכסי הקרן'!$C$42</f>
        <v>7.3764602750349233E-5</v>
      </c>
    </row>
    <row r="20" spans="2:18">
      <c r="B20" s="75" t="s">
        <v>227</v>
      </c>
      <c r="C20" s="73" t="s">
        <v>228</v>
      </c>
      <c r="D20" s="86" t="s">
        <v>109</v>
      </c>
      <c r="E20" s="73" t="s">
        <v>218</v>
      </c>
      <c r="F20" s="73"/>
      <c r="G20" s="73"/>
      <c r="H20" s="83">
        <v>3.0799999999443215</v>
      </c>
      <c r="I20" s="86" t="s">
        <v>122</v>
      </c>
      <c r="J20" s="87">
        <v>1E-3</v>
      </c>
      <c r="K20" s="84">
        <v>1.1999999999873459E-2</v>
      </c>
      <c r="L20" s="83">
        <v>14771.006876000001</v>
      </c>
      <c r="M20" s="85">
        <v>107</v>
      </c>
      <c r="N20" s="73"/>
      <c r="O20" s="83">
        <v>15.804976911000001</v>
      </c>
      <c r="P20" s="84">
        <v>7.9036615622766883E-7</v>
      </c>
      <c r="Q20" s="84">
        <f t="shared" si="0"/>
        <v>6.7033004276606245E-2</v>
      </c>
      <c r="R20" s="84">
        <f>O20/'סכום נכסי הקרן'!$C$42</f>
        <v>2.6567852303678416E-3</v>
      </c>
    </row>
    <row r="21" spans="2:18">
      <c r="B21" s="75" t="s">
        <v>229</v>
      </c>
      <c r="C21" s="73" t="s">
        <v>230</v>
      </c>
      <c r="D21" s="86" t="s">
        <v>109</v>
      </c>
      <c r="E21" s="73" t="s">
        <v>218</v>
      </c>
      <c r="F21" s="73"/>
      <c r="G21" s="73"/>
      <c r="H21" s="83">
        <v>14.759999995245119</v>
      </c>
      <c r="I21" s="86" t="s">
        <v>122</v>
      </c>
      <c r="J21" s="87">
        <v>2.75E-2</v>
      </c>
      <c r="K21" s="84">
        <v>1.1099999999821244E-2</v>
      </c>
      <c r="L21" s="83">
        <v>731.89664800000014</v>
      </c>
      <c r="M21" s="85">
        <v>152.87</v>
      </c>
      <c r="N21" s="73"/>
      <c r="O21" s="83">
        <v>1.1188503820000002</v>
      </c>
      <c r="P21" s="84">
        <v>4.0157909149872543E-8</v>
      </c>
      <c r="Q21" s="84">
        <f t="shared" si="0"/>
        <v>4.7453345148065268E-3</v>
      </c>
      <c r="R21" s="84">
        <f>O21/'סכום נכסי הקרן'!$C$42</f>
        <v>1.8807652719949095E-4</v>
      </c>
    </row>
    <row r="22" spans="2:18">
      <c r="B22" s="75" t="s">
        <v>231</v>
      </c>
      <c r="C22" s="73" t="s">
        <v>232</v>
      </c>
      <c r="D22" s="86" t="s">
        <v>109</v>
      </c>
      <c r="E22" s="73" t="s">
        <v>218</v>
      </c>
      <c r="F22" s="73"/>
      <c r="G22" s="73"/>
      <c r="H22" s="83">
        <v>0.25</v>
      </c>
      <c r="I22" s="86" t="s">
        <v>122</v>
      </c>
      <c r="J22" s="87">
        <v>1.7500000000000002E-2</v>
      </c>
      <c r="K22" s="84">
        <v>5.3000000642715664E-3</v>
      </c>
      <c r="L22" s="83">
        <v>81.717333000000011</v>
      </c>
      <c r="M22" s="85">
        <v>114.24</v>
      </c>
      <c r="N22" s="73"/>
      <c r="O22" s="83">
        <v>9.335388E-2</v>
      </c>
      <c r="P22" s="84">
        <v>7.5622929474512448E-9</v>
      </c>
      <c r="Q22" s="84">
        <f t="shared" si="0"/>
        <v>3.9593800563684898E-4</v>
      </c>
      <c r="R22" s="84">
        <f>O22/'סכום נכסי הקרן'!$C$42</f>
        <v>1.569260182904242E-5</v>
      </c>
    </row>
    <row r="23" spans="2:18">
      <c r="B23" s="75" t="s">
        <v>233</v>
      </c>
      <c r="C23" s="73" t="s">
        <v>234</v>
      </c>
      <c r="D23" s="86" t="s">
        <v>109</v>
      </c>
      <c r="E23" s="73" t="s">
        <v>218</v>
      </c>
      <c r="F23" s="73"/>
      <c r="G23" s="73"/>
      <c r="H23" s="83">
        <v>2.3199999999098235</v>
      </c>
      <c r="I23" s="86" t="s">
        <v>122</v>
      </c>
      <c r="J23" s="87">
        <v>7.4999999999999997E-3</v>
      </c>
      <c r="K23" s="84">
        <v>1.330000000003074E-2</v>
      </c>
      <c r="L23" s="83">
        <v>8865.8842140000015</v>
      </c>
      <c r="M23" s="85">
        <v>110.07</v>
      </c>
      <c r="N23" s="73"/>
      <c r="O23" s="83">
        <v>9.7586786090000022</v>
      </c>
      <c r="P23" s="84">
        <v>4.0460903989432166E-7</v>
      </c>
      <c r="Q23" s="84">
        <f t="shared" si="0"/>
        <v>4.1389085768030638E-2</v>
      </c>
      <c r="R23" s="84">
        <f>O23/'סכום נכסי הקרן'!$C$42</f>
        <v>1.6404144936303727E-3</v>
      </c>
    </row>
    <row r="24" spans="2:18">
      <c r="B24" s="75" t="s">
        <v>235</v>
      </c>
      <c r="C24" s="73" t="s">
        <v>236</v>
      </c>
      <c r="D24" s="86" t="s">
        <v>109</v>
      </c>
      <c r="E24" s="73" t="s">
        <v>218</v>
      </c>
      <c r="F24" s="73"/>
      <c r="G24" s="73"/>
      <c r="H24" s="83">
        <v>8.3900000000149042</v>
      </c>
      <c r="I24" s="86" t="s">
        <v>122</v>
      </c>
      <c r="J24" s="87">
        <v>1E-3</v>
      </c>
      <c r="K24" s="84">
        <v>1.0599999999531538E-2</v>
      </c>
      <c r="L24" s="83">
        <v>9194.7543140000016</v>
      </c>
      <c r="M24" s="85">
        <v>102.15</v>
      </c>
      <c r="N24" s="73"/>
      <c r="O24" s="83">
        <v>9.3924415740000029</v>
      </c>
      <c r="P24" s="84">
        <v>4.9007818669530366E-7</v>
      </c>
      <c r="Q24" s="84">
        <f t="shared" si="0"/>
        <v>3.9835779561280024E-2</v>
      </c>
      <c r="R24" s="84">
        <f>O24/'סכום נכסי הקרן'!$C$42</f>
        <v>1.5788507753863742E-3</v>
      </c>
    </row>
    <row r="25" spans="2:18">
      <c r="B25" s="75" t="s">
        <v>237</v>
      </c>
      <c r="C25" s="73" t="s">
        <v>238</v>
      </c>
      <c r="D25" s="86" t="s">
        <v>109</v>
      </c>
      <c r="E25" s="73" t="s">
        <v>218</v>
      </c>
      <c r="F25" s="73"/>
      <c r="G25" s="73"/>
      <c r="H25" s="83">
        <v>26.239999990889988</v>
      </c>
      <c r="I25" s="86" t="s">
        <v>122</v>
      </c>
      <c r="J25" s="87">
        <v>5.0000000000000001E-3</v>
      </c>
      <c r="K25" s="84">
        <v>1.2399999995586846E-2</v>
      </c>
      <c r="L25" s="83">
        <v>1388.9375550000002</v>
      </c>
      <c r="M25" s="85">
        <v>91.36</v>
      </c>
      <c r="N25" s="73"/>
      <c r="O25" s="83">
        <v>1.2689334190000001</v>
      </c>
      <c r="P25" s="84">
        <v>1.1157007642773345E-7</v>
      </c>
      <c r="Q25" s="84">
        <f t="shared" si="0"/>
        <v>5.381875581441372E-3</v>
      </c>
      <c r="R25" s="84">
        <f>O25/'סכום נכסי הקרן'!$C$42</f>
        <v>2.1330518765725061E-4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41</v>
      </c>
      <c r="C27" s="73"/>
      <c r="D27" s="73"/>
      <c r="E27" s="73"/>
      <c r="F27" s="73"/>
      <c r="G27" s="73"/>
      <c r="H27" s="83">
        <v>8.1281019461888899</v>
      </c>
      <c r="I27" s="73"/>
      <c r="J27" s="73"/>
      <c r="K27" s="84">
        <v>4.0354974615560917E-2</v>
      </c>
      <c r="L27" s="83"/>
      <c r="M27" s="85"/>
      <c r="N27" s="73"/>
      <c r="O27" s="83">
        <v>176.15769632200005</v>
      </c>
      <c r="P27" s="73"/>
      <c r="Q27" s="84">
        <f t="shared" si="0"/>
        <v>0.74713045627363728</v>
      </c>
      <c r="R27" s="84">
        <f>O27/'סכום נכסי הקרן'!$C$42</f>
        <v>2.9611758906030659E-2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0.66582881848193132</v>
      </c>
      <c r="I28" s="71"/>
      <c r="J28" s="71"/>
      <c r="K28" s="81">
        <v>4.8124623948123162E-2</v>
      </c>
      <c r="L28" s="80"/>
      <c r="M28" s="82"/>
      <c r="N28" s="71"/>
      <c r="O28" s="80">
        <v>31.346833645000007</v>
      </c>
      <c r="P28" s="71"/>
      <c r="Q28" s="81">
        <f t="shared" si="0"/>
        <v>0.13295004767269855</v>
      </c>
      <c r="R28" s="81">
        <f>O28/'סכום נכסי הקרן'!$C$42</f>
        <v>5.2693404815334468E-3</v>
      </c>
    </row>
    <row r="29" spans="2:18">
      <c r="B29" s="75" t="s">
        <v>239</v>
      </c>
      <c r="C29" s="73" t="s">
        <v>240</v>
      </c>
      <c r="D29" s="86" t="s">
        <v>109</v>
      </c>
      <c r="E29" s="73" t="s">
        <v>218</v>
      </c>
      <c r="F29" s="73"/>
      <c r="G29" s="73"/>
      <c r="H29" s="83">
        <v>0.36000000211472322</v>
      </c>
      <c r="I29" s="86" t="s">
        <v>122</v>
      </c>
      <c r="J29" s="87">
        <v>0</v>
      </c>
      <c r="K29" s="84">
        <v>4.7999999709225548E-2</v>
      </c>
      <c r="L29" s="83">
        <v>76.944999999999993</v>
      </c>
      <c r="M29" s="85">
        <v>98.33</v>
      </c>
      <c r="N29" s="73"/>
      <c r="O29" s="83">
        <v>7.5660019000000023E-2</v>
      </c>
      <c r="P29" s="84">
        <v>3.4974999999999996E-9</v>
      </c>
      <c r="Q29" s="84">
        <f t="shared" si="0"/>
        <v>3.2089375427466014E-4</v>
      </c>
      <c r="R29" s="84">
        <f>O29/'סכום נכסי הקרן'!$C$42</f>
        <v>1.271829893460009E-5</v>
      </c>
    </row>
    <row r="30" spans="2:18">
      <c r="B30" s="75" t="s">
        <v>241</v>
      </c>
      <c r="C30" s="73" t="s">
        <v>242</v>
      </c>
      <c r="D30" s="86" t="s">
        <v>109</v>
      </c>
      <c r="E30" s="73" t="s">
        <v>218</v>
      </c>
      <c r="F30" s="73"/>
      <c r="G30" s="73"/>
      <c r="H30" s="83">
        <v>9.0000021751850526E-2</v>
      </c>
      <c r="I30" s="86" t="s">
        <v>122</v>
      </c>
      <c r="J30" s="87">
        <v>0</v>
      </c>
      <c r="K30" s="84">
        <v>4.7699998477370463E-2</v>
      </c>
      <c r="L30" s="83">
        <v>9.2334000000000014</v>
      </c>
      <c r="M30" s="85">
        <v>99.58</v>
      </c>
      <c r="N30" s="73"/>
      <c r="O30" s="83">
        <v>9.1946200000000023E-3</v>
      </c>
      <c r="P30" s="84">
        <v>4.6167000000000007E-10</v>
      </c>
      <c r="Q30" s="84">
        <f t="shared" si="0"/>
        <v>3.8996766983747059E-5</v>
      </c>
      <c r="R30" s="84">
        <f>O30/'סכום נכסי הקרן'!$C$42</f>
        <v>1.5455973616667038E-6</v>
      </c>
    </row>
    <row r="31" spans="2:18">
      <c r="B31" s="75" t="s">
        <v>243</v>
      </c>
      <c r="C31" s="73" t="s">
        <v>244</v>
      </c>
      <c r="D31" s="86" t="s">
        <v>109</v>
      </c>
      <c r="E31" s="73" t="s">
        <v>218</v>
      </c>
      <c r="F31" s="73"/>
      <c r="G31" s="73"/>
      <c r="H31" s="83">
        <v>0.27999999842022333</v>
      </c>
      <c r="I31" s="86" t="s">
        <v>122</v>
      </c>
      <c r="J31" s="87">
        <v>0</v>
      </c>
      <c r="K31" s="84">
        <v>4.6699999976303357E-2</v>
      </c>
      <c r="L31" s="83">
        <v>153.88999999999999</v>
      </c>
      <c r="M31" s="85">
        <v>98.72</v>
      </c>
      <c r="N31" s="73"/>
      <c r="O31" s="83">
        <v>0.15192020800000003</v>
      </c>
      <c r="P31" s="84">
        <v>1.0259333333333332E-8</v>
      </c>
      <c r="Q31" s="84">
        <f t="shared" si="0"/>
        <v>6.4433298510415717E-4</v>
      </c>
      <c r="R31" s="84">
        <f>O31/'סכום נכסי הקרן'!$C$42</f>
        <v>2.5537485254274439E-5</v>
      </c>
    </row>
    <row r="32" spans="2:18">
      <c r="B32" s="75" t="s">
        <v>245</v>
      </c>
      <c r="C32" s="73" t="s">
        <v>246</v>
      </c>
      <c r="D32" s="86" t="s">
        <v>109</v>
      </c>
      <c r="E32" s="73" t="s">
        <v>218</v>
      </c>
      <c r="F32" s="73"/>
      <c r="G32" s="73"/>
      <c r="H32" s="83">
        <v>0.75999999994013123</v>
      </c>
      <c r="I32" s="86" t="s">
        <v>122</v>
      </c>
      <c r="J32" s="87">
        <v>0</v>
      </c>
      <c r="K32" s="84">
        <v>4.8199999998802617E-2</v>
      </c>
      <c r="L32" s="83">
        <v>3462.5250000000005</v>
      </c>
      <c r="M32" s="85">
        <v>96.48</v>
      </c>
      <c r="N32" s="73"/>
      <c r="O32" s="83">
        <v>3.3406441200000008</v>
      </c>
      <c r="P32" s="84">
        <v>1.7312625000000002E-7</v>
      </c>
      <c r="Q32" s="84">
        <f t="shared" si="0"/>
        <v>1.416853772350187E-2</v>
      </c>
      <c r="R32" s="84">
        <f>O32/'סכום נכסי הקרן'!$C$42</f>
        <v>5.6155564211891158E-4</v>
      </c>
    </row>
    <row r="33" spans="2:18">
      <c r="B33" s="75" t="s">
        <v>247</v>
      </c>
      <c r="C33" s="73" t="s">
        <v>248</v>
      </c>
      <c r="D33" s="86" t="s">
        <v>109</v>
      </c>
      <c r="E33" s="73" t="s">
        <v>218</v>
      </c>
      <c r="F33" s="73"/>
      <c r="G33" s="73"/>
      <c r="H33" s="127">
        <v>0.19000000001508865</v>
      </c>
      <c r="I33" s="86" t="s">
        <v>122</v>
      </c>
      <c r="J33" s="87">
        <v>0</v>
      </c>
      <c r="K33" s="84">
        <v>4.6299920693366567E-2</v>
      </c>
      <c r="L33" s="83">
        <v>0.21363000000000004</v>
      </c>
      <c r="M33" s="85">
        <v>99.16</v>
      </c>
      <c r="N33" s="73"/>
      <c r="O33" s="83">
        <v>2.1183600000000002E-4</v>
      </c>
      <c r="P33" s="84">
        <v>9.2882608695652194E-12</v>
      </c>
      <c r="Q33" s="84">
        <f t="shared" si="0"/>
        <v>8.9845139122324159E-7</v>
      </c>
      <c r="R33" s="84">
        <f>O33/'סכום נכסי הקרן'!$C$42</f>
        <v>3.5609210897897665E-8</v>
      </c>
    </row>
    <row r="34" spans="2:18">
      <c r="B34" s="75" t="s">
        <v>249</v>
      </c>
      <c r="C34" s="73" t="s">
        <v>250</v>
      </c>
      <c r="D34" s="86" t="s">
        <v>109</v>
      </c>
      <c r="E34" s="73" t="s">
        <v>218</v>
      </c>
      <c r="F34" s="73"/>
      <c r="G34" s="73"/>
      <c r="H34" s="83">
        <v>0.5100000000095084</v>
      </c>
      <c r="I34" s="86" t="s">
        <v>122</v>
      </c>
      <c r="J34" s="87">
        <v>0</v>
      </c>
      <c r="K34" s="84">
        <v>4.7900000000380347E-2</v>
      </c>
      <c r="L34" s="83">
        <v>4308.920000000001</v>
      </c>
      <c r="M34" s="85">
        <v>97.63</v>
      </c>
      <c r="N34" s="73"/>
      <c r="O34" s="83">
        <v>4.2067985960000005</v>
      </c>
      <c r="P34" s="84">
        <v>1.267329411764706E-7</v>
      </c>
      <c r="Q34" s="84">
        <f t="shared" si="0"/>
        <v>1.7842123393437277E-2</v>
      </c>
      <c r="R34" s="84">
        <f>O34/'סכום נכסי הקרן'!$C$42</f>
        <v>7.071544893688692E-4</v>
      </c>
    </row>
    <row r="35" spans="2:18">
      <c r="B35" s="75" t="s">
        <v>251</v>
      </c>
      <c r="C35" s="73" t="s">
        <v>252</v>
      </c>
      <c r="D35" s="86" t="s">
        <v>109</v>
      </c>
      <c r="E35" s="73" t="s">
        <v>218</v>
      </c>
      <c r="F35" s="73"/>
      <c r="G35" s="73"/>
      <c r="H35" s="83">
        <v>0.44000000008581869</v>
      </c>
      <c r="I35" s="86" t="s">
        <v>122</v>
      </c>
      <c r="J35" s="87">
        <v>0</v>
      </c>
      <c r="K35" s="84">
        <v>4.7700000000039003E-2</v>
      </c>
      <c r="L35" s="83">
        <v>5232.2600000000011</v>
      </c>
      <c r="M35" s="85">
        <v>97.99</v>
      </c>
      <c r="N35" s="73"/>
      <c r="O35" s="83">
        <v>5.1270915740000014</v>
      </c>
      <c r="P35" s="84">
        <v>1.5389000000000004E-7</v>
      </c>
      <c r="Q35" s="84">
        <f t="shared" si="0"/>
        <v>2.1745324484928247E-2</v>
      </c>
      <c r="R35" s="84">
        <f>O35/'סכום נכסי הקרן'!$C$42</f>
        <v>8.6185391128703389E-4</v>
      </c>
    </row>
    <row r="36" spans="2:18">
      <c r="B36" s="75" t="s">
        <v>253</v>
      </c>
      <c r="C36" s="73" t="s">
        <v>254</v>
      </c>
      <c r="D36" s="86" t="s">
        <v>109</v>
      </c>
      <c r="E36" s="73" t="s">
        <v>218</v>
      </c>
      <c r="F36" s="73"/>
      <c r="G36" s="73"/>
      <c r="H36" s="83">
        <v>0.61000000012470612</v>
      </c>
      <c r="I36" s="86" t="s">
        <v>122</v>
      </c>
      <c r="J36" s="87">
        <v>0</v>
      </c>
      <c r="K36" s="84">
        <v>4.8000000004650045E-2</v>
      </c>
      <c r="L36" s="83">
        <v>4867.9038800000008</v>
      </c>
      <c r="M36" s="85">
        <v>97.19</v>
      </c>
      <c r="N36" s="73"/>
      <c r="O36" s="83">
        <v>4.7311157810000015</v>
      </c>
      <c r="P36" s="84">
        <v>1.5212199625000003E-7</v>
      </c>
      <c r="Q36" s="84">
        <f t="shared" si="0"/>
        <v>2.0065888496184237E-2</v>
      </c>
      <c r="R36" s="84">
        <f>O36/'סכום נכסי הקרן'!$C$42</f>
        <v>7.9529116688381975E-4</v>
      </c>
    </row>
    <row r="37" spans="2:18">
      <c r="B37" s="75" t="s">
        <v>255</v>
      </c>
      <c r="C37" s="73" t="s">
        <v>256</v>
      </c>
      <c r="D37" s="86" t="s">
        <v>109</v>
      </c>
      <c r="E37" s="73" t="s">
        <v>218</v>
      </c>
      <c r="F37" s="73"/>
      <c r="G37" s="73"/>
      <c r="H37" s="83">
        <v>0.68000000001309713</v>
      </c>
      <c r="I37" s="86" t="s">
        <v>122</v>
      </c>
      <c r="J37" s="87">
        <v>0</v>
      </c>
      <c r="K37" s="84">
        <v>4.8500000000573001E-2</v>
      </c>
      <c r="L37" s="83">
        <v>6309.4900000000016</v>
      </c>
      <c r="M37" s="85">
        <v>96.81</v>
      </c>
      <c r="N37" s="73"/>
      <c r="O37" s="83">
        <v>6.1082172689999998</v>
      </c>
      <c r="P37" s="84">
        <v>2.0353193548387101E-7</v>
      </c>
      <c r="Q37" s="84">
        <f t="shared" si="0"/>
        <v>2.5906532899161987E-2</v>
      </c>
      <c r="R37" s="84">
        <f>O37/'סכום נכסי הקרן'!$C$42</f>
        <v>1.0267791921203264E-3</v>
      </c>
    </row>
    <row r="38" spans="2:18">
      <c r="B38" s="75" t="s">
        <v>257</v>
      </c>
      <c r="C38" s="73" t="s">
        <v>258</v>
      </c>
      <c r="D38" s="86" t="s">
        <v>109</v>
      </c>
      <c r="E38" s="73" t="s">
        <v>218</v>
      </c>
      <c r="F38" s="73"/>
      <c r="G38" s="73"/>
      <c r="H38" s="83">
        <v>0.86000000006910049</v>
      </c>
      <c r="I38" s="86" t="s">
        <v>122</v>
      </c>
      <c r="J38" s="87">
        <v>0</v>
      </c>
      <c r="K38" s="84">
        <v>4.8199999999654491E-2</v>
      </c>
      <c r="L38" s="83">
        <v>3616.4150000000004</v>
      </c>
      <c r="M38" s="85">
        <v>96.04</v>
      </c>
      <c r="N38" s="73"/>
      <c r="O38" s="83">
        <v>3.4732049660000004</v>
      </c>
      <c r="P38" s="84">
        <v>2.0091194444444446E-7</v>
      </c>
      <c r="Q38" s="84">
        <f t="shared" si="0"/>
        <v>1.4730762635747331E-2</v>
      </c>
      <c r="R38" s="84">
        <f>O38/'סכום נכסי הקרן'!$C$42</f>
        <v>5.8383885706829561E-4</v>
      </c>
    </row>
    <row r="39" spans="2:18">
      <c r="B39" s="75" t="s">
        <v>259</v>
      </c>
      <c r="C39" s="73" t="s">
        <v>260</v>
      </c>
      <c r="D39" s="86" t="s">
        <v>109</v>
      </c>
      <c r="E39" s="73" t="s">
        <v>218</v>
      </c>
      <c r="F39" s="73"/>
      <c r="G39" s="73"/>
      <c r="H39" s="83">
        <v>0.9299999999805959</v>
      </c>
      <c r="I39" s="86" t="s">
        <v>122</v>
      </c>
      <c r="J39" s="87">
        <v>0</v>
      </c>
      <c r="K39" s="84">
        <v>4.8399999999902993E-2</v>
      </c>
      <c r="L39" s="83">
        <v>4308.920000000001</v>
      </c>
      <c r="M39" s="85">
        <v>95.68</v>
      </c>
      <c r="N39" s="73"/>
      <c r="O39" s="83">
        <v>4.1227746559999998</v>
      </c>
      <c r="P39" s="84">
        <v>2.3938444444444448E-7</v>
      </c>
      <c r="Q39" s="84">
        <f t="shared" si="0"/>
        <v>1.7485756081983803E-2</v>
      </c>
      <c r="R39" s="84">
        <f>O39/'סכום נכסי הקרן'!$C$42</f>
        <v>6.9303023192475053E-4</v>
      </c>
    </row>
    <row r="40" spans="2:18">
      <c r="B40" s="76"/>
      <c r="C40" s="73"/>
      <c r="D40" s="73"/>
      <c r="E40" s="73"/>
      <c r="F40" s="73"/>
      <c r="G40" s="73"/>
      <c r="H40" s="73"/>
      <c r="I40" s="73"/>
      <c r="J40" s="73"/>
      <c r="K40" s="84"/>
      <c r="L40" s="83"/>
      <c r="M40" s="85"/>
      <c r="N40" s="73"/>
      <c r="O40" s="73"/>
      <c r="P40" s="73"/>
      <c r="Q40" s="84"/>
      <c r="R40" s="73"/>
    </row>
    <row r="41" spans="2:18">
      <c r="B41" s="74" t="s">
        <v>23</v>
      </c>
      <c r="C41" s="71"/>
      <c r="D41" s="71"/>
      <c r="E41" s="71"/>
      <c r="F41" s="71"/>
      <c r="G41" s="71"/>
      <c r="H41" s="80">
        <v>9.7434409478599076</v>
      </c>
      <c r="I41" s="71"/>
      <c r="J41" s="71"/>
      <c r="K41" s="81">
        <v>3.8673098680251698E-2</v>
      </c>
      <c r="L41" s="80"/>
      <c r="M41" s="82"/>
      <c r="N41" s="71"/>
      <c r="O41" s="80">
        <v>144.81086267700005</v>
      </c>
      <c r="P41" s="71"/>
      <c r="Q41" s="81">
        <f t="shared" si="0"/>
        <v>0.61418040860093881</v>
      </c>
      <c r="R41" s="81">
        <f>O41/'סכום נכסי הקרן'!$C$42</f>
        <v>2.4342418424497213E-2</v>
      </c>
    </row>
    <row r="42" spans="2:18">
      <c r="B42" s="75" t="s">
        <v>261</v>
      </c>
      <c r="C42" s="73" t="s">
        <v>262</v>
      </c>
      <c r="D42" s="86" t="s">
        <v>109</v>
      </c>
      <c r="E42" s="73" t="s">
        <v>218</v>
      </c>
      <c r="F42" s="73"/>
      <c r="G42" s="73"/>
      <c r="H42" s="83">
        <v>12.459999997931902</v>
      </c>
      <c r="I42" s="86" t="s">
        <v>122</v>
      </c>
      <c r="J42" s="87">
        <v>5.5E-2</v>
      </c>
      <c r="K42" s="84">
        <v>3.98999999910832E-2</v>
      </c>
      <c r="L42" s="83">
        <v>2191.3953259999998</v>
      </c>
      <c r="M42" s="85">
        <v>121.8</v>
      </c>
      <c r="N42" s="73"/>
      <c r="O42" s="83">
        <v>2.6691195620000001</v>
      </c>
      <c r="P42" s="84">
        <v>1.1553700355117556E-7</v>
      </c>
      <c r="Q42" s="84">
        <f t="shared" si="0"/>
        <v>1.1320427990615707E-2</v>
      </c>
      <c r="R42" s="84">
        <f>O42/'סכום נכסי הקרן'!$C$42</f>
        <v>4.4867369755358972E-4</v>
      </c>
    </row>
    <row r="43" spans="2:18">
      <c r="B43" s="75" t="s">
        <v>263</v>
      </c>
      <c r="C43" s="73" t="s">
        <v>264</v>
      </c>
      <c r="D43" s="86" t="s">
        <v>109</v>
      </c>
      <c r="E43" s="73" t="s">
        <v>218</v>
      </c>
      <c r="F43" s="73"/>
      <c r="G43" s="73"/>
      <c r="H43" s="127">
        <v>2.6499999999983666</v>
      </c>
      <c r="I43" s="86" t="s">
        <v>122</v>
      </c>
      <c r="J43" s="87">
        <v>5.0000000000000001E-3</v>
      </c>
      <c r="K43" s="84">
        <v>4.0800038247515477E-2</v>
      </c>
      <c r="L43" s="83">
        <v>0.52691900000000014</v>
      </c>
      <c r="M43" s="85">
        <v>91.3</v>
      </c>
      <c r="N43" s="73"/>
      <c r="O43" s="83">
        <v>4.8107700000000006E-4</v>
      </c>
      <c r="P43" s="84">
        <v>2.9326451522129324E-11</v>
      </c>
      <c r="Q43" s="84">
        <f t="shared" si="0"/>
        <v>2.0403722688093779E-6</v>
      </c>
      <c r="R43" s="84">
        <f>O43/'סכום נכסי הקרן'!$C$42</f>
        <v>8.0868088290601752E-8</v>
      </c>
    </row>
    <row r="44" spans="2:18">
      <c r="B44" s="75" t="s">
        <v>265</v>
      </c>
      <c r="C44" s="73" t="s">
        <v>266</v>
      </c>
      <c r="D44" s="86" t="s">
        <v>109</v>
      </c>
      <c r="E44" s="73" t="s">
        <v>218</v>
      </c>
      <c r="F44" s="73"/>
      <c r="G44" s="73"/>
      <c r="H44" s="83">
        <v>0.75000020786131483</v>
      </c>
      <c r="I44" s="86" t="s">
        <v>122</v>
      </c>
      <c r="J44" s="87">
        <v>3.7499999999999999E-2</v>
      </c>
      <c r="K44" s="84">
        <v>4.4900014550292043E-2</v>
      </c>
      <c r="L44" s="83">
        <v>1.1981720000000002</v>
      </c>
      <c r="M44" s="85">
        <v>100.38</v>
      </c>
      <c r="N44" s="73"/>
      <c r="O44" s="83">
        <v>1.2027250000000002E-3</v>
      </c>
      <c r="P44" s="84">
        <v>5.548434748683421E-11</v>
      </c>
      <c r="Q44" s="84">
        <f t="shared" si="0"/>
        <v>5.1010685129485696E-6</v>
      </c>
      <c r="R44" s="84">
        <f>O44/'סכום נכסי הקרן'!$C$42</f>
        <v>2.0217568391196005E-7</v>
      </c>
    </row>
    <row r="45" spans="2:18">
      <c r="B45" s="75" t="s">
        <v>267</v>
      </c>
      <c r="C45" s="73" t="s">
        <v>268</v>
      </c>
      <c r="D45" s="86" t="s">
        <v>109</v>
      </c>
      <c r="E45" s="73" t="s">
        <v>218</v>
      </c>
      <c r="F45" s="73"/>
      <c r="G45" s="73"/>
      <c r="H45" s="83">
        <v>3.6299999997341779</v>
      </c>
      <c r="I45" s="86" t="s">
        <v>122</v>
      </c>
      <c r="J45" s="87">
        <v>0.02</v>
      </c>
      <c r="K45" s="84">
        <v>3.8799999996962035E-2</v>
      </c>
      <c r="L45" s="83">
        <v>6999.8382930000007</v>
      </c>
      <c r="M45" s="85">
        <v>94.05</v>
      </c>
      <c r="N45" s="73"/>
      <c r="O45" s="83">
        <v>6.5833479250000009</v>
      </c>
      <c r="P45" s="84">
        <v>3.2225280948261887E-7</v>
      </c>
      <c r="Q45" s="84">
        <f t="shared" si="0"/>
        <v>2.7921685181569188E-2</v>
      </c>
      <c r="R45" s="84">
        <f>O45/'סכום נכסי הקרן'!$C$42</f>
        <v>1.1066477117938499E-3</v>
      </c>
    </row>
    <row r="46" spans="2:18">
      <c r="B46" s="75" t="s">
        <v>269</v>
      </c>
      <c r="C46" s="73" t="s">
        <v>270</v>
      </c>
      <c r="D46" s="86" t="s">
        <v>109</v>
      </c>
      <c r="E46" s="73" t="s">
        <v>218</v>
      </c>
      <c r="F46" s="73"/>
      <c r="G46" s="73"/>
      <c r="H46" s="83">
        <v>6.5300000000863569</v>
      </c>
      <c r="I46" s="86" t="s">
        <v>122</v>
      </c>
      <c r="J46" s="87">
        <v>0.01</v>
      </c>
      <c r="K46" s="84">
        <v>3.7500000000232146E-2</v>
      </c>
      <c r="L46" s="83">
        <v>25607.527601000005</v>
      </c>
      <c r="M46" s="85">
        <v>84.11</v>
      </c>
      <c r="N46" s="73"/>
      <c r="O46" s="83">
        <v>21.538492738000006</v>
      </c>
      <c r="P46" s="84">
        <v>1.0843975032076229E-6</v>
      </c>
      <c r="Q46" s="84">
        <f t="shared" si="0"/>
        <v>9.1350331224663364E-2</v>
      </c>
      <c r="R46" s="84">
        <f>O46/'סכום נכסי הקרן'!$C$42</f>
        <v>3.6205778542376149E-3</v>
      </c>
    </row>
    <row r="47" spans="2:18">
      <c r="B47" s="75" t="s">
        <v>271</v>
      </c>
      <c r="C47" s="73" t="s">
        <v>272</v>
      </c>
      <c r="D47" s="86" t="s">
        <v>109</v>
      </c>
      <c r="E47" s="73" t="s">
        <v>218</v>
      </c>
      <c r="F47" s="73"/>
      <c r="G47" s="73"/>
      <c r="H47" s="83">
        <v>15.780000000273709</v>
      </c>
      <c r="I47" s="86" t="s">
        <v>122</v>
      </c>
      <c r="J47" s="87">
        <v>3.7499999999999999E-2</v>
      </c>
      <c r="K47" s="84">
        <v>4.0600000000955393E-2</v>
      </c>
      <c r="L47" s="83">
        <v>16086.164486000001</v>
      </c>
      <c r="M47" s="85">
        <v>96.3</v>
      </c>
      <c r="N47" s="73"/>
      <c r="O47" s="83">
        <v>15.490976642000001</v>
      </c>
      <c r="P47" s="84">
        <v>6.3781608168654705E-7</v>
      </c>
      <c r="Q47" s="84">
        <f t="shared" si="0"/>
        <v>6.5701247736039387E-2</v>
      </c>
      <c r="R47" s="84">
        <f>O47/'סכום נכסי הקרן'!$C$42</f>
        <v>2.6040024087472598E-3</v>
      </c>
    </row>
    <row r="48" spans="2:18">
      <c r="B48" s="75" t="s">
        <v>273</v>
      </c>
      <c r="C48" s="73" t="s">
        <v>274</v>
      </c>
      <c r="D48" s="86" t="s">
        <v>109</v>
      </c>
      <c r="E48" s="73" t="s">
        <v>218</v>
      </c>
      <c r="F48" s="73"/>
      <c r="G48" s="73"/>
      <c r="H48" s="83">
        <v>1.8299999830877602</v>
      </c>
      <c r="I48" s="86" t="s">
        <v>122</v>
      </c>
      <c r="J48" s="87">
        <v>5.0000000000000001E-3</v>
      </c>
      <c r="K48" s="84">
        <v>4.309999975571209E-2</v>
      </c>
      <c r="L48" s="83">
        <v>17.074618999999998</v>
      </c>
      <c r="M48" s="85">
        <v>93.5</v>
      </c>
      <c r="N48" s="73"/>
      <c r="O48" s="83">
        <v>1.5964769000000004E-2</v>
      </c>
      <c r="P48" s="84">
        <v>7.2751533334026416E-10</v>
      </c>
      <c r="Q48" s="84">
        <f t="shared" si="0"/>
        <v>6.7710723949695426E-5</v>
      </c>
      <c r="R48" s="84">
        <f>O48/'סכום נכסי הקרן'!$C$42</f>
        <v>2.6836459631848167E-6</v>
      </c>
    </row>
    <row r="49" spans="2:18">
      <c r="B49" s="75" t="s">
        <v>275</v>
      </c>
      <c r="C49" s="73" t="s">
        <v>276</v>
      </c>
      <c r="D49" s="86" t="s">
        <v>109</v>
      </c>
      <c r="E49" s="73" t="s">
        <v>218</v>
      </c>
      <c r="F49" s="73"/>
      <c r="G49" s="73"/>
      <c r="H49" s="83">
        <v>8.330000000005148</v>
      </c>
      <c r="I49" s="86" t="s">
        <v>122</v>
      </c>
      <c r="J49" s="87">
        <v>1.3000000000000001E-2</v>
      </c>
      <c r="K49" s="84">
        <v>3.7699999999874952E-2</v>
      </c>
      <c r="L49" s="83">
        <v>49781.954606000007</v>
      </c>
      <c r="M49" s="85">
        <v>81.93</v>
      </c>
      <c r="N49" s="73"/>
      <c r="O49" s="83">
        <v>40.786356363000003</v>
      </c>
      <c r="P49" s="84">
        <v>3.5190200660387681E-6</v>
      </c>
      <c r="Q49" s="84">
        <f t="shared" si="0"/>
        <v>0.17298551057074463</v>
      </c>
      <c r="R49" s="84">
        <f>O49/'סכום נכסי הקרן'!$C$42</f>
        <v>6.8561055037239995E-3</v>
      </c>
    </row>
    <row r="50" spans="2:18">
      <c r="B50" s="75" t="s">
        <v>277</v>
      </c>
      <c r="C50" s="73" t="s">
        <v>278</v>
      </c>
      <c r="D50" s="86" t="s">
        <v>109</v>
      </c>
      <c r="E50" s="73" t="s">
        <v>218</v>
      </c>
      <c r="F50" s="73"/>
      <c r="G50" s="73"/>
      <c r="H50" s="83">
        <v>12.399999999959553</v>
      </c>
      <c r="I50" s="86" t="s">
        <v>122</v>
      </c>
      <c r="J50" s="87">
        <v>1.4999999999999999E-2</v>
      </c>
      <c r="K50" s="84">
        <v>3.9099999999898882E-2</v>
      </c>
      <c r="L50" s="83">
        <v>33142.96968300001</v>
      </c>
      <c r="M50" s="85">
        <v>74.599999999999994</v>
      </c>
      <c r="N50" s="73"/>
      <c r="O50" s="83">
        <v>24.724654475000008</v>
      </c>
      <c r="P50" s="84">
        <v>1.6788556682262489E-6</v>
      </c>
      <c r="Q50" s="84">
        <f t="shared" si="0"/>
        <v>0.10486366911468165</v>
      </c>
      <c r="R50" s="84">
        <f>O50/'סכום נכסי הקרן'!$C$42</f>
        <v>4.1561653145731807E-3</v>
      </c>
    </row>
    <row r="51" spans="2:18">
      <c r="B51" s="75" t="s">
        <v>279</v>
      </c>
      <c r="C51" s="73" t="s">
        <v>280</v>
      </c>
      <c r="D51" s="86" t="s">
        <v>109</v>
      </c>
      <c r="E51" s="73" t="s">
        <v>218</v>
      </c>
      <c r="F51" s="73"/>
      <c r="G51" s="73"/>
      <c r="H51" s="83">
        <v>7.9999999616511441E-2</v>
      </c>
      <c r="I51" s="86" t="s">
        <v>122</v>
      </c>
      <c r="J51" s="87">
        <v>1.5E-3</v>
      </c>
      <c r="K51" s="84">
        <v>4.7000000002396805E-2</v>
      </c>
      <c r="L51" s="83">
        <v>418.22611400000011</v>
      </c>
      <c r="M51" s="85">
        <v>99.76</v>
      </c>
      <c r="N51" s="73"/>
      <c r="O51" s="83">
        <v>0.41722237700000003</v>
      </c>
      <c r="P51" s="84">
        <v>2.6770322727339407E-8</v>
      </c>
      <c r="Q51" s="84">
        <f t="shared" si="0"/>
        <v>1.7695482593379679E-3</v>
      </c>
      <c r="R51" s="84">
        <f>O51/'סכום נכסי הקרן'!$C$42</f>
        <v>7.013425297831892E-5</v>
      </c>
    </row>
    <row r="52" spans="2:18">
      <c r="B52" s="75" t="s">
        <v>281</v>
      </c>
      <c r="C52" s="73" t="s">
        <v>282</v>
      </c>
      <c r="D52" s="86" t="s">
        <v>109</v>
      </c>
      <c r="E52" s="73" t="s">
        <v>218</v>
      </c>
      <c r="F52" s="73"/>
      <c r="G52" s="73"/>
      <c r="H52" s="83">
        <v>2.1199998304463943</v>
      </c>
      <c r="I52" s="86" t="s">
        <v>122</v>
      </c>
      <c r="J52" s="87">
        <v>1.7500000000000002E-2</v>
      </c>
      <c r="K52" s="84">
        <v>4.1999996531858062E-2</v>
      </c>
      <c r="L52" s="83">
        <v>5.3811280000000012</v>
      </c>
      <c r="M52" s="85">
        <v>96.45</v>
      </c>
      <c r="N52" s="73"/>
      <c r="O52" s="83">
        <v>5.190099000000001E-3</v>
      </c>
      <c r="P52" s="84">
        <v>2.2632640669871875E-10</v>
      </c>
      <c r="Q52" s="84">
        <f t="shared" si="0"/>
        <v>2.2012555312299869E-5</v>
      </c>
      <c r="R52" s="84">
        <f>O52/'סכום נכסי הקרן'!$C$42</f>
        <v>8.7244533446613316E-7</v>
      </c>
    </row>
    <row r="53" spans="2:18">
      <c r="B53" s="75" t="s">
        <v>283</v>
      </c>
      <c r="C53" s="73" t="s">
        <v>284</v>
      </c>
      <c r="D53" s="86" t="s">
        <v>109</v>
      </c>
      <c r="E53" s="73" t="s">
        <v>218</v>
      </c>
      <c r="F53" s="73"/>
      <c r="G53" s="73"/>
      <c r="H53" s="83">
        <v>4.9199999998336423</v>
      </c>
      <c r="I53" s="86" t="s">
        <v>122</v>
      </c>
      <c r="J53" s="87">
        <v>2.2499999999999999E-2</v>
      </c>
      <c r="K53" s="84">
        <v>3.7799999998443745E-2</v>
      </c>
      <c r="L53" s="83">
        <v>15771.917702000001</v>
      </c>
      <c r="M53" s="85">
        <v>94.52</v>
      </c>
      <c r="N53" s="73"/>
      <c r="O53" s="83">
        <v>14.907616094000003</v>
      </c>
      <c r="P53" s="84">
        <v>6.5418817782966519E-7</v>
      </c>
      <c r="Q53" s="84">
        <f t="shared" si="0"/>
        <v>6.3227064424726143E-2</v>
      </c>
      <c r="R53" s="84">
        <f>O53/'סכום נכסי הקרן'!$C$42</f>
        <v>2.5059406591709599E-3</v>
      </c>
    </row>
    <row r="54" spans="2:18">
      <c r="B54" s="75" t="s">
        <v>285</v>
      </c>
      <c r="C54" s="73" t="s">
        <v>286</v>
      </c>
      <c r="D54" s="86" t="s">
        <v>109</v>
      </c>
      <c r="E54" s="73" t="s">
        <v>218</v>
      </c>
      <c r="F54" s="73"/>
      <c r="G54" s="73"/>
      <c r="H54" s="83">
        <v>1.3399999962510003</v>
      </c>
      <c r="I54" s="86" t="s">
        <v>122</v>
      </c>
      <c r="J54" s="87">
        <v>4.0000000000000001E-3</v>
      </c>
      <c r="K54" s="84">
        <v>4.3899999955652073E-2</v>
      </c>
      <c r="L54" s="83">
        <v>229.80145900000002</v>
      </c>
      <c r="M54" s="85">
        <v>95.18</v>
      </c>
      <c r="N54" s="73"/>
      <c r="O54" s="83">
        <v>0.21872502300000005</v>
      </c>
      <c r="P54" s="84">
        <v>1.3491670150133508E-8</v>
      </c>
      <c r="Q54" s="84">
        <f t="shared" si="0"/>
        <v>9.2766952363944528E-4</v>
      </c>
      <c r="R54" s="84">
        <f>O54/'סכום נכסי הקרן'!$C$42</f>
        <v>3.6767241982734369E-5</v>
      </c>
    </row>
    <row r="55" spans="2:18">
      <c r="B55" s="75" t="s">
        <v>287</v>
      </c>
      <c r="C55" s="73" t="s">
        <v>288</v>
      </c>
      <c r="D55" s="86" t="s">
        <v>109</v>
      </c>
      <c r="E55" s="73" t="s">
        <v>218</v>
      </c>
      <c r="F55" s="73"/>
      <c r="G55" s="73"/>
      <c r="H55" s="83">
        <v>3.010000098755337</v>
      </c>
      <c r="I55" s="86" t="s">
        <v>122</v>
      </c>
      <c r="J55" s="87">
        <v>6.25E-2</v>
      </c>
      <c r="K55" s="84">
        <v>3.9500000514981821E-2</v>
      </c>
      <c r="L55" s="83">
        <v>14.847024000000001</v>
      </c>
      <c r="M55" s="85">
        <v>111.17</v>
      </c>
      <c r="N55" s="73"/>
      <c r="O55" s="83">
        <v>1.6505437000000005E-2</v>
      </c>
      <c r="P55" s="84">
        <v>9.9669947239104931E-10</v>
      </c>
      <c r="Q55" s="84">
        <f t="shared" si="0"/>
        <v>7.0003837097554563E-5</v>
      </c>
      <c r="R55" s="84">
        <f>O55/'סכום נכסי הקרן'!$C$42</f>
        <v>2.7745311802288724E-6</v>
      </c>
    </row>
    <row r="56" spans="2:18">
      <c r="B56" s="75" t="s">
        <v>289</v>
      </c>
      <c r="C56" s="73" t="s">
        <v>290</v>
      </c>
      <c r="D56" s="86" t="s">
        <v>109</v>
      </c>
      <c r="E56" s="73" t="s">
        <v>218</v>
      </c>
      <c r="F56" s="73"/>
      <c r="G56" s="73"/>
      <c r="H56" s="83">
        <v>0.41999999772059399</v>
      </c>
      <c r="I56" s="86" t="s">
        <v>122</v>
      </c>
      <c r="J56" s="87">
        <v>1.4999999999999999E-2</v>
      </c>
      <c r="K56" s="84">
        <v>4.6099999971069082E-2</v>
      </c>
      <c r="L56" s="83">
        <v>229.04578300000006</v>
      </c>
      <c r="M56" s="85">
        <v>99.6</v>
      </c>
      <c r="N56" s="73"/>
      <c r="O56" s="83">
        <v>0.22812960600000001</v>
      </c>
      <c r="P56" s="84">
        <v>1.6658800750819904E-8</v>
      </c>
      <c r="Q56" s="84">
        <f t="shared" si="0"/>
        <v>9.6755679813586898E-4</v>
      </c>
      <c r="R56" s="84">
        <f>O56/'סכום נכסי הקרן'!$C$42</f>
        <v>3.8348133707718704E-5</v>
      </c>
    </row>
    <row r="57" spans="2:18">
      <c r="B57" s="75" t="s">
        <v>291</v>
      </c>
      <c r="C57" s="73" t="s">
        <v>292</v>
      </c>
      <c r="D57" s="86" t="s">
        <v>109</v>
      </c>
      <c r="E57" s="73" t="s">
        <v>218</v>
      </c>
      <c r="F57" s="73"/>
      <c r="G57" s="73"/>
      <c r="H57" s="83">
        <v>18.649999999074563</v>
      </c>
      <c r="I57" s="86" t="s">
        <v>122</v>
      </c>
      <c r="J57" s="87">
        <v>2.7999999999999997E-2</v>
      </c>
      <c r="K57" s="84">
        <v>4.1399999997954726E-2</v>
      </c>
      <c r="L57" s="83">
        <v>14979.371581000001</v>
      </c>
      <c r="M57" s="85">
        <v>78.989999999999995</v>
      </c>
      <c r="N57" s="73"/>
      <c r="O57" s="83">
        <v>11.832206003000001</v>
      </c>
      <c r="P57" s="84">
        <v>2.1026804659106527E-6</v>
      </c>
      <c r="Q57" s="84">
        <f t="shared" si="0"/>
        <v>5.0183452976053838E-2</v>
      </c>
      <c r="R57" s="84">
        <f>O57/'סכום נכסי הקרן'!$C$42</f>
        <v>1.9889703305774171E-3</v>
      </c>
    </row>
    <row r="58" spans="2:18">
      <c r="B58" s="75" t="s">
        <v>293</v>
      </c>
      <c r="C58" s="73" t="s">
        <v>294</v>
      </c>
      <c r="D58" s="86" t="s">
        <v>109</v>
      </c>
      <c r="E58" s="73" t="s">
        <v>218</v>
      </c>
      <c r="F58" s="73"/>
      <c r="G58" s="73"/>
      <c r="H58" s="83">
        <v>5.1800000003423463</v>
      </c>
      <c r="I58" s="86" t="s">
        <v>122</v>
      </c>
      <c r="J58" s="87">
        <v>3.7499999999999999E-2</v>
      </c>
      <c r="K58" s="84">
        <v>3.770000000234433E-2</v>
      </c>
      <c r="L58" s="83">
        <v>5339.9620090000008</v>
      </c>
      <c r="M58" s="85">
        <v>100.65</v>
      </c>
      <c r="N58" s="73"/>
      <c r="O58" s="83">
        <v>5.3746717620000011</v>
      </c>
      <c r="P58" s="84">
        <v>1.2127936580433549E-6</v>
      </c>
      <c r="Q58" s="84">
        <f t="shared" si="0"/>
        <v>2.2795376243590189E-2</v>
      </c>
      <c r="R58" s="84">
        <f>O58/'סכום נכסי הקרן'!$C$42</f>
        <v>9.0347164920048177E-4</v>
      </c>
    </row>
    <row r="59" spans="2:18">
      <c r="B59" s="76"/>
      <c r="C59" s="73"/>
      <c r="D59" s="73"/>
      <c r="E59" s="73"/>
      <c r="F59" s="73"/>
      <c r="G59" s="73"/>
      <c r="H59" s="73"/>
      <c r="I59" s="73"/>
      <c r="J59" s="73"/>
      <c r="K59" s="84"/>
      <c r="L59" s="83"/>
      <c r="M59" s="85"/>
      <c r="N59" s="73"/>
      <c r="O59" s="73"/>
      <c r="P59" s="73"/>
      <c r="Q59" s="84"/>
      <c r="R59" s="73"/>
    </row>
    <row r="60" spans="2:18">
      <c r="B60" s="70" t="s">
        <v>183</v>
      </c>
      <c r="C60" s="71"/>
      <c r="D60" s="71"/>
      <c r="E60" s="71"/>
      <c r="F60" s="71"/>
      <c r="G60" s="71"/>
      <c r="H60" s="80">
        <v>18.25000000869915</v>
      </c>
      <c r="I60" s="71"/>
      <c r="J60" s="71"/>
      <c r="K60" s="81">
        <v>5.5500000026888277E-2</v>
      </c>
      <c r="L60" s="80"/>
      <c r="M60" s="82"/>
      <c r="N60" s="71"/>
      <c r="O60" s="80">
        <v>0.94836857900000004</v>
      </c>
      <c r="P60" s="71"/>
      <c r="Q60" s="81">
        <f t="shared" si="0"/>
        <v>4.0222769934994936E-3</v>
      </c>
      <c r="R60" s="81">
        <f>O60/'סכום נכסי הקרן'!$C$42</f>
        <v>1.594188746886767E-4</v>
      </c>
    </row>
    <row r="61" spans="2:18">
      <c r="B61" s="74" t="s">
        <v>55</v>
      </c>
      <c r="C61" s="71"/>
      <c r="D61" s="71"/>
      <c r="E61" s="71"/>
      <c r="F61" s="71"/>
      <c r="G61" s="71"/>
      <c r="H61" s="80">
        <v>18.25000000869915</v>
      </c>
      <c r="I61" s="71"/>
      <c r="J61" s="71"/>
      <c r="K61" s="81">
        <v>5.5500000026888277E-2</v>
      </c>
      <c r="L61" s="80"/>
      <c r="M61" s="82"/>
      <c r="N61" s="71"/>
      <c r="O61" s="80">
        <v>0.94836857900000004</v>
      </c>
      <c r="P61" s="71"/>
      <c r="Q61" s="81">
        <f t="shared" si="0"/>
        <v>4.0222769934994936E-3</v>
      </c>
      <c r="R61" s="81">
        <f>O61/'סכום נכסי הקרן'!$C$42</f>
        <v>1.594188746886767E-4</v>
      </c>
    </row>
    <row r="62" spans="2:18">
      <c r="B62" s="75" t="s">
        <v>295</v>
      </c>
      <c r="C62" s="73" t="s">
        <v>296</v>
      </c>
      <c r="D62" s="86" t="s">
        <v>28</v>
      </c>
      <c r="E62" s="73" t="s">
        <v>297</v>
      </c>
      <c r="F62" s="73" t="s">
        <v>298</v>
      </c>
      <c r="G62" s="73"/>
      <c r="H62" s="83">
        <v>18.25000000869915</v>
      </c>
      <c r="I62" s="86" t="s">
        <v>121</v>
      </c>
      <c r="J62" s="87">
        <v>4.4999999999999998E-2</v>
      </c>
      <c r="K62" s="84">
        <v>5.5500000026888277E-2</v>
      </c>
      <c r="L62" s="83">
        <v>313.73766900000004</v>
      </c>
      <c r="M62" s="85">
        <v>81.697500000000005</v>
      </c>
      <c r="N62" s="73"/>
      <c r="O62" s="83">
        <v>0.94836857900000004</v>
      </c>
      <c r="P62" s="84">
        <v>3.1373766900000002E-7</v>
      </c>
      <c r="Q62" s="84">
        <f t="shared" si="0"/>
        <v>4.0222769934994936E-3</v>
      </c>
      <c r="R62" s="84">
        <f>O62/'סכום נכסי הקרן'!$C$42</f>
        <v>1.594188746886767E-4</v>
      </c>
    </row>
    <row r="63" spans="2:18"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</row>
    <row r="64" spans="2:18">
      <c r="B64" s="116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</row>
    <row r="65" spans="2:18">
      <c r="B65" s="116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</row>
    <row r="66" spans="2:18">
      <c r="B66" s="125" t="s">
        <v>101</v>
      </c>
      <c r="C66" s="128"/>
      <c r="D66" s="128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2:18">
      <c r="B67" s="125" t="s">
        <v>188</v>
      </c>
      <c r="C67" s="128"/>
      <c r="D67" s="128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2:18">
      <c r="B68" s="157" t="s">
        <v>196</v>
      </c>
      <c r="C68" s="157"/>
      <c r="D68" s="15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</row>
    <row r="69" spans="2:18"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</row>
    <row r="70" spans="2:18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</row>
    <row r="71" spans="2:18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</row>
    <row r="72" spans="2:18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</row>
    <row r="73" spans="2:18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</row>
    <row r="74" spans="2:18"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</row>
    <row r="75" spans="2:18">
      <c r="B75" s="116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</row>
    <row r="76" spans="2:18">
      <c r="B76" s="116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2:18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</row>
    <row r="78" spans="2:18">
      <c r="B78" s="116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</row>
    <row r="79" spans="2:18">
      <c r="B79" s="116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</row>
    <row r="80" spans="2:18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</row>
    <row r="81" spans="2:18">
      <c r="B81" s="116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</row>
    <row r="82" spans="2:18">
      <c r="B82" s="116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</row>
    <row r="83" spans="2:18">
      <c r="B83" s="116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</row>
    <row r="84" spans="2:18">
      <c r="B84" s="116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</row>
    <row r="85" spans="2:18">
      <c r="B85" s="116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</row>
    <row r="86" spans="2:18">
      <c r="B86" s="116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</row>
    <row r="87" spans="2:18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</row>
    <row r="88" spans="2:18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</row>
    <row r="89" spans="2:18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2:18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</row>
    <row r="91" spans="2:18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</row>
    <row r="92" spans="2:18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</row>
    <row r="93" spans="2:18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</row>
    <row r="94" spans="2:18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</row>
    <row r="95" spans="2:18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</row>
    <row r="96" spans="2:18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</row>
    <row r="97" spans="2:18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</row>
    <row r="98" spans="2:18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</row>
    <row r="99" spans="2:18">
      <c r="B99" s="116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</row>
    <row r="100" spans="2:18"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</row>
    <row r="101" spans="2:18">
      <c r="B101" s="116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</row>
    <row r="102" spans="2:18">
      <c r="B102" s="116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</row>
    <row r="103" spans="2:18">
      <c r="B103" s="116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</row>
    <row r="104" spans="2:18"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</row>
    <row r="105" spans="2:18">
      <c r="B105" s="116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</row>
    <row r="106" spans="2:18">
      <c r="B106" s="116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</row>
    <row r="107" spans="2:18">
      <c r="B107" s="116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</row>
    <row r="108" spans="2:18">
      <c r="B108" s="116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</row>
    <row r="109" spans="2:18">
      <c r="B109" s="116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</row>
    <row r="110" spans="2:18">
      <c r="B110" s="116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</row>
    <row r="111" spans="2:18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</row>
    <row r="112" spans="2:18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</row>
    <row r="113" spans="2:18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</row>
    <row r="114" spans="2:18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</row>
    <row r="115" spans="2:18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</row>
    <row r="116" spans="2:18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</row>
    <row r="117" spans="2:18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</row>
    <row r="118" spans="2:18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</row>
    <row r="119" spans="2:18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</row>
    <row r="120" spans="2:18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</row>
    <row r="121" spans="2:18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</row>
    <row r="122" spans="2:18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</row>
    <row r="123" spans="2:18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</row>
    <row r="124" spans="2:18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</row>
    <row r="125" spans="2:18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</row>
    <row r="126" spans="2:18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</row>
    <row r="127" spans="2:18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</row>
    <row r="128" spans="2:18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</row>
    <row r="129" spans="2:18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</row>
    <row r="130" spans="2:18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</row>
    <row r="131" spans="2:18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</row>
    <row r="132" spans="2:18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</row>
    <row r="133" spans="2:18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</row>
    <row r="134" spans="2:18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</row>
    <row r="135" spans="2:18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</row>
    <row r="136" spans="2:18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</row>
    <row r="137" spans="2:18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</row>
    <row r="138" spans="2:18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</row>
    <row r="139" spans="2:18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</row>
    <row r="140" spans="2:18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</row>
    <row r="141" spans="2:18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</row>
    <row r="142" spans="2:18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</row>
    <row r="143" spans="2:18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</row>
    <row r="144" spans="2:18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</row>
    <row r="145" spans="2:18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</row>
    <row r="146" spans="2:18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</row>
    <row r="147" spans="2:18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</row>
    <row r="148" spans="2:18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</row>
    <row r="149" spans="2:18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</row>
    <row r="150" spans="2:18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</row>
    <row r="151" spans="2:18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</row>
    <row r="152" spans="2:18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</row>
    <row r="153" spans="2:18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</row>
    <row r="154" spans="2:18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</row>
    <row r="155" spans="2:18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</row>
    <row r="156" spans="2:18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</row>
    <row r="157" spans="2:18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</row>
    <row r="158" spans="2:18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</row>
    <row r="159" spans="2:18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</row>
    <row r="160" spans="2:18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</row>
    <row r="161" spans="2:18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</row>
    <row r="162" spans="2:18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</row>
    <row r="163" spans="2:18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</row>
    <row r="164" spans="2:18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</row>
    <row r="165" spans="2:18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</row>
    <row r="166" spans="2:18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</row>
    <row r="167" spans="2:18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</row>
    <row r="168" spans="2:18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</row>
    <row r="169" spans="2:18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</row>
    <row r="170" spans="2:18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</row>
    <row r="171" spans="2:18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</row>
    <row r="172" spans="2:18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</row>
    <row r="173" spans="2:18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</row>
    <row r="174" spans="2:18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</row>
    <row r="175" spans="2:18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</row>
    <row r="176" spans="2:18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</row>
    <row r="177" spans="2:18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</row>
    <row r="178" spans="2:18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</row>
    <row r="179" spans="2:18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</row>
    <row r="180" spans="2:18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</row>
    <row r="181" spans="2:18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</row>
    <row r="182" spans="2:18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</row>
    <row r="183" spans="2:18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</row>
    <row r="184" spans="2:18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</row>
    <row r="185" spans="2:18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</row>
    <row r="186" spans="2:18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</row>
    <row r="187" spans="2:18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</row>
    <row r="188" spans="2:18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</row>
    <row r="189" spans="2:18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</row>
    <row r="190" spans="2:18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</row>
    <row r="191" spans="2:18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</row>
    <row r="192" spans="2:18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</row>
    <row r="193" spans="2:18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</row>
    <row r="194" spans="2:18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</row>
    <row r="195" spans="2:18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</row>
    <row r="196" spans="2:18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</row>
    <row r="197" spans="2:18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</row>
    <row r="198" spans="2:18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</row>
    <row r="199" spans="2:18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</row>
    <row r="200" spans="2:18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</row>
    <row r="201" spans="2:18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</row>
    <row r="202" spans="2:18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</row>
    <row r="203" spans="2:18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</row>
    <row r="204" spans="2:18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</row>
    <row r="205" spans="2:18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</row>
    <row r="206" spans="2:18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</row>
    <row r="207" spans="2:18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</row>
    <row r="208" spans="2:18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</row>
    <row r="209" spans="2:18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</row>
    <row r="210" spans="2:18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</row>
    <row r="211" spans="2:18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</row>
    <row r="212" spans="2:18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</row>
    <row r="213" spans="2:18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</row>
    <row r="214" spans="2:18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</row>
    <row r="215" spans="2:18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</row>
    <row r="216" spans="2:18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</row>
    <row r="217" spans="2:18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</row>
    <row r="218" spans="2:18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</row>
    <row r="219" spans="2:18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</row>
    <row r="220" spans="2:18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</row>
    <row r="221" spans="2:18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</row>
    <row r="222" spans="2:18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</row>
    <row r="223" spans="2:18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</row>
    <row r="224" spans="2:18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</row>
    <row r="225" spans="2:18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</row>
    <row r="226" spans="2:18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</row>
    <row r="227" spans="2:18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</row>
    <row r="228" spans="2:18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</row>
    <row r="229" spans="2:18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</row>
    <row r="230" spans="2:18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</row>
    <row r="231" spans="2:18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</row>
    <row r="232" spans="2:18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</row>
    <row r="233" spans="2:18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</row>
    <row r="234" spans="2:18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</row>
    <row r="235" spans="2:18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</row>
    <row r="236" spans="2:18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</row>
    <row r="237" spans="2:18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</row>
    <row r="238" spans="2:18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</row>
    <row r="239" spans="2:18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</row>
    <row r="240" spans="2:18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</row>
    <row r="241" spans="2:18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</row>
    <row r="242" spans="2:18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</row>
    <row r="243" spans="2:18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</row>
    <row r="244" spans="2:18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</row>
    <row r="245" spans="2:18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</row>
    <row r="246" spans="2:18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</row>
    <row r="247" spans="2:18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</row>
    <row r="248" spans="2:18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</row>
    <row r="249" spans="2:18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</row>
    <row r="250" spans="2:18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</row>
    <row r="251" spans="2:18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</row>
    <row r="252" spans="2:18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</row>
    <row r="253" spans="2:18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</row>
    <row r="254" spans="2:18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</row>
    <row r="255" spans="2:18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</row>
    <row r="256" spans="2:18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</row>
    <row r="257" spans="2:18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</row>
    <row r="258" spans="2:18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</row>
    <row r="259" spans="2:18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</row>
    <row r="260" spans="2:18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</row>
    <row r="261" spans="2:18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</row>
    <row r="262" spans="2:18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</row>
    <row r="263" spans="2:18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</row>
    <row r="264" spans="2:18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</row>
    <row r="265" spans="2:18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</row>
    <row r="266" spans="2:18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</row>
    <row r="267" spans="2:18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</row>
    <row r="268" spans="2:18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</row>
    <row r="269" spans="2:18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</row>
    <row r="270" spans="2:18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</row>
    <row r="271" spans="2:18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</row>
    <row r="272" spans="2:18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</row>
    <row r="273" spans="2:18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</row>
    <row r="274" spans="2:18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</row>
    <row r="275" spans="2:18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</row>
    <row r="276" spans="2:18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</row>
    <row r="277" spans="2:18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</row>
    <row r="278" spans="2:18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</row>
    <row r="279" spans="2:18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</row>
    <row r="280" spans="2:18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</row>
    <row r="281" spans="2:18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</row>
    <row r="282" spans="2:18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</row>
    <row r="283" spans="2:18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</row>
    <row r="284" spans="2:18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</row>
    <row r="285" spans="2:18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</row>
    <row r="286" spans="2:18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</row>
    <row r="287" spans="2:18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</row>
    <row r="288" spans="2:18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</row>
    <row r="289" spans="2:18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</row>
    <row r="290" spans="2:18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</row>
    <row r="291" spans="2:18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</row>
    <row r="292" spans="2:18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</row>
    <row r="293" spans="2:18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</row>
    <row r="294" spans="2:18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</row>
    <row r="295" spans="2:18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</row>
    <row r="296" spans="2:18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</row>
    <row r="297" spans="2:18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</row>
    <row r="298" spans="2:18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</row>
    <row r="299" spans="2:18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</row>
    <row r="300" spans="2:18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</row>
    <row r="301" spans="2:18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</row>
    <row r="302" spans="2:18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</row>
    <row r="303" spans="2:18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</row>
    <row r="304" spans="2:18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</row>
    <row r="305" spans="2:18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</row>
    <row r="306" spans="2:18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</row>
    <row r="307" spans="2:18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</row>
    <row r="308" spans="2:18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</row>
    <row r="309" spans="2:18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</row>
    <row r="310" spans="2:18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</row>
    <row r="311" spans="2:18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</row>
    <row r="312" spans="2:18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</row>
    <row r="313" spans="2:18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</row>
    <row r="314" spans="2:18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</row>
    <row r="315" spans="2:18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</row>
    <row r="316" spans="2:18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</row>
    <row r="317" spans="2:18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</row>
    <row r="318" spans="2:18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</row>
    <row r="319" spans="2:18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</row>
    <row r="320" spans="2:18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</row>
    <row r="321" spans="2:18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</row>
    <row r="322" spans="2:18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</row>
    <row r="323" spans="2:18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</row>
    <row r="324" spans="2:18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</row>
    <row r="325" spans="2:18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</row>
    <row r="326" spans="2:18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</row>
    <row r="327" spans="2:18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</row>
    <row r="328" spans="2:18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</row>
    <row r="329" spans="2:18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</row>
    <row r="330" spans="2:18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</row>
    <row r="331" spans="2:18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</row>
    <row r="332" spans="2:18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</row>
    <row r="333" spans="2:18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</row>
    <row r="334" spans="2:18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</row>
    <row r="335" spans="2:18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</row>
    <row r="336" spans="2:18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</row>
    <row r="337" spans="2:18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</row>
    <row r="338" spans="2:18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</row>
    <row r="339" spans="2:18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</row>
    <row r="340" spans="2:18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</row>
    <row r="341" spans="2:18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</row>
    <row r="342" spans="2:18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</row>
    <row r="343" spans="2:18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</row>
    <row r="344" spans="2:18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</row>
    <row r="345" spans="2:18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</row>
    <row r="346" spans="2:18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</row>
    <row r="347" spans="2:18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</row>
    <row r="348" spans="2:18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</row>
    <row r="349" spans="2:18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</row>
    <row r="350" spans="2:18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</row>
    <row r="351" spans="2:18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</row>
    <row r="352" spans="2:18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</row>
    <row r="353" spans="2:18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</row>
    <row r="354" spans="2:18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</row>
    <row r="355" spans="2:18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</row>
    <row r="356" spans="2:18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</row>
    <row r="357" spans="2:18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</row>
    <row r="358" spans="2:18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</row>
    <row r="359" spans="2:18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</row>
    <row r="360" spans="2:18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</row>
    <row r="361" spans="2:18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</row>
    <row r="362" spans="2:18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</row>
    <row r="363" spans="2:18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</row>
    <row r="364" spans="2:18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</row>
    <row r="365" spans="2:18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</row>
    <row r="366" spans="2:18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</row>
    <row r="367" spans="2:18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</row>
    <row r="368" spans="2:18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</row>
    <row r="369" spans="2:18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</row>
    <row r="370" spans="2:18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</row>
    <row r="371" spans="2:18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</row>
    <row r="372" spans="2:18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</row>
    <row r="373" spans="2:18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</row>
    <row r="374" spans="2:18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</row>
    <row r="375" spans="2:18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</row>
    <row r="376" spans="2:18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</row>
    <row r="377" spans="2:18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</row>
    <row r="378" spans="2:18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</row>
    <row r="379" spans="2:18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</row>
    <row r="380" spans="2:18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</row>
    <row r="381" spans="2:18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</row>
    <row r="382" spans="2:18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</row>
    <row r="383" spans="2:18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</row>
    <row r="384" spans="2:18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</row>
    <row r="385" spans="2:18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</row>
    <row r="386" spans="2:18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</row>
    <row r="387" spans="2:18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</row>
    <row r="388" spans="2:18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</row>
    <row r="389" spans="2:18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</row>
    <row r="390" spans="2:18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</row>
    <row r="391" spans="2:18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</row>
    <row r="392" spans="2:18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</row>
    <row r="393" spans="2:18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</row>
    <row r="394" spans="2:18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</row>
    <row r="395" spans="2:18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</row>
    <row r="396" spans="2:18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</row>
    <row r="397" spans="2:18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</row>
    <row r="398" spans="2:18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</row>
    <row r="399" spans="2:18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</row>
    <row r="400" spans="2:18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</row>
    <row r="401" spans="2:18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</row>
    <row r="402" spans="2:18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</row>
    <row r="403" spans="2:18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</row>
    <row r="404" spans="2:18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</row>
    <row r="405" spans="2:18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</row>
    <row r="406" spans="2:18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</row>
    <row r="407" spans="2:18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</row>
    <row r="408" spans="2:18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</row>
    <row r="409" spans="2:18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</row>
    <row r="410" spans="2:18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</row>
    <row r="411" spans="2:18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</row>
    <row r="412" spans="2:18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</row>
    <row r="413" spans="2:18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</row>
    <row r="414" spans="2:18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</row>
    <row r="415" spans="2:18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</row>
    <row r="416" spans="2:18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</row>
    <row r="417" spans="2:18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</row>
    <row r="418" spans="2:18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</row>
    <row r="419" spans="2:18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</row>
    <row r="420" spans="2:18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</row>
    <row r="421" spans="2:18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</row>
    <row r="422" spans="2:18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</row>
    <row r="423" spans="2:18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</row>
    <row r="424" spans="2:18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</row>
    <row r="425" spans="2:18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</row>
    <row r="426" spans="2:18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</row>
    <row r="427" spans="2:18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</row>
    <row r="428" spans="2:18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</row>
    <row r="429" spans="2:18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</row>
    <row r="430" spans="2:18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</row>
    <row r="431" spans="2:18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</row>
    <row r="432" spans="2:18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</row>
    <row r="433" spans="2:18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</row>
    <row r="434" spans="2:18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</row>
    <row r="435" spans="2:18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</row>
    <row r="436" spans="2:18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</row>
    <row r="437" spans="2:18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</row>
    <row r="438" spans="2:18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</row>
    <row r="439" spans="2:18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</row>
    <row r="440" spans="2:18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</row>
    <row r="441" spans="2:18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</row>
    <row r="442" spans="2:18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</row>
    <row r="443" spans="2:18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</row>
    <row r="444" spans="2:18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</row>
    <row r="445" spans="2:18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</row>
    <row r="446" spans="2:18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</row>
    <row r="447" spans="2:18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</row>
    <row r="448" spans="2:18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</row>
    <row r="449" spans="2:18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</row>
    <row r="450" spans="2:18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</row>
    <row r="451" spans="2:18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</row>
    <row r="452" spans="2:18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</row>
    <row r="453" spans="2:18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</row>
    <row r="454" spans="2:18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</row>
    <row r="455" spans="2:18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</row>
    <row r="456" spans="2:18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</row>
    <row r="457" spans="2:18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</row>
    <row r="458" spans="2:18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</row>
    <row r="459" spans="2:18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</row>
    <row r="460" spans="2:18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</row>
    <row r="461" spans="2:18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</row>
    <row r="462" spans="2:18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</row>
    <row r="463" spans="2:18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</row>
    <row r="464" spans="2:18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</row>
    <row r="465" spans="2:18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</row>
    <row r="466" spans="2:18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</row>
    <row r="467" spans="2:18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</row>
    <row r="468" spans="2:18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</row>
    <row r="469" spans="2:18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</row>
    <row r="470" spans="2:18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</row>
    <row r="471" spans="2:18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</row>
    <row r="472" spans="2:18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</row>
    <row r="473" spans="2:18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</row>
    <row r="474" spans="2:18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</row>
    <row r="475" spans="2:18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</row>
    <row r="476" spans="2:18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</row>
    <row r="477" spans="2:18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</row>
    <row r="478" spans="2:18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</row>
    <row r="479" spans="2:18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</row>
    <row r="480" spans="2:18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</row>
    <row r="481" spans="2:18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</row>
    <row r="482" spans="2:18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</row>
    <row r="483" spans="2:18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</row>
    <row r="484" spans="2:18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</row>
    <row r="485" spans="2:18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</row>
    <row r="486" spans="2:18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</row>
    <row r="487" spans="2:18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</row>
    <row r="488" spans="2:18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</row>
    <row r="489" spans="2:18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</row>
    <row r="490" spans="2:18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</row>
    <row r="491" spans="2:18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</row>
    <row r="492" spans="2:18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</row>
    <row r="493" spans="2:18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</row>
    <row r="494" spans="2:18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</row>
    <row r="495" spans="2:18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</row>
    <row r="496" spans="2:18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</row>
    <row r="497" spans="2:18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</row>
    <row r="498" spans="2:18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</row>
    <row r="499" spans="2:18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</row>
    <row r="500" spans="2:18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</row>
    <row r="501" spans="2:18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</row>
    <row r="502" spans="2:18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</row>
    <row r="503" spans="2:18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</row>
    <row r="504" spans="2:18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</row>
    <row r="505" spans="2:18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</row>
    <row r="506" spans="2:18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</row>
    <row r="507" spans="2:18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</row>
    <row r="508" spans="2:18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</row>
    <row r="509" spans="2:18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</row>
    <row r="510" spans="2:18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</row>
    <row r="511" spans="2:18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B69:D1048576 C32:D67 N32:N1048576 B1:B68 A1:A1048576 J1:M1048576 O11:Q1048576 E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I20" sqref="I2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7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135</v>
      </c>
      <c r="C1" s="67" t="s" vm="1">
        <v>214</v>
      </c>
    </row>
    <row r="2" spans="2:16">
      <c r="B2" s="46" t="s">
        <v>134</v>
      </c>
      <c r="C2" s="67" t="s">
        <v>215</v>
      </c>
    </row>
    <row r="3" spans="2:16">
      <c r="B3" s="46" t="s">
        <v>136</v>
      </c>
      <c r="C3" s="67" t="s">
        <v>2663</v>
      </c>
    </row>
    <row r="4" spans="2:16">
      <c r="B4" s="46" t="s">
        <v>137</v>
      </c>
      <c r="C4" s="67">
        <v>14242</v>
      </c>
    </row>
    <row r="6" spans="2:16" ht="26.25" customHeight="1">
      <c r="B6" s="148" t="s">
        <v>175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</row>
    <row r="7" spans="2:16" s="3" customFormat="1" ht="78.75">
      <c r="B7" s="21" t="s">
        <v>105</v>
      </c>
      <c r="C7" s="29" t="s">
        <v>40</v>
      </c>
      <c r="D7" s="29" t="s">
        <v>58</v>
      </c>
      <c r="E7" s="29" t="s">
        <v>14</v>
      </c>
      <c r="F7" s="29" t="s">
        <v>59</v>
      </c>
      <c r="G7" s="29" t="s">
        <v>93</v>
      </c>
      <c r="H7" s="29" t="s">
        <v>17</v>
      </c>
      <c r="I7" s="29" t="s">
        <v>92</v>
      </c>
      <c r="J7" s="29" t="s">
        <v>16</v>
      </c>
      <c r="K7" s="29" t="s">
        <v>170</v>
      </c>
      <c r="L7" s="29" t="s">
        <v>190</v>
      </c>
      <c r="M7" s="29" t="s">
        <v>171</v>
      </c>
      <c r="N7" s="29" t="s">
        <v>53</v>
      </c>
      <c r="O7" s="29" t="s">
        <v>138</v>
      </c>
      <c r="P7" s="30" t="s">
        <v>140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197</v>
      </c>
      <c r="M8" s="31" t="s">
        <v>193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9" t="s">
        <v>2674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0">
        <v>0</v>
      </c>
      <c r="N10" s="88"/>
      <c r="O10" s="131">
        <v>0</v>
      </c>
      <c r="P10" s="131">
        <v>0</v>
      </c>
    </row>
    <row r="11" spans="2:16" ht="20.25" customHeight="1">
      <c r="B11" s="132" t="s">
        <v>205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2" t="s">
        <v>101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2" t="s">
        <v>196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2:16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2:16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2:16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2:16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2:16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2:16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2:16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2:16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2:16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2:16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2:16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2:16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2:16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2:16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2:16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2:16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2:16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2:16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2:16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2:16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2:16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2:16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2:16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2:16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2:16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2:16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2:16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2:16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2:16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2:16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2:16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2:16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</row>
    <row r="383" spans="2:16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</row>
    <row r="384" spans="2:16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</row>
    <row r="385" spans="2:16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</row>
    <row r="386" spans="2:16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</row>
    <row r="387" spans="2:16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</row>
    <row r="388" spans="2:16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</row>
    <row r="389" spans="2:16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</row>
    <row r="390" spans="2:16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</row>
    <row r="391" spans="2:16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</row>
    <row r="392" spans="2:16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</row>
    <row r="393" spans="2:16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</row>
    <row r="394" spans="2:16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</row>
    <row r="395" spans="2:16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</row>
    <row r="396" spans="2:16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</row>
    <row r="397" spans="2:16">
      <c r="B397" s="134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</row>
    <row r="398" spans="2:16">
      <c r="B398" s="134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</row>
    <row r="399" spans="2:16">
      <c r="B399" s="135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</row>
    <row r="400" spans="2:16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</row>
    <row r="401" spans="2:16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</row>
    <row r="402" spans="2:16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</row>
    <row r="403" spans="2:16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</row>
    <row r="404" spans="2:16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</row>
    <row r="405" spans="2:16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</row>
    <row r="406" spans="2:16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</row>
    <row r="407" spans="2:16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</row>
    <row r="408" spans="2:16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</row>
    <row r="409" spans="2:16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</row>
    <row r="410" spans="2:16">
      <c r="B410" s="116"/>
      <c r="C410" s="116"/>
      <c r="D410" s="116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</row>
    <row r="411" spans="2:16">
      <c r="B411" s="116"/>
      <c r="C411" s="116"/>
      <c r="D411" s="116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</row>
    <row r="412" spans="2:16">
      <c r="B412" s="116"/>
      <c r="C412" s="116"/>
      <c r="D412" s="116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</row>
    <row r="413" spans="2:16">
      <c r="B413" s="116"/>
      <c r="C413" s="116"/>
      <c r="D413" s="116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</row>
    <row r="414" spans="2:16">
      <c r="B414" s="116"/>
      <c r="C414" s="116"/>
      <c r="D414" s="116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</row>
    <row r="415" spans="2:16">
      <c r="B415" s="116"/>
      <c r="C415" s="116"/>
      <c r="D415" s="116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</row>
    <row r="416" spans="2:16">
      <c r="B416" s="116"/>
      <c r="C416" s="116"/>
      <c r="D416" s="116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</row>
    <row r="417" spans="2:16">
      <c r="B417" s="116"/>
      <c r="C417" s="116"/>
      <c r="D417" s="116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</row>
    <row r="418" spans="2:16">
      <c r="B418" s="116"/>
      <c r="C418" s="116"/>
      <c r="D418" s="116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</row>
    <row r="419" spans="2:16">
      <c r="B419" s="116"/>
      <c r="C419" s="116"/>
      <c r="D419" s="116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</row>
    <row r="420" spans="2:16">
      <c r="B420" s="116"/>
      <c r="C420" s="116"/>
      <c r="D420" s="116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</row>
    <row r="421" spans="2:16">
      <c r="B421" s="116"/>
      <c r="C421" s="116"/>
      <c r="D421" s="116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</row>
    <row r="422" spans="2:16">
      <c r="B422" s="116"/>
      <c r="C422" s="116"/>
      <c r="D422" s="116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</row>
    <row r="423" spans="2:16">
      <c r="B423" s="116"/>
      <c r="C423" s="116"/>
      <c r="D423" s="116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</row>
    <row r="424" spans="2:16">
      <c r="B424" s="116"/>
      <c r="C424" s="116"/>
      <c r="D424" s="116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</row>
    <row r="425" spans="2:16">
      <c r="B425" s="116"/>
      <c r="C425" s="116"/>
      <c r="D425" s="116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</row>
    <row r="426" spans="2:16">
      <c r="B426" s="116"/>
      <c r="C426" s="116"/>
      <c r="D426" s="116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</row>
    <row r="427" spans="2:16">
      <c r="B427" s="116"/>
      <c r="C427" s="116"/>
      <c r="D427" s="116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</row>
    <row r="428" spans="2:16">
      <c r="B428" s="116"/>
      <c r="C428" s="116"/>
      <c r="D428" s="116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</row>
    <row r="429" spans="2:16">
      <c r="B429" s="116"/>
      <c r="C429" s="116"/>
      <c r="D429" s="116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</row>
    <row r="430" spans="2:16">
      <c r="B430" s="116"/>
      <c r="C430" s="116"/>
      <c r="D430" s="116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</row>
    <row r="431" spans="2:16">
      <c r="B431" s="116"/>
      <c r="C431" s="116"/>
      <c r="D431" s="116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</row>
    <row r="432" spans="2:16">
      <c r="B432" s="116"/>
      <c r="C432" s="116"/>
      <c r="D432" s="116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</row>
    <row r="433" spans="2:16">
      <c r="B433" s="116"/>
      <c r="C433" s="116"/>
      <c r="D433" s="116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</row>
    <row r="434" spans="2:16">
      <c r="B434" s="116"/>
      <c r="C434" s="116"/>
      <c r="D434" s="116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</row>
    <row r="435" spans="2:16">
      <c r="B435" s="116"/>
      <c r="C435" s="116"/>
      <c r="D435" s="116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</row>
    <row r="436" spans="2:16">
      <c r="B436" s="116"/>
      <c r="C436" s="116"/>
      <c r="D436" s="116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</row>
    <row r="437" spans="2:16">
      <c r="B437" s="116"/>
      <c r="C437" s="116"/>
      <c r="D437" s="116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</row>
    <row r="438" spans="2:16">
      <c r="B438" s="116"/>
      <c r="C438" s="116"/>
      <c r="D438" s="116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</row>
    <row r="439" spans="2:16">
      <c r="B439" s="116"/>
      <c r="C439" s="116"/>
      <c r="D439" s="116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</row>
    <row r="440" spans="2:16">
      <c r="B440" s="116"/>
      <c r="C440" s="116"/>
      <c r="D440" s="116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</row>
    <row r="441" spans="2:16">
      <c r="B441" s="116"/>
      <c r="C441" s="116"/>
      <c r="D441" s="116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</row>
    <row r="442" spans="2:16">
      <c r="B442" s="116"/>
      <c r="C442" s="116"/>
      <c r="D442" s="116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</row>
    <row r="443" spans="2:16">
      <c r="B443" s="116"/>
      <c r="C443" s="116"/>
      <c r="D443" s="116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</row>
    <row r="444" spans="2:16">
      <c r="B444" s="116"/>
      <c r="C444" s="116"/>
      <c r="D444" s="116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</row>
    <row r="445" spans="2:16">
      <c r="B445" s="116"/>
      <c r="C445" s="116"/>
      <c r="D445" s="116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</row>
    <row r="446" spans="2:16">
      <c r="B446" s="116"/>
      <c r="C446" s="116"/>
      <c r="D446" s="116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</row>
    <row r="447" spans="2:16">
      <c r="B447" s="116"/>
      <c r="C447" s="116"/>
      <c r="D447" s="116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</row>
    <row r="448" spans="2:16">
      <c r="B448" s="116"/>
      <c r="C448" s="116"/>
      <c r="D448" s="116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</row>
    <row r="449" spans="2:16">
      <c r="B449" s="116"/>
      <c r="C449" s="116"/>
      <c r="D449" s="116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</row>
    <row r="450" spans="2:16">
      <c r="B450" s="116"/>
      <c r="C450" s="116"/>
      <c r="D450" s="116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</row>
    <row r="451" spans="2:16">
      <c r="B451" s="116"/>
      <c r="C451" s="116"/>
      <c r="D451" s="116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</row>
    <row r="452" spans="2:16">
      <c r="B452" s="116"/>
      <c r="C452" s="116"/>
      <c r="D452" s="116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</row>
    <row r="453" spans="2:16">
      <c r="B453" s="116"/>
      <c r="C453" s="116"/>
      <c r="D453" s="116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</row>
    <row r="454" spans="2:16">
      <c r="B454" s="116"/>
      <c r="C454" s="116"/>
      <c r="D454" s="116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</row>
    <row r="455" spans="2:16">
      <c r="B455" s="116"/>
      <c r="C455" s="116"/>
      <c r="D455" s="116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</row>
    <row r="456" spans="2:16">
      <c r="B456" s="116"/>
      <c r="C456" s="116"/>
      <c r="D456" s="116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</row>
    <row r="457" spans="2:16">
      <c r="B457" s="116"/>
      <c r="C457" s="116"/>
      <c r="D457" s="116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</row>
    <row r="458" spans="2:16">
      <c r="B458" s="116"/>
      <c r="C458" s="116"/>
      <c r="D458" s="116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</row>
    <row r="459" spans="2:16">
      <c r="B459" s="116"/>
      <c r="C459" s="116"/>
      <c r="D459" s="116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</row>
    <row r="460" spans="2:16">
      <c r="B460" s="116"/>
      <c r="C460" s="116"/>
      <c r="D460" s="116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</row>
    <row r="461" spans="2:16">
      <c r="B461" s="116"/>
      <c r="C461" s="116"/>
      <c r="D461" s="116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</row>
    <row r="462" spans="2:16">
      <c r="B462" s="116"/>
      <c r="C462" s="116"/>
      <c r="D462" s="116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</row>
    <row r="463" spans="2:16">
      <c r="B463" s="116"/>
      <c r="C463" s="116"/>
      <c r="D463" s="116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7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135</v>
      </c>
      <c r="C1" s="67" t="s" vm="1">
        <v>214</v>
      </c>
    </row>
    <row r="2" spans="2:20">
      <c r="B2" s="46" t="s">
        <v>134</v>
      </c>
      <c r="C2" s="67" t="s">
        <v>215</v>
      </c>
    </row>
    <row r="3" spans="2:20">
      <c r="B3" s="46" t="s">
        <v>136</v>
      </c>
      <c r="C3" s="67" t="s">
        <v>2663</v>
      </c>
    </row>
    <row r="4" spans="2:20">
      <c r="B4" s="46" t="s">
        <v>137</v>
      </c>
      <c r="C4" s="67">
        <v>14242</v>
      </c>
    </row>
    <row r="6" spans="2:20" ht="26.25" customHeight="1">
      <c r="B6" s="154" t="s">
        <v>162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</row>
    <row r="7" spans="2:20" ht="26.25" customHeight="1">
      <c r="B7" s="154" t="s">
        <v>79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9"/>
    </row>
    <row r="8" spans="2:20" s="3" customFormat="1" ht="78.75">
      <c r="B8" s="36" t="s">
        <v>104</v>
      </c>
      <c r="C8" s="12" t="s">
        <v>40</v>
      </c>
      <c r="D8" s="12" t="s">
        <v>108</v>
      </c>
      <c r="E8" s="12" t="s">
        <v>178</v>
      </c>
      <c r="F8" s="12" t="s">
        <v>106</v>
      </c>
      <c r="G8" s="12" t="s">
        <v>58</v>
      </c>
      <c r="H8" s="12" t="s">
        <v>14</v>
      </c>
      <c r="I8" s="12" t="s">
        <v>59</v>
      </c>
      <c r="J8" s="12" t="s">
        <v>93</v>
      </c>
      <c r="K8" s="12" t="s">
        <v>17</v>
      </c>
      <c r="L8" s="12" t="s">
        <v>92</v>
      </c>
      <c r="M8" s="12" t="s">
        <v>16</v>
      </c>
      <c r="N8" s="12" t="s">
        <v>18</v>
      </c>
      <c r="O8" s="12" t="s">
        <v>190</v>
      </c>
      <c r="P8" s="12" t="s">
        <v>189</v>
      </c>
      <c r="Q8" s="12" t="s">
        <v>54</v>
      </c>
      <c r="R8" s="12" t="s">
        <v>53</v>
      </c>
      <c r="S8" s="12" t="s">
        <v>138</v>
      </c>
      <c r="T8" s="37" t="s">
        <v>140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197</v>
      </c>
      <c r="P9" s="15"/>
      <c r="Q9" s="15" t="s">
        <v>193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102</v>
      </c>
      <c r="R10" s="18" t="s">
        <v>103</v>
      </c>
      <c r="S10" s="43" t="s">
        <v>141</v>
      </c>
      <c r="T10" s="60" t="s">
        <v>179</v>
      </c>
    </row>
    <row r="11" spans="2:20" s="4" customFormat="1" ht="18" customHeight="1">
      <c r="B11" s="129" t="s">
        <v>2664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30">
        <v>0</v>
      </c>
      <c r="R11" s="88"/>
      <c r="S11" s="131">
        <v>0</v>
      </c>
      <c r="T11" s="131">
        <v>0</v>
      </c>
    </row>
    <row r="12" spans="2:20">
      <c r="B12" s="132" t="s">
        <v>205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32" t="s">
        <v>101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32" t="s">
        <v>188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32" t="s">
        <v>196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67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8.42578125" style="2" customWidth="1"/>
    <col min="4" max="4" width="6.42578125" style="2" bestFit="1" customWidth="1"/>
    <col min="5" max="5" width="8" style="2" bestFit="1" customWidth="1"/>
    <col min="6" max="6" width="12.855468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8.7109375" style="1" bestFit="1" customWidth="1"/>
    <col min="15" max="15" width="11.140625" style="1" bestFit="1" customWidth="1"/>
    <col min="16" max="16" width="13" style="1" bestFit="1" customWidth="1"/>
    <col min="17" max="17" width="9.7109375" style="1" bestFit="1" customWidth="1"/>
    <col min="18" max="18" width="10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135</v>
      </c>
      <c r="C1" s="67" t="s" vm="1">
        <v>214</v>
      </c>
    </row>
    <row r="2" spans="2:21">
      <c r="B2" s="46" t="s">
        <v>134</v>
      </c>
      <c r="C2" s="67" t="s">
        <v>215</v>
      </c>
    </row>
    <row r="3" spans="2:21">
      <c r="B3" s="46" t="s">
        <v>136</v>
      </c>
      <c r="C3" s="67" t="s">
        <v>2663</v>
      </c>
    </row>
    <row r="4" spans="2:21">
      <c r="B4" s="46" t="s">
        <v>137</v>
      </c>
      <c r="C4" s="67">
        <v>14242</v>
      </c>
    </row>
    <row r="6" spans="2:21" ht="26.25" customHeight="1">
      <c r="B6" s="148" t="s">
        <v>162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50"/>
    </row>
    <row r="7" spans="2:21" ht="26.25" customHeight="1">
      <c r="B7" s="148" t="s">
        <v>80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50"/>
    </row>
    <row r="8" spans="2:21" s="3" customFormat="1" ht="78.75">
      <c r="B8" s="21" t="s">
        <v>104</v>
      </c>
      <c r="C8" s="29" t="s">
        <v>40</v>
      </c>
      <c r="D8" s="29" t="s">
        <v>108</v>
      </c>
      <c r="E8" s="29" t="s">
        <v>178</v>
      </c>
      <c r="F8" s="29" t="s">
        <v>106</v>
      </c>
      <c r="G8" s="29" t="s">
        <v>58</v>
      </c>
      <c r="H8" s="29" t="s">
        <v>14</v>
      </c>
      <c r="I8" s="29" t="s">
        <v>59</v>
      </c>
      <c r="J8" s="29" t="s">
        <v>93</v>
      </c>
      <c r="K8" s="29" t="s">
        <v>17</v>
      </c>
      <c r="L8" s="29" t="s">
        <v>92</v>
      </c>
      <c r="M8" s="29" t="s">
        <v>16</v>
      </c>
      <c r="N8" s="29" t="s">
        <v>18</v>
      </c>
      <c r="O8" s="12" t="s">
        <v>190</v>
      </c>
      <c r="P8" s="29" t="s">
        <v>189</v>
      </c>
      <c r="Q8" s="29" t="s">
        <v>204</v>
      </c>
      <c r="R8" s="29" t="s">
        <v>54</v>
      </c>
      <c r="S8" s="12" t="s">
        <v>53</v>
      </c>
      <c r="T8" s="29" t="s">
        <v>138</v>
      </c>
      <c r="U8" s="13" t="s">
        <v>140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197</v>
      </c>
      <c r="P9" s="31"/>
      <c r="Q9" s="15" t="s">
        <v>193</v>
      </c>
      <c r="R9" s="31" t="s">
        <v>193</v>
      </c>
      <c r="S9" s="15" t="s">
        <v>19</v>
      </c>
      <c r="T9" s="31" t="s">
        <v>193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102</v>
      </c>
      <c r="R10" s="18" t="s">
        <v>103</v>
      </c>
      <c r="S10" s="18" t="s">
        <v>141</v>
      </c>
      <c r="T10" s="18" t="s">
        <v>179</v>
      </c>
      <c r="U10" s="19" t="s">
        <v>199</v>
      </c>
    </row>
    <row r="11" spans="2:21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4.5882167112388688</v>
      </c>
      <c r="L11" s="69"/>
      <c r="M11" s="69"/>
      <c r="N11" s="90">
        <v>4.6816460035741164E-2</v>
      </c>
      <c r="O11" s="77"/>
      <c r="P11" s="79"/>
      <c r="Q11" s="77">
        <v>6.2248531490000003</v>
      </c>
      <c r="R11" s="77">
        <f>R12+R259</f>
        <v>1040.4095110900005</v>
      </c>
      <c r="S11" s="69"/>
      <c r="T11" s="78">
        <f>IFERROR(R11/$R$11,0)</f>
        <v>1</v>
      </c>
      <c r="U11" s="78">
        <f>R11/'סכום נכסי הקרן'!$C$42</f>
        <v>0.17489077258153676</v>
      </c>
    </row>
    <row r="12" spans="2:21">
      <c r="B12" s="70" t="s">
        <v>184</v>
      </c>
      <c r="C12" s="71"/>
      <c r="D12" s="71"/>
      <c r="E12" s="71"/>
      <c r="F12" s="71"/>
      <c r="G12" s="71"/>
      <c r="H12" s="71"/>
      <c r="I12" s="71"/>
      <c r="J12" s="71"/>
      <c r="K12" s="80">
        <v>4.3774300558358226</v>
      </c>
      <c r="L12" s="71"/>
      <c r="M12" s="71"/>
      <c r="N12" s="91">
        <v>3.7346013180076611E-2</v>
      </c>
      <c r="O12" s="80"/>
      <c r="P12" s="82"/>
      <c r="Q12" s="80">
        <v>6.2248531490000003</v>
      </c>
      <c r="R12" s="80">
        <f>R13+R169+R251</f>
        <v>743.81103223300033</v>
      </c>
      <c r="S12" s="71"/>
      <c r="T12" s="81">
        <f t="shared" ref="T12:T13" si="0">IFERROR(R12/$R$11,0)</f>
        <v>0.71492140768084256</v>
      </c>
      <c r="U12" s="81">
        <f>R12/'סכום נכסי הקרן'!$C$42</f>
        <v>0.12503315732438236</v>
      </c>
    </row>
    <row r="13" spans="2:21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4.4597320193147567</v>
      </c>
      <c r="L13" s="71"/>
      <c r="M13" s="71"/>
      <c r="N13" s="91">
        <v>3.2995040566632571E-2</v>
      </c>
      <c r="O13" s="80"/>
      <c r="P13" s="82"/>
      <c r="Q13" s="80">
        <v>5.7196440110000015</v>
      </c>
      <c r="R13" s="80">
        <f>SUM(R14:R167)</f>
        <v>618.03634022600033</v>
      </c>
      <c r="S13" s="71"/>
      <c r="T13" s="81">
        <f t="shared" si="0"/>
        <v>0.59403180539795852</v>
      </c>
      <c r="U13" s="81">
        <f>R13/'סכום נכסי הקרן'!$C$42</f>
        <v>0.10389068138405406</v>
      </c>
    </row>
    <row r="14" spans="2:21">
      <c r="B14" s="76" t="s">
        <v>299</v>
      </c>
      <c r="C14" s="73">
        <v>6040372</v>
      </c>
      <c r="D14" s="86" t="s">
        <v>109</v>
      </c>
      <c r="E14" s="86" t="s">
        <v>300</v>
      </c>
      <c r="F14" s="73" t="s">
        <v>301</v>
      </c>
      <c r="G14" s="86" t="s">
        <v>302</v>
      </c>
      <c r="H14" s="73" t="s">
        <v>303</v>
      </c>
      <c r="I14" s="73" t="s">
        <v>120</v>
      </c>
      <c r="J14" s="73"/>
      <c r="K14" s="73">
        <v>1.98</v>
      </c>
      <c r="L14" s="86" t="s">
        <v>122</v>
      </c>
      <c r="M14" s="87">
        <v>8.3000000000000001E-3</v>
      </c>
      <c r="N14" s="87">
        <v>2.1630434782608697E-2</v>
      </c>
      <c r="O14" s="83">
        <v>8.500000000000002E-5</v>
      </c>
      <c r="P14" s="85">
        <v>107.6</v>
      </c>
      <c r="Q14" s="73"/>
      <c r="R14" s="83">
        <v>9.2000000000000016E-8</v>
      </c>
      <c r="S14" s="84">
        <v>2.7943098646370559E-14</v>
      </c>
      <c r="T14" s="84">
        <v>8.8426719497801259E-11</v>
      </c>
      <c r="U14" s="84">
        <v>1.5465017289821302E-11</v>
      </c>
    </row>
    <row r="15" spans="2:21">
      <c r="B15" s="76" t="s">
        <v>304</v>
      </c>
      <c r="C15" s="73">
        <v>2310217</v>
      </c>
      <c r="D15" s="86" t="s">
        <v>109</v>
      </c>
      <c r="E15" s="86" t="s">
        <v>300</v>
      </c>
      <c r="F15" s="73">
        <v>520032046</v>
      </c>
      <c r="G15" s="86" t="s">
        <v>302</v>
      </c>
      <c r="H15" s="73" t="s">
        <v>303</v>
      </c>
      <c r="I15" s="73" t="s">
        <v>120</v>
      </c>
      <c r="J15" s="73"/>
      <c r="K15" s="83">
        <v>1.2400000001804368</v>
      </c>
      <c r="L15" s="86" t="s">
        <v>122</v>
      </c>
      <c r="M15" s="87">
        <v>8.6E-3</v>
      </c>
      <c r="N15" s="87">
        <v>2.3399999998797091E-2</v>
      </c>
      <c r="O15" s="83">
        <v>2412.4533950000005</v>
      </c>
      <c r="P15" s="85">
        <v>110.27</v>
      </c>
      <c r="Q15" s="73"/>
      <c r="R15" s="83">
        <v>2.6602122980000003</v>
      </c>
      <c r="S15" s="84">
        <v>9.6446016372752174E-7</v>
      </c>
      <c r="T15" s="84">
        <v>2.5568896378244266E-3</v>
      </c>
      <c r="U15" s="84">
        <v>4.471764041648397E-4</v>
      </c>
    </row>
    <row r="16" spans="2:21">
      <c r="B16" s="76" t="s">
        <v>306</v>
      </c>
      <c r="C16" s="73">
        <v>2310282</v>
      </c>
      <c r="D16" s="86" t="s">
        <v>109</v>
      </c>
      <c r="E16" s="86" t="s">
        <v>300</v>
      </c>
      <c r="F16" s="73">
        <v>520032046</v>
      </c>
      <c r="G16" s="86" t="s">
        <v>302</v>
      </c>
      <c r="H16" s="73" t="s">
        <v>303</v>
      </c>
      <c r="I16" s="73" t="s">
        <v>120</v>
      </c>
      <c r="J16" s="73"/>
      <c r="K16" s="83">
        <v>2.9699999999154421</v>
      </c>
      <c r="L16" s="86" t="s">
        <v>122</v>
      </c>
      <c r="M16" s="87">
        <v>3.8E-3</v>
      </c>
      <c r="N16" s="87">
        <v>1.9899999999439068E-2</v>
      </c>
      <c r="O16" s="83">
        <v>11507.186379000002</v>
      </c>
      <c r="P16" s="85">
        <v>103.8</v>
      </c>
      <c r="Q16" s="73"/>
      <c r="R16" s="83">
        <v>11.944459633000003</v>
      </c>
      <c r="S16" s="84">
        <v>3.835728793000001E-6</v>
      </c>
      <c r="T16" s="84">
        <v>1.1480536755653274E-2</v>
      </c>
      <c r="U16" s="84">
        <v>2.0078399428469303E-3</v>
      </c>
    </row>
    <row r="17" spans="2:21">
      <c r="B17" s="76" t="s">
        <v>307</v>
      </c>
      <c r="C17" s="73">
        <v>2310381</v>
      </c>
      <c r="D17" s="86" t="s">
        <v>109</v>
      </c>
      <c r="E17" s="86" t="s">
        <v>300</v>
      </c>
      <c r="F17" s="73">
        <v>520032046</v>
      </c>
      <c r="G17" s="86" t="s">
        <v>302</v>
      </c>
      <c r="H17" s="73" t="s">
        <v>303</v>
      </c>
      <c r="I17" s="73" t="s">
        <v>120</v>
      </c>
      <c r="J17" s="73"/>
      <c r="K17" s="83">
        <v>6.9599999976912761</v>
      </c>
      <c r="L17" s="86" t="s">
        <v>122</v>
      </c>
      <c r="M17" s="87">
        <v>2E-3</v>
      </c>
      <c r="N17" s="87">
        <v>2.0099999989280918E-2</v>
      </c>
      <c r="O17" s="83">
        <v>619.90208300000006</v>
      </c>
      <c r="P17" s="85">
        <v>97.6</v>
      </c>
      <c r="Q17" s="83">
        <v>1.3708290000000003E-3</v>
      </c>
      <c r="R17" s="83">
        <v>0.60639526500000007</v>
      </c>
      <c r="S17" s="84">
        <v>6.4680125353188406E-7</v>
      </c>
      <c r="T17" s="84">
        <v>5.8284286959728109E-4</v>
      </c>
      <c r="U17" s="84">
        <v>1.0193383975750836E-4</v>
      </c>
    </row>
    <row r="18" spans="2:21">
      <c r="B18" s="76" t="s">
        <v>308</v>
      </c>
      <c r="C18" s="73">
        <v>1158476</v>
      </c>
      <c r="D18" s="86" t="s">
        <v>109</v>
      </c>
      <c r="E18" s="86" t="s">
        <v>300</v>
      </c>
      <c r="F18" s="73" t="s">
        <v>309</v>
      </c>
      <c r="G18" s="86" t="s">
        <v>118</v>
      </c>
      <c r="H18" s="73" t="s">
        <v>310</v>
      </c>
      <c r="I18" s="73" t="s">
        <v>311</v>
      </c>
      <c r="J18" s="73"/>
      <c r="K18" s="83">
        <v>12.639999999590486</v>
      </c>
      <c r="L18" s="86" t="s">
        <v>122</v>
      </c>
      <c r="M18" s="87">
        <v>2.07E-2</v>
      </c>
      <c r="N18" s="87">
        <v>2.3599999998976218E-2</v>
      </c>
      <c r="O18" s="83">
        <v>11158.803459000002</v>
      </c>
      <c r="P18" s="85">
        <v>105.04</v>
      </c>
      <c r="Q18" s="73"/>
      <c r="R18" s="83">
        <v>11.721207170000001</v>
      </c>
      <c r="S18" s="84">
        <v>3.9771117833126988E-6</v>
      </c>
      <c r="T18" s="84">
        <v>1.1265955419534856E-2</v>
      </c>
      <c r="U18" s="84">
        <v>1.9703116471916022E-3</v>
      </c>
    </row>
    <row r="19" spans="2:21">
      <c r="B19" s="76" t="s">
        <v>312</v>
      </c>
      <c r="C19" s="73">
        <v>1171297</v>
      </c>
      <c r="D19" s="86" t="s">
        <v>109</v>
      </c>
      <c r="E19" s="86" t="s">
        <v>300</v>
      </c>
      <c r="F19" s="73" t="s">
        <v>313</v>
      </c>
      <c r="G19" s="86" t="s">
        <v>302</v>
      </c>
      <c r="H19" s="73" t="s">
        <v>310</v>
      </c>
      <c r="I19" s="73" t="s">
        <v>311</v>
      </c>
      <c r="J19" s="73"/>
      <c r="K19" s="73">
        <v>0.09</v>
      </c>
      <c r="L19" s="86" t="s">
        <v>122</v>
      </c>
      <c r="M19" s="87">
        <v>3.5499999999999997E-2</v>
      </c>
      <c r="N19" s="87">
        <v>3.0543478260869564E-2</v>
      </c>
      <c r="O19" s="83">
        <v>7.5000000000000007E-5</v>
      </c>
      <c r="P19" s="85">
        <v>123.1</v>
      </c>
      <c r="Q19" s="73"/>
      <c r="R19" s="83">
        <v>9.2000000000000016E-8</v>
      </c>
      <c r="S19" s="84">
        <v>1.0522863551782135E-12</v>
      </c>
      <c r="T19" s="84">
        <v>8.8426719497801259E-11</v>
      </c>
      <c r="U19" s="84">
        <v>1.5465017289821302E-11</v>
      </c>
    </row>
    <row r="20" spans="2:21">
      <c r="B20" s="76" t="s">
        <v>314</v>
      </c>
      <c r="C20" s="73">
        <v>1145564</v>
      </c>
      <c r="D20" s="86" t="s">
        <v>109</v>
      </c>
      <c r="E20" s="86" t="s">
        <v>300</v>
      </c>
      <c r="F20" s="73" t="s">
        <v>315</v>
      </c>
      <c r="G20" s="86" t="s">
        <v>316</v>
      </c>
      <c r="H20" s="73" t="s">
        <v>303</v>
      </c>
      <c r="I20" s="73" t="s">
        <v>120</v>
      </c>
      <c r="J20" s="73"/>
      <c r="K20" s="73">
        <v>2.39</v>
      </c>
      <c r="L20" s="86" t="s">
        <v>122</v>
      </c>
      <c r="M20" s="87">
        <v>8.3000000000000001E-3</v>
      </c>
      <c r="N20" s="87">
        <v>2.0481927710843374E-2</v>
      </c>
      <c r="O20" s="83">
        <v>7.7000000000000015E-5</v>
      </c>
      <c r="P20" s="85">
        <v>108.31</v>
      </c>
      <c r="Q20" s="73"/>
      <c r="R20" s="83">
        <v>8.3000000000000015E-8</v>
      </c>
      <c r="S20" s="84">
        <v>5.5866740555872629E-14</v>
      </c>
      <c r="T20" s="84">
        <v>7.977627954692939E-11</v>
      </c>
      <c r="U20" s="84">
        <v>1.395213516364313E-11</v>
      </c>
    </row>
    <row r="21" spans="2:21">
      <c r="B21" s="76" t="s">
        <v>317</v>
      </c>
      <c r="C21" s="73">
        <v>6620496</v>
      </c>
      <c r="D21" s="86" t="s">
        <v>109</v>
      </c>
      <c r="E21" s="86" t="s">
        <v>300</v>
      </c>
      <c r="F21" s="73" t="s">
        <v>318</v>
      </c>
      <c r="G21" s="86" t="s">
        <v>302</v>
      </c>
      <c r="H21" s="73" t="s">
        <v>303</v>
      </c>
      <c r="I21" s="73" t="s">
        <v>120</v>
      </c>
      <c r="J21" s="73"/>
      <c r="K21" s="73">
        <v>4.3099999999999996</v>
      </c>
      <c r="L21" s="86" t="s">
        <v>122</v>
      </c>
      <c r="M21" s="87">
        <v>1E-3</v>
      </c>
      <c r="N21" s="87">
        <v>0.02</v>
      </c>
      <c r="O21" s="83">
        <v>3.8000000000000009E-5</v>
      </c>
      <c r="P21" s="85">
        <v>99.3</v>
      </c>
      <c r="Q21" s="73"/>
      <c r="R21" s="83">
        <v>3.8000000000000009E-8</v>
      </c>
      <c r="S21" s="84">
        <v>1.2803738368140636E-14</v>
      </c>
      <c r="T21" s="84">
        <v>3.6524079792570086E-11</v>
      </c>
      <c r="U21" s="84">
        <v>6.3877245327522769E-12</v>
      </c>
    </row>
    <row r="22" spans="2:21">
      <c r="B22" s="76" t="s">
        <v>319</v>
      </c>
      <c r="C22" s="73">
        <v>1940535</v>
      </c>
      <c r="D22" s="86" t="s">
        <v>109</v>
      </c>
      <c r="E22" s="86" t="s">
        <v>300</v>
      </c>
      <c r="F22" s="73">
        <v>520032640</v>
      </c>
      <c r="G22" s="86" t="s">
        <v>302</v>
      </c>
      <c r="H22" s="73" t="s">
        <v>303</v>
      </c>
      <c r="I22" s="73" t="s">
        <v>120</v>
      </c>
      <c r="J22" s="73"/>
      <c r="K22" s="73">
        <v>0.11</v>
      </c>
      <c r="L22" s="86" t="s">
        <v>122</v>
      </c>
      <c r="M22" s="87">
        <v>0.05</v>
      </c>
      <c r="N22" s="87">
        <v>4.2590579710144925E-2</v>
      </c>
      <c r="O22" s="83">
        <v>4.7400000000000003E-4</v>
      </c>
      <c r="P22" s="85">
        <v>116.4</v>
      </c>
      <c r="Q22" s="73"/>
      <c r="R22" s="83">
        <v>5.5200000000000007E-7</v>
      </c>
      <c r="S22" s="84">
        <v>4.5119748655357007E-13</v>
      </c>
      <c r="T22" s="84">
        <v>5.3056031698680753E-10</v>
      </c>
      <c r="U22" s="84">
        <v>9.2790103738927807E-11</v>
      </c>
    </row>
    <row r="23" spans="2:21">
      <c r="B23" s="76" t="s">
        <v>320</v>
      </c>
      <c r="C23" s="73">
        <v>1940618</v>
      </c>
      <c r="D23" s="86" t="s">
        <v>109</v>
      </c>
      <c r="E23" s="86" t="s">
        <v>300</v>
      </c>
      <c r="F23" s="73">
        <v>520032640</v>
      </c>
      <c r="G23" s="86" t="s">
        <v>302</v>
      </c>
      <c r="H23" s="73" t="s">
        <v>303</v>
      </c>
      <c r="I23" s="73" t="s">
        <v>120</v>
      </c>
      <c r="J23" s="73"/>
      <c r="K23" s="73">
        <v>2.78</v>
      </c>
      <c r="L23" s="86" t="s">
        <v>122</v>
      </c>
      <c r="M23" s="87">
        <v>6.0000000000000001E-3</v>
      </c>
      <c r="N23" s="87">
        <v>0.02</v>
      </c>
      <c r="O23" s="83">
        <v>9.7000000000000027E-5</v>
      </c>
      <c r="P23" s="85">
        <v>107.3</v>
      </c>
      <c r="Q23" s="73"/>
      <c r="R23" s="83">
        <v>1.04E-7</v>
      </c>
      <c r="S23" s="84">
        <v>8.7224528897869061E-14</v>
      </c>
      <c r="T23" s="84">
        <v>9.9960639432297058E-11</v>
      </c>
      <c r="U23" s="84">
        <v>1.7482193458058861E-11</v>
      </c>
    </row>
    <row r="24" spans="2:21">
      <c r="B24" s="76" t="s">
        <v>321</v>
      </c>
      <c r="C24" s="73">
        <v>1940659</v>
      </c>
      <c r="D24" s="86" t="s">
        <v>109</v>
      </c>
      <c r="E24" s="86" t="s">
        <v>300</v>
      </c>
      <c r="F24" s="73">
        <v>520032640</v>
      </c>
      <c r="G24" s="86" t="s">
        <v>302</v>
      </c>
      <c r="H24" s="73" t="s">
        <v>303</v>
      </c>
      <c r="I24" s="73" t="s">
        <v>120</v>
      </c>
      <c r="J24" s="73"/>
      <c r="K24" s="73">
        <v>3.74</v>
      </c>
      <c r="L24" s="86" t="s">
        <v>122</v>
      </c>
      <c r="M24" s="87">
        <v>1.7500000000000002E-2</v>
      </c>
      <c r="N24" s="87">
        <v>2.0245398773006129E-2</v>
      </c>
      <c r="O24" s="83">
        <v>1.4900000000000002E-4</v>
      </c>
      <c r="P24" s="85">
        <v>109.82</v>
      </c>
      <c r="Q24" s="73"/>
      <c r="R24" s="83">
        <v>1.6300000000000004E-7</v>
      </c>
      <c r="S24" s="84">
        <v>4.5125046057529399E-14</v>
      </c>
      <c r="T24" s="84">
        <v>1.5666907911023485E-10</v>
      </c>
      <c r="U24" s="84">
        <v>2.7399976285226874E-11</v>
      </c>
    </row>
    <row r="25" spans="2:21">
      <c r="B25" s="76" t="s">
        <v>322</v>
      </c>
      <c r="C25" s="73">
        <v>6000210</v>
      </c>
      <c r="D25" s="86" t="s">
        <v>109</v>
      </c>
      <c r="E25" s="86" t="s">
        <v>300</v>
      </c>
      <c r="F25" s="73" t="s">
        <v>323</v>
      </c>
      <c r="G25" s="86" t="s">
        <v>324</v>
      </c>
      <c r="H25" s="73" t="s">
        <v>325</v>
      </c>
      <c r="I25" s="73" t="s">
        <v>120</v>
      </c>
      <c r="J25" s="73"/>
      <c r="K25" s="83">
        <v>4.4499999999952635</v>
      </c>
      <c r="L25" s="86" t="s">
        <v>122</v>
      </c>
      <c r="M25" s="87">
        <v>3.85E-2</v>
      </c>
      <c r="N25" s="87">
        <v>2.2099999999914754E-2</v>
      </c>
      <c r="O25" s="83">
        <v>8757.9510200000022</v>
      </c>
      <c r="P25" s="85">
        <v>120.55</v>
      </c>
      <c r="Q25" s="73"/>
      <c r="R25" s="83">
        <v>10.557710229000001</v>
      </c>
      <c r="S25" s="84">
        <v>3.3910960091186014E-6</v>
      </c>
      <c r="T25" s="84">
        <v>1.0147648706074456E-2</v>
      </c>
      <c r="U25" s="84">
        <v>1.7747301220913934E-3</v>
      </c>
    </row>
    <row r="26" spans="2:21">
      <c r="B26" s="76" t="s">
        <v>326</v>
      </c>
      <c r="C26" s="73">
        <v>6000236</v>
      </c>
      <c r="D26" s="86" t="s">
        <v>109</v>
      </c>
      <c r="E26" s="86" t="s">
        <v>300</v>
      </c>
      <c r="F26" s="73" t="s">
        <v>323</v>
      </c>
      <c r="G26" s="86" t="s">
        <v>324</v>
      </c>
      <c r="H26" s="73" t="s">
        <v>325</v>
      </c>
      <c r="I26" s="73" t="s">
        <v>120</v>
      </c>
      <c r="J26" s="73"/>
      <c r="K26" s="83">
        <v>2.0699999999632577</v>
      </c>
      <c r="L26" s="86" t="s">
        <v>122</v>
      </c>
      <c r="M26" s="87">
        <v>4.4999999999999998E-2</v>
      </c>
      <c r="N26" s="87">
        <v>2.209999999997839E-2</v>
      </c>
      <c r="O26" s="83">
        <v>7769.5597250000019</v>
      </c>
      <c r="P26" s="85">
        <v>119.1</v>
      </c>
      <c r="Q26" s="73"/>
      <c r="R26" s="83">
        <v>9.2535455620000011</v>
      </c>
      <c r="S26" s="84">
        <v>2.6287551063141583E-6</v>
      </c>
      <c r="T26" s="84">
        <v>8.8941378018597573E-3</v>
      </c>
      <c r="U26" s="84">
        <v>1.5555026316139038E-3</v>
      </c>
    </row>
    <row r="27" spans="2:21">
      <c r="B27" s="76" t="s">
        <v>327</v>
      </c>
      <c r="C27" s="73">
        <v>6000285</v>
      </c>
      <c r="D27" s="86" t="s">
        <v>109</v>
      </c>
      <c r="E27" s="86" t="s">
        <v>300</v>
      </c>
      <c r="F27" s="73" t="s">
        <v>323</v>
      </c>
      <c r="G27" s="86" t="s">
        <v>324</v>
      </c>
      <c r="H27" s="73" t="s">
        <v>325</v>
      </c>
      <c r="I27" s="73" t="s">
        <v>120</v>
      </c>
      <c r="J27" s="73"/>
      <c r="K27" s="83">
        <v>6.8400000000841725</v>
      </c>
      <c r="L27" s="86" t="s">
        <v>122</v>
      </c>
      <c r="M27" s="87">
        <v>2.3900000000000001E-2</v>
      </c>
      <c r="N27" s="87">
        <v>2.4100000000210432E-2</v>
      </c>
      <c r="O27" s="83">
        <v>12866.960832000002</v>
      </c>
      <c r="P27" s="85">
        <v>110.8</v>
      </c>
      <c r="Q27" s="73"/>
      <c r="R27" s="83">
        <v>14.256591970000001</v>
      </c>
      <c r="S27" s="84">
        <v>3.3084266353453257E-6</v>
      </c>
      <c r="T27" s="84">
        <v>1.3702865860062996E-2</v>
      </c>
      <c r="U27" s="84">
        <v>2.3965047968475817E-3</v>
      </c>
    </row>
    <row r="28" spans="2:21">
      <c r="B28" s="76" t="s">
        <v>328</v>
      </c>
      <c r="C28" s="73">
        <v>6000384</v>
      </c>
      <c r="D28" s="86" t="s">
        <v>109</v>
      </c>
      <c r="E28" s="86" t="s">
        <v>300</v>
      </c>
      <c r="F28" s="73" t="s">
        <v>323</v>
      </c>
      <c r="G28" s="86" t="s">
        <v>324</v>
      </c>
      <c r="H28" s="73" t="s">
        <v>325</v>
      </c>
      <c r="I28" s="73" t="s">
        <v>120</v>
      </c>
      <c r="J28" s="73"/>
      <c r="K28" s="83">
        <v>3.9600000007579048</v>
      </c>
      <c r="L28" s="86" t="s">
        <v>122</v>
      </c>
      <c r="M28" s="87">
        <v>0.01</v>
      </c>
      <c r="N28" s="87">
        <v>2.060000000359008E-2</v>
      </c>
      <c r="O28" s="83">
        <v>1902.9599580000001</v>
      </c>
      <c r="P28" s="85">
        <v>105.39</v>
      </c>
      <c r="Q28" s="73"/>
      <c r="R28" s="83">
        <v>2.0055294880000001</v>
      </c>
      <c r="S28" s="84">
        <v>1.5835025666928233E-6</v>
      </c>
      <c r="T28" s="84">
        <v>1.9276347117385319E-3</v>
      </c>
      <c r="U28" s="84">
        <v>3.3712552399093974E-4</v>
      </c>
    </row>
    <row r="29" spans="2:21">
      <c r="B29" s="76" t="s">
        <v>329</v>
      </c>
      <c r="C29" s="73">
        <v>6000392</v>
      </c>
      <c r="D29" s="86" t="s">
        <v>109</v>
      </c>
      <c r="E29" s="86" t="s">
        <v>300</v>
      </c>
      <c r="F29" s="73" t="s">
        <v>323</v>
      </c>
      <c r="G29" s="86" t="s">
        <v>324</v>
      </c>
      <c r="H29" s="73" t="s">
        <v>325</v>
      </c>
      <c r="I29" s="73" t="s">
        <v>120</v>
      </c>
      <c r="J29" s="73"/>
      <c r="K29" s="83">
        <v>11.910000000666612</v>
      </c>
      <c r="L29" s="86" t="s">
        <v>122</v>
      </c>
      <c r="M29" s="87">
        <v>1.2500000000000001E-2</v>
      </c>
      <c r="N29" s="87">
        <v>2.5600000001878797E-2</v>
      </c>
      <c r="O29" s="83">
        <v>5923.4375870000013</v>
      </c>
      <c r="P29" s="85">
        <v>93.45</v>
      </c>
      <c r="Q29" s="73"/>
      <c r="R29" s="83">
        <v>5.5354523410000009</v>
      </c>
      <c r="S29" s="84">
        <v>1.3801533986708358E-6</v>
      </c>
      <c r="T29" s="84">
        <v>5.3204553418592856E-3</v>
      </c>
      <c r="U29" s="84">
        <v>9.3049854522333478E-4</v>
      </c>
    </row>
    <row r="30" spans="2:21">
      <c r="B30" s="76" t="s">
        <v>330</v>
      </c>
      <c r="C30" s="73">
        <v>1196799</v>
      </c>
      <c r="D30" s="86" t="s">
        <v>109</v>
      </c>
      <c r="E30" s="86" t="s">
        <v>300</v>
      </c>
      <c r="F30" s="73" t="s">
        <v>323</v>
      </c>
      <c r="G30" s="86" t="s">
        <v>324</v>
      </c>
      <c r="H30" s="73" t="s">
        <v>325</v>
      </c>
      <c r="I30" s="73" t="s">
        <v>120</v>
      </c>
      <c r="J30" s="73"/>
      <c r="K30" s="83">
        <v>11.459999998194494</v>
      </c>
      <c r="L30" s="86" t="s">
        <v>122</v>
      </c>
      <c r="M30" s="87">
        <v>3.2000000000000001E-2</v>
      </c>
      <c r="N30" s="87">
        <v>2.5799999997227496E-2</v>
      </c>
      <c r="O30" s="83">
        <v>2743.8709500000004</v>
      </c>
      <c r="P30" s="85">
        <v>107.79</v>
      </c>
      <c r="Q30" s="73"/>
      <c r="R30" s="83">
        <v>2.9576185290000008</v>
      </c>
      <c r="S30" s="84">
        <v>2.0121991276149187E-6</v>
      </c>
      <c r="T30" s="84">
        <v>2.8427446091889414E-3</v>
      </c>
      <c r="U30" s="84">
        <v>4.9716980095305268E-4</v>
      </c>
    </row>
    <row r="31" spans="2:21">
      <c r="B31" s="76" t="s">
        <v>331</v>
      </c>
      <c r="C31" s="73">
        <v>1147503</v>
      </c>
      <c r="D31" s="86" t="s">
        <v>109</v>
      </c>
      <c r="E31" s="86" t="s">
        <v>300</v>
      </c>
      <c r="F31" s="73" t="s">
        <v>332</v>
      </c>
      <c r="G31" s="86" t="s">
        <v>118</v>
      </c>
      <c r="H31" s="73" t="s">
        <v>325</v>
      </c>
      <c r="I31" s="73" t="s">
        <v>120</v>
      </c>
      <c r="J31" s="73"/>
      <c r="K31" s="83">
        <v>6.5100000011632915</v>
      </c>
      <c r="L31" s="86" t="s">
        <v>122</v>
      </c>
      <c r="M31" s="87">
        <v>2.6499999999999999E-2</v>
      </c>
      <c r="N31" s="87">
        <v>2.3100000006284444E-2</v>
      </c>
      <c r="O31" s="83">
        <v>1316.4561010000002</v>
      </c>
      <c r="P31" s="85">
        <v>113.62</v>
      </c>
      <c r="Q31" s="73"/>
      <c r="R31" s="83">
        <v>1.4957574259999999</v>
      </c>
      <c r="S31" s="84">
        <v>8.8028775107441258E-7</v>
      </c>
      <c r="T31" s="84">
        <v>1.4376621994092956E-3</v>
      </c>
      <c r="U31" s="84">
        <v>2.5143385276596306E-4</v>
      </c>
    </row>
    <row r="32" spans="2:21">
      <c r="B32" s="76" t="s">
        <v>333</v>
      </c>
      <c r="C32" s="73">
        <v>1134436</v>
      </c>
      <c r="D32" s="86" t="s">
        <v>109</v>
      </c>
      <c r="E32" s="86" t="s">
        <v>300</v>
      </c>
      <c r="F32" s="73" t="s">
        <v>334</v>
      </c>
      <c r="G32" s="86" t="s">
        <v>316</v>
      </c>
      <c r="H32" s="73" t="s">
        <v>335</v>
      </c>
      <c r="I32" s="73" t="s">
        <v>311</v>
      </c>
      <c r="J32" s="73"/>
      <c r="K32" s="83">
        <v>1.2500000004195433</v>
      </c>
      <c r="L32" s="86" t="s">
        <v>122</v>
      </c>
      <c r="M32" s="87">
        <v>6.5000000000000006E-3</v>
      </c>
      <c r="N32" s="87">
        <v>2.6500000014264464E-2</v>
      </c>
      <c r="O32" s="83">
        <v>552.05325600000015</v>
      </c>
      <c r="P32" s="85">
        <v>107.94</v>
      </c>
      <c r="Q32" s="73"/>
      <c r="R32" s="83">
        <v>0.59588627100000013</v>
      </c>
      <c r="S32" s="84">
        <v>1.8284310693335784E-6</v>
      </c>
      <c r="T32" s="84">
        <v>5.7274204498160633E-4</v>
      </c>
      <c r="U32" s="84">
        <v>1.0016729873676241E-4</v>
      </c>
    </row>
    <row r="33" spans="2:21">
      <c r="B33" s="76" t="s">
        <v>336</v>
      </c>
      <c r="C33" s="73">
        <v>1138650</v>
      </c>
      <c r="D33" s="86" t="s">
        <v>109</v>
      </c>
      <c r="E33" s="86" t="s">
        <v>300</v>
      </c>
      <c r="F33" s="73" t="s">
        <v>334</v>
      </c>
      <c r="G33" s="86" t="s">
        <v>316</v>
      </c>
      <c r="H33" s="73" t="s">
        <v>325</v>
      </c>
      <c r="I33" s="73" t="s">
        <v>120</v>
      </c>
      <c r="J33" s="73"/>
      <c r="K33" s="83">
        <v>3.609999999944403</v>
      </c>
      <c r="L33" s="86" t="s">
        <v>122</v>
      </c>
      <c r="M33" s="87">
        <v>1.34E-2</v>
      </c>
      <c r="N33" s="87">
        <v>2.6199999999511572E-2</v>
      </c>
      <c r="O33" s="83">
        <v>16634.467960000005</v>
      </c>
      <c r="P33" s="85">
        <v>106.9</v>
      </c>
      <c r="Q33" s="83">
        <v>1.4631748370000002</v>
      </c>
      <c r="R33" s="83">
        <v>19.245421087000004</v>
      </c>
      <c r="S33" s="84">
        <v>5.3790718351875486E-6</v>
      </c>
      <c r="T33" s="84">
        <v>1.8497928826926288E-2</v>
      </c>
      <c r="U33" s="84">
        <v>3.2351170636994182E-3</v>
      </c>
    </row>
    <row r="34" spans="2:21">
      <c r="B34" s="76" t="s">
        <v>337</v>
      </c>
      <c r="C34" s="73">
        <v>1156603</v>
      </c>
      <c r="D34" s="86" t="s">
        <v>109</v>
      </c>
      <c r="E34" s="86" t="s">
        <v>300</v>
      </c>
      <c r="F34" s="73" t="s">
        <v>334</v>
      </c>
      <c r="G34" s="86" t="s">
        <v>316</v>
      </c>
      <c r="H34" s="73" t="s">
        <v>325</v>
      </c>
      <c r="I34" s="73" t="s">
        <v>120</v>
      </c>
      <c r="J34" s="73"/>
      <c r="K34" s="83">
        <v>3.5899999998478815</v>
      </c>
      <c r="L34" s="86" t="s">
        <v>122</v>
      </c>
      <c r="M34" s="87">
        <v>1.77E-2</v>
      </c>
      <c r="N34" s="87">
        <v>2.5499999998598907E-2</v>
      </c>
      <c r="O34" s="83">
        <v>9294.2253670000009</v>
      </c>
      <c r="P34" s="85">
        <v>107.51</v>
      </c>
      <c r="Q34" s="73"/>
      <c r="R34" s="83">
        <v>9.9922217280000023</v>
      </c>
      <c r="S34" s="84">
        <v>3.3712811020027754E-6</v>
      </c>
      <c r="T34" s="84">
        <v>9.6041237815401199E-3</v>
      </c>
      <c r="U34" s="84">
        <v>1.6796726281222618E-3</v>
      </c>
    </row>
    <row r="35" spans="2:21">
      <c r="B35" s="76" t="s">
        <v>338</v>
      </c>
      <c r="C35" s="73">
        <v>1156611</v>
      </c>
      <c r="D35" s="86" t="s">
        <v>109</v>
      </c>
      <c r="E35" s="86" t="s">
        <v>300</v>
      </c>
      <c r="F35" s="73" t="s">
        <v>334</v>
      </c>
      <c r="G35" s="86" t="s">
        <v>316</v>
      </c>
      <c r="H35" s="73" t="s">
        <v>325</v>
      </c>
      <c r="I35" s="73" t="s">
        <v>120</v>
      </c>
      <c r="J35" s="73"/>
      <c r="K35" s="83">
        <v>6.5899999999126821</v>
      </c>
      <c r="L35" s="86" t="s">
        <v>122</v>
      </c>
      <c r="M35" s="87">
        <v>2.4799999999999999E-2</v>
      </c>
      <c r="N35" s="87">
        <v>2.8099999999555175E-2</v>
      </c>
      <c r="O35" s="83">
        <v>16829.548216000003</v>
      </c>
      <c r="P35" s="85">
        <v>108.2</v>
      </c>
      <c r="Q35" s="73"/>
      <c r="R35" s="83">
        <v>18.209571101000005</v>
      </c>
      <c r="S35" s="84">
        <v>5.1083925633406092E-6</v>
      </c>
      <c r="T35" s="84">
        <v>1.7502311260036905E-2</v>
      </c>
      <c r="U35" s="84">
        <v>3.0609927382303842E-3</v>
      </c>
    </row>
    <row r="36" spans="2:21">
      <c r="B36" s="76" t="s">
        <v>339</v>
      </c>
      <c r="C36" s="73">
        <v>1178672</v>
      </c>
      <c r="D36" s="86" t="s">
        <v>109</v>
      </c>
      <c r="E36" s="86" t="s">
        <v>300</v>
      </c>
      <c r="F36" s="73" t="s">
        <v>334</v>
      </c>
      <c r="G36" s="86" t="s">
        <v>316</v>
      </c>
      <c r="H36" s="73" t="s">
        <v>335</v>
      </c>
      <c r="I36" s="73" t="s">
        <v>311</v>
      </c>
      <c r="J36" s="73"/>
      <c r="K36" s="83">
        <v>7.9700000005571701</v>
      </c>
      <c r="L36" s="86" t="s">
        <v>122</v>
      </c>
      <c r="M36" s="87">
        <v>9.0000000000000011E-3</v>
      </c>
      <c r="N36" s="87">
        <v>2.8900000001638736E-2</v>
      </c>
      <c r="O36" s="83">
        <v>8162.4991740000005</v>
      </c>
      <c r="P36" s="85">
        <v>92.96</v>
      </c>
      <c r="Q36" s="83">
        <v>3.9972517000000013E-2</v>
      </c>
      <c r="R36" s="83">
        <v>7.6278316750000013</v>
      </c>
      <c r="S36" s="84">
        <v>4.2879367124116676E-6</v>
      </c>
      <c r="T36" s="84">
        <v>7.331566651105092E-3</v>
      </c>
      <c r="U36" s="84">
        <v>1.2822233558447997E-3</v>
      </c>
    </row>
    <row r="37" spans="2:21">
      <c r="B37" s="76" t="s">
        <v>340</v>
      </c>
      <c r="C37" s="73">
        <v>1178680</v>
      </c>
      <c r="D37" s="86" t="s">
        <v>109</v>
      </c>
      <c r="E37" s="86" t="s">
        <v>300</v>
      </c>
      <c r="F37" s="73" t="s">
        <v>334</v>
      </c>
      <c r="G37" s="86" t="s">
        <v>316</v>
      </c>
      <c r="H37" s="73" t="s">
        <v>335</v>
      </c>
      <c r="I37" s="73" t="s">
        <v>311</v>
      </c>
      <c r="J37" s="73"/>
      <c r="K37" s="83">
        <v>11.470000000451851</v>
      </c>
      <c r="L37" s="86" t="s">
        <v>122</v>
      </c>
      <c r="M37" s="87">
        <v>1.6899999999999998E-2</v>
      </c>
      <c r="N37" s="87">
        <v>3.0500000001506166E-2</v>
      </c>
      <c r="O37" s="83">
        <v>10558.822255999999</v>
      </c>
      <c r="P37" s="85">
        <v>93.4</v>
      </c>
      <c r="Q37" s="83">
        <v>9.7095258000000018E-2</v>
      </c>
      <c r="R37" s="83">
        <v>9.9590343500000014</v>
      </c>
      <c r="S37" s="84">
        <v>3.9429339507302336E-6</v>
      </c>
      <c r="T37" s="84">
        <v>9.5722254014827986E-3</v>
      </c>
      <c r="U37" s="84">
        <v>1.6740938957899374E-3</v>
      </c>
    </row>
    <row r="38" spans="2:21">
      <c r="B38" s="76" t="s">
        <v>341</v>
      </c>
      <c r="C38" s="73">
        <v>1133149</v>
      </c>
      <c r="D38" s="86" t="s">
        <v>109</v>
      </c>
      <c r="E38" s="86" t="s">
        <v>300</v>
      </c>
      <c r="F38" s="73" t="s">
        <v>342</v>
      </c>
      <c r="G38" s="86" t="s">
        <v>316</v>
      </c>
      <c r="H38" s="73" t="s">
        <v>343</v>
      </c>
      <c r="I38" s="73" t="s">
        <v>120</v>
      </c>
      <c r="J38" s="73"/>
      <c r="K38" s="83">
        <v>2.7799999999279668</v>
      </c>
      <c r="L38" s="86" t="s">
        <v>122</v>
      </c>
      <c r="M38" s="87">
        <v>3.2000000000000001E-2</v>
      </c>
      <c r="N38" s="87">
        <v>2.6200000000223555E-2</v>
      </c>
      <c r="O38" s="83">
        <v>5594.7575620000007</v>
      </c>
      <c r="P38" s="85">
        <v>111.95</v>
      </c>
      <c r="Q38" s="83">
        <v>1.7884881690000003</v>
      </c>
      <c r="R38" s="83">
        <v>8.0518192610000003</v>
      </c>
      <c r="S38" s="84">
        <v>4.9851865044877363E-6</v>
      </c>
      <c r="T38" s="84">
        <v>7.7390865569504381E-3</v>
      </c>
      <c r="U38" s="84">
        <v>1.3534948270204474E-3</v>
      </c>
    </row>
    <row r="39" spans="2:21">
      <c r="B39" s="76" t="s">
        <v>344</v>
      </c>
      <c r="C39" s="73">
        <v>1158609</v>
      </c>
      <c r="D39" s="86" t="s">
        <v>109</v>
      </c>
      <c r="E39" s="86" t="s">
        <v>300</v>
      </c>
      <c r="F39" s="73" t="s">
        <v>342</v>
      </c>
      <c r="G39" s="86" t="s">
        <v>316</v>
      </c>
      <c r="H39" s="73" t="s">
        <v>343</v>
      </c>
      <c r="I39" s="73" t="s">
        <v>120</v>
      </c>
      <c r="J39" s="73"/>
      <c r="K39" s="83">
        <v>4.4999999998390914</v>
      </c>
      <c r="L39" s="86" t="s">
        <v>122</v>
      </c>
      <c r="M39" s="87">
        <v>1.1399999999999999E-2</v>
      </c>
      <c r="N39" s="87">
        <v>2.789999999922764E-2</v>
      </c>
      <c r="O39" s="83">
        <v>6092.8496210000012</v>
      </c>
      <c r="P39" s="85">
        <v>102</v>
      </c>
      <c r="Q39" s="73"/>
      <c r="R39" s="83">
        <v>6.2147064120000008</v>
      </c>
      <c r="S39" s="84">
        <v>2.5784568153897009E-6</v>
      </c>
      <c r="T39" s="84">
        <v>5.9733271810338134E-3</v>
      </c>
      <c r="U39" s="84">
        <v>1.0446798055732966E-3</v>
      </c>
    </row>
    <row r="40" spans="2:21">
      <c r="B40" s="76" t="s">
        <v>345</v>
      </c>
      <c r="C40" s="73">
        <v>1172782</v>
      </c>
      <c r="D40" s="86" t="s">
        <v>109</v>
      </c>
      <c r="E40" s="86" t="s">
        <v>300</v>
      </c>
      <c r="F40" s="73" t="s">
        <v>342</v>
      </c>
      <c r="G40" s="86" t="s">
        <v>316</v>
      </c>
      <c r="H40" s="73" t="s">
        <v>343</v>
      </c>
      <c r="I40" s="73" t="s">
        <v>120</v>
      </c>
      <c r="J40" s="73"/>
      <c r="K40" s="83">
        <v>6.7600000003363307</v>
      </c>
      <c r="L40" s="86" t="s">
        <v>122</v>
      </c>
      <c r="M40" s="87">
        <v>9.1999999999999998E-3</v>
      </c>
      <c r="N40" s="87">
        <v>2.9300000001918507E-2</v>
      </c>
      <c r="O40" s="83">
        <v>8682.8344699999998</v>
      </c>
      <c r="P40" s="85">
        <v>97.25</v>
      </c>
      <c r="Q40" s="73"/>
      <c r="R40" s="83">
        <v>8.4440569660000016</v>
      </c>
      <c r="S40" s="84">
        <v>4.3381376029721531E-6</v>
      </c>
      <c r="T40" s="84">
        <v>8.116089747347139E-3</v>
      </c>
      <c r="U40" s="84">
        <v>1.4194292062546304E-3</v>
      </c>
    </row>
    <row r="41" spans="2:21">
      <c r="B41" s="76" t="s">
        <v>346</v>
      </c>
      <c r="C41" s="73">
        <v>1133487</v>
      </c>
      <c r="D41" s="86" t="s">
        <v>109</v>
      </c>
      <c r="E41" s="86" t="s">
        <v>300</v>
      </c>
      <c r="F41" s="73" t="s">
        <v>347</v>
      </c>
      <c r="G41" s="86" t="s">
        <v>316</v>
      </c>
      <c r="H41" s="73" t="s">
        <v>348</v>
      </c>
      <c r="I41" s="73" t="s">
        <v>311</v>
      </c>
      <c r="J41" s="73"/>
      <c r="K41" s="83">
        <v>2.8699999999300121</v>
      </c>
      <c r="L41" s="86" t="s">
        <v>122</v>
      </c>
      <c r="M41" s="87">
        <v>2.3399999999999997E-2</v>
      </c>
      <c r="N41" s="87">
        <v>2.7299999999144592E-2</v>
      </c>
      <c r="O41" s="83">
        <v>4681.6653270000006</v>
      </c>
      <c r="P41" s="85">
        <v>109.87</v>
      </c>
      <c r="Q41" s="73"/>
      <c r="R41" s="83">
        <v>5.1437457280000007</v>
      </c>
      <c r="S41" s="84">
        <v>1.8082896227827151E-6</v>
      </c>
      <c r="T41" s="84">
        <v>4.9439626158464074E-3</v>
      </c>
      <c r="U41" s="84">
        <v>8.6465344149961362E-4</v>
      </c>
    </row>
    <row r="42" spans="2:21">
      <c r="B42" s="76" t="s">
        <v>349</v>
      </c>
      <c r="C42" s="73">
        <v>1160944</v>
      </c>
      <c r="D42" s="86" t="s">
        <v>109</v>
      </c>
      <c r="E42" s="86" t="s">
        <v>300</v>
      </c>
      <c r="F42" s="73" t="s">
        <v>347</v>
      </c>
      <c r="G42" s="86" t="s">
        <v>316</v>
      </c>
      <c r="H42" s="73" t="s">
        <v>348</v>
      </c>
      <c r="I42" s="73" t="s">
        <v>311</v>
      </c>
      <c r="J42" s="73"/>
      <c r="K42" s="83">
        <v>5.6999999998674449</v>
      </c>
      <c r="L42" s="86" t="s">
        <v>122</v>
      </c>
      <c r="M42" s="87">
        <v>6.5000000000000006E-3</v>
      </c>
      <c r="N42" s="87">
        <v>2.8199999999048719E-2</v>
      </c>
      <c r="O42" s="83">
        <v>13198.328657000002</v>
      </c>
      <c r="P42" s="85">
        <v>97.17</v>
      </c>
      <c r="Q42" s="73"/>
      <c r="R42" s="83">
        <v>12.824816421000001</v>
      </c>
      <c r="S42" s="84">
        <v>5.7659645706656615E-6</v>
      </c>
      <c r="T42" s="84">
        <v>1.2326700481201764E-2</v>
      </c>
      <c r="U42" s="84">
        <v>2.1558261705385776E-3</v>
      </c>
    </row>
    <row r="43" spans="2:21">
      <c r="B43" s="76" t="s">
        <v>350</v>
      </c>
      <c r="C43" s="73">
        <v>1195999</v>
      </c>
      <c r="D43" s="86" t="s">
        <v>109</v>
      </c>
      <c r="E43" s="86" t="s">
        <v>300</v>
      </c>
      <c r="F43" s="73" t="s">
        <v>347</v>
      </c>
      <c r="G43" s="86" t="s">
        <v>316</v>
      </c>
      <c r="H43" s="73" t="s">
        <v>348</v>
      </c>
      <c r="I43" s="73" t="s">
        <v>311</v>
      </c>
      <c r="J43" s="73"/>
      <c r="K43" s="83">
        <v>9.0999999924019122</v>
      </c>
      <c r="L43" s="86" t="s">
        <v>122</v>
      </c>
      <c r="M43" s="87">
        <v>2.64E-2</v>
      </c>
      <c r="N43" s="87">
        <v>2.7899999972387436E-2</v>
      </c>
      <c r="O43" s="83">
        <v>539.01650000000006</v>
      </c>
      <c r="P43" s="85">
        <v>100.11</v>
      </c>
      <c r="Q43" s="73"/>
      <c r="R43" s="83">
        <v>0.53960943100000014</v>
      </c>
      <c r="S43" s="84">
        <v>1.7967216666666669E-6</v>
      </c>
      <c r="T43" s="84">
        <v>5.1865099775440379E-4</v>
      </c>
      <c r="U43" s="84">
        <v>9.0707273697452557E-5</v>
      </c>
    </row>
    <row r="44" spans="2:21">
      <c r="B44" s="76" t="s">
        <v>351</v>
      </c>
      <c r="C44" s="73">
        <v>1138924</v>
      </c>
      <c r="D44" s="86" t="s">
        <v>109</v>
      </c>
      <c r="E44" s="86" t="s">
        <v>300</v>
      </c>
      <c r="F44" s="73" t="s">
        <v>352</v>
      </c>
      <c r="G44" s="86" t="s">
        <v>316</v>
      </c>
      <c r="H44" s="73" t="s">
        <v>343</v>
      </c>
      <c r="I44" s="73" t="s">
        <v>120</v>
      </c>
      <c r="J44" s="73"/>
      <c r="K44" s="83">
        <v>2.5100000009249293</v>
      </c>
      <c r="L44" s="86" t="s">
        <v>122</v>
      </c>
      <c r="M44" s="87">
        <v>1.34E-2</v>
      </c>
      <c r="N44" s="87">
        <v>2.480000000584166E-2</v>
      </c>
      <c r="O44" s="83">
        <v>1321.8857740000003</v>
      </c>
      <c r="P44" s="85">
        <v>108.78</v>
      </c>
      <c r="Q44" s="73"/>
      <c r="R44" s="83">
        <v>1.4379473170000003</v>
      </c>
      <c r="S44" s="84">
        <v>2.4792351580567315E-6</v>
      </c>
      <c r="T44" s="84">
        <v>1.382097435358423E-3</v>
      </c>
      <c r="U44" s="84">
        <v>2.4171608825279513E-4</v>
      </c>
    </row>
    <row r="45" spans="2:21">
      <c r="B45" s="76" t="s">
        <v>353</v>
      </c>
      <c r="C45" s="73">
        <v>1151117</v>
      </c>
      <c r="D45" s="86" t="s">
        <v>109</v>
      </c>
      <c r="E45" s="86" t="s">
        <v>300</v>
      </c>
      <c r="F45" s="73" t="s">
        <v>352</v>
      </c>
      <c r="G45" s="86" t="s">
        <v>316</v>
      </c>
      <c r="H45" s="73" t="s">
        <v>348</v>
      </c>
      <c r="I45" s="73" t="s">
        <v>311</v>
      </c>
      <c r="J45" s="73"/>
      <c r="K45" s="83">
        <v>3.8400000001772931</v>
      </c>
      <c r="L45" s="86" t="s">
        <v>122</v>
      </c>
      <c r="M45" s="87">
        <v>1.8200000000000001E-2</v>
      </c>
      <c r="N45" s="87">
        <v>2.5200000000104295E-2</v>
      </c>
      <c r="O45" s="83">
        <v>3554.9733520000004</v>
      </c>
      <c r="P45" s="85">
        <v>107.89</v>
      </c>
      <c r="Q45" s="73"/>
      <c r="R45" s="83">
        <v>3.8354607730000003</v>
      </c>
      <c r="S45" s="84">
        <v>9.3947498731501061E-6</v>
      </c>
      <c r="T45" s="84">
        <v>3.686491455640119E-3</v>
      </c>
      <c r="U45" s="84">
        <v>6.4473333879213441E-4</v>
      </c>
    </row>
    <row r="46" spans="2:21">
      <c r="B46" s="76" t="s">
        <v>354</v>
      </c>
      <c r="C46" s="73">
        <v>1161512</v>
      </c>
      <c r="D46" s="86" t="s">
        <v>109</v>
      </c>
      <c r="E46" s="86" t="s">
        <v>300</v>
      </c>
      <c r="F46" s="73" t="s">
        <v>352</v>
      </c>
      <c r="G46" s="86" t="s">
        <v>316</v>
      </c>
      <c r="H46" s="73" t="s">
        <v>348</v>
      </c>
      <c r="I46" s="73" t="s">
        <v>311</v>
      </c>
      <c r="J46" s="73"/>
      <c r="K46" s="83">
        <v>2.2799999997425342</v>
      </c>
      <c r="L46" s="86" t="s">
        <v>122</v>
      </c>
      <c r="M46" s="87">
        <v>2E-3</v>
      </c>
      <c r="N46" s="87">
        <v>2.43999999983739E-2</v>
      </c>
      <c r="O46" s="83">
        <v>2838.3175750000005</v>
      </c>
      <c r="P46" s="85">
        <v>104</v>
      </c>
      <c r="Q46" s="73"/>
      <c r="R46" s="83">
        <v>2.9518504170000006</v>
      </c>
      <c r="S46" s="84">
        <v>8.6009623484848507E-6</v>
      </c>
      <c r="T46" s="84">
        <v>2.8372005306905074E-3</v>
      </c>
      <c r="U46" s="84">
        <v>4.9620019278120888E-4</v>
      </c>
    </row>
    <row r="47" spans="2:21">
      <c r="B47" s="76" t="s">
        <v>355</v>
      </c>
      <c r="C47" s="73">
        <v>7590128</v>
      </c>
      <c r="D47" s="86" t="s">
        <v>109</v>
      </c>
      <c r="E47" s="86" t="s">
        <v>300</v>
      </c>
      <c r="F47" s="73" t="s">
        <v>356</v>
      </c>
      <c r="G47" s="86" t="s">
        <v>316</v>
      </c>
      <c r="H47" s="73" t="s">
        <v>343</v>
      </c>
      <c r="I47" s="73" t="s">
        <v>120</v>
      </c>
      <c r="J47" s="73"/>
      <c r="K47" s="83">
        <v>1.6800000002064213</v>
      </c>
      <c r="L47" s="86" t="s">
        <v>122</v>
      </c>
      <c r="M47" s="87">
        <v>4.7500000000000001E-2</v>
      </c>
      <c r="N47" s="87">
        <v>2.8500000005160536E-2</v>
      </c>
      <c r="O47" s="83">
        <v>1384.7253040000003</v>
      </c>
      <c r="P47" s="85">
        <v>139.94</v>
      </c>
      <c r="Q47" s="73"/>
      <c r="R47" s="83">
        <v>1.9377845200000001</v>
      </c>
      <c r="S47" s="84">
        <v>1.0728527594611425E-6</v>
      </c>
      <c r="T47" s="84">
        <v>1.8625209586654503E-3</v>
      </c>
      <c r="U47" s="84">
        <v>3.2573772941030509E-4</v>
      </c>
    </row>
    <row r="48" spans="2:21">
      <c r="B48" s="76" t="s">
        <v>357</v>
      </c>
      <c r="C48" s="73">
        <v>7590219</v>
      </c>
      <c r="D48" s="86" t="s">
        <v>109</v>
      </c>
      <c r="E48" s="86" t="s">
        <v>300</v>
      </c>
      <c r="F48" s="73" t="s">
        <v>356</v>
      </c>
      <c r="G48" s="86" t="s">
        <v>316</v>
      </c>
      <c r="H48" s="73" t="s">
        <v>343</v>
      </c>
      <c r="I48" s="73" t="s">
        <v>120</v>
      </c>
      <c r="J48" s="73"/>
      <c r="K48" s="83">
        <v>4.5600000007439849</v>
      </c>
      <c r="L48" s="86" t="s">
        <v>122</v>
      </c>
      <c r="M48" s="87">
        <v>5.0000000000000001E-3</v>
      </c>
      <c r="N48" s="87">
        <v>2.8300000006044875E-2</v>
      </c>
      <c r="O48" s="83">
        <v>3038.1587920000006</v>
      </c>
      <c r="P48" s="85">
        <v>99.1</v>
      </c>
      <c r="Q48" s="73"/>
      <c r="R48" s="83">
        <v>3.0108153460000002</v>
      </c>
      <c r="S48" s="84">
        <v>1.7021767067276813E-6</v>
      </c>
      <c r="T48" s="84">
        <v>2.8938752615262761E-3</v>
      </c>
      <c r="U48" s="84">
        <v>5.0611208024292718E-4</v>
      </c>
    </row>
    <row r="49" spans="2:21">
      <c r="B49" s="76" t="s">
        <v>358</v>
      </c>
      <c r="C49" s="73">
        <v>7590284</v>
      </c>
      <c r="D49" s="86" t="s">
        <v>109</v>
      </c>
      <c r="E49" s="86" t="s">
        <v>300</v>
      </c>
      <c r="F49" s="73" t="s">
        <v>356</v>
      </c>
      <c r="G49" s="86" t="s">
        <v>316</v>
      </c>
      <c r="H49" s="73" t="s">
        <v>343</v>
      </c>
      <c r="I49" s="73" t="s">
        <v>120</v>
      </c>
      <c r="J49" s="73"/>
      <c r="K49" s="83">
        <v>6.3799999996709182</v>
      </c>
      <c r="L49" s="86" t="s">
        <v>122</v>
      </c>
      <c r="M49" s="87">
        <v>5.8999999999999999E-3</v>
      </c>
      <c r="N49" s="87">
        <v>3.0599999998015832E-2</v>
      </c>
      <c r="O49" s="83">
        <v>9010.6270640000021</v>
      </c>
      <c r="P49" s="85">
        <v>91.73</v>
      </c>
      <c r="Q49" s="73"/>
      <c r="R49" s="83">
        <v>8.2654481940000029</v>
      </c>
      <c r="S49" s="84">
        <v>8.1959869419089611E-6</v>
      </c>
      <c r="T49" s="84">
        <v>7.9444181410265879E-3</v>
      </c>
      <c r="U49" s="84">
        <v>1.3894054263949159E-3</v>
      </c>
    </row>
    <row r="50" spans="2:21">
      <c r="B50" s="76" t="s">
        <v>359</v>
      </c>
      <c r="C50" s="73">
        <v>6130207</v>
      </c>
      <c r="D50" s="86" t="s">
        <v>109</v>
      </c>
      <c r="E50" s="86" t="s">
        <v>300</v>
      </c>
      <c r="F50" s="73" t="s">
        <v>360</v>
      </c>
      <c r="G50" s="86" t="s">
        <v>316</v>
      </c>
      <c r="H50" s="73" t="s">
        <v>343</v>
      </c>
      <c r="I50" s="73" t="s">
        <v>120</v>
      </c>
      <c r="J50" s="73"/>
      <c r="K50" s="83">
        <v>3.3200000001762957</v>
      </c>
      <c r="L50" s="86" t="s">
        <v>122</v>
      </c>
      <c r="M50" s="87">
        <v>1.5800000000000002E-2</v>
      </c>
      <c r="N50" s="87">
        <v>2.4500000000777775E-2</v>
      </c>
      <c r="O50" s="83">
        <v>3549.7490430000007</v>
      </c>
      <c r="P50" s="85">
        <v>108.66</v>
      </c>
      <c r="Q50" s="73"/>
      <c r="R50" s="83">
        <v>3.8571572260000004</v>
      </c>
      <c r="S50" s="84">
        <v>7.6313757474265172E-6</v>
      </c>
      <c r="T50" s="84">
        <v>3.7073452182871652E-3</v>
      </c>
      <c r="U50" s="84">
        <v>6.4838046945270831E-4</v>
      </c>
    </row>
    <row r="51" spans="2:21">
      <c r="B51" s="76" t="s">
        <v>361</v>
      </c>
      <c r="C51" s="73">
        <v>6130280</v>
      </c>
      <c r="D51" s="86" t="s">
        <v>109</v>
      </c>
      <c r="E51" s="86" t="s">
        <v>300</v>
      </c>
      <c r="F51" s="73" t="s">
        <v>360</v>
      </c>
      <c r="G51" s="86" t="s">
        <v>316</v>
      </c>
      <c r="H51" s="73" t="s">
        <v>343</v>
      </c>
      <c r="I51" s="73" t="s">
        <v>120</v>
      </c>
      <c r="J51" s="73"/>
      <c r="K51" s="83">
        <v>5.750000000619127</v>
      </c>
      <c r="L51" s="86" t="s">
        <v>122</v>
      </c>
      <c r="M51" s="87">
        <v>8.3999999999999995E-3</v>
      </c>
      <c r="N51" s="87">
        <v>2.6700000004634603E-2</v>
      </c>
      <c r="O51" s="83">
        <v>2856.8454040000006</v>
      </c>
      <c r="P51" s="85">
        <v>98.94</v>
      </c>
      <c r="Q51" s="73"/>
      <c r="R51" s="83">
        <v>2.8265627070000003</v>
      </c>
      <c r="S51" s="84">
        <v>6.4069194976452133E-6</v>
      </c>
      <c r="T51" s="84">
        <v>2.7167789960308129E-3</v>
      </c>
      <c r="U51" s="84">
        <v>4.7513957754912064E-4</v>
      </c>
    </row>
    <row r="52" spans="2:21">
      <c r="B52" s="76" t="s">
        <v>362</v>
      </c>
      <c r="C52" s="73">
        <v>6040380</v>
      </c>
      <c r="D52" s="86" t="s">
        <v>109</v>
      </c>
      <c r="E52" s="86" t="s">
        <v>300</v>
      </c>
      <c r="F52" s="73" t="s">
        <v>301</v>
      </c>
      <c r="G52" s="86" t="s">
        <v>302</v>
      </c>
      <c r="H52" s="73" t="s">
        <v>348</v>
      </c>
      <c r="I52" s="73" t="s">
        <v>311</v>
      </c>
      <c r="J52" s="73"/>
      <c r="K52" s="83">
        <v>8.0000000040607172E-2</v>
      </c>
      <c r="L52" s="86" t="s">
        <v>122</v>
      </c>
      <c r="M52" s="87">
        <v>1.6399999999999998E-2</v>
      </c>
      <c r="N52" s="87">
        <v>6.519999999553322E-2</v>
      </c>
      <c r="O52" s="83">
        <v>8.9290000000000008E-2</v>
      </c>
      <c r="P52" s="85">
        <v>5516000</v>
      </c>
      <c r="Q52" s="73"/>
      <c r="R52" s="83">
        <v>4.9252387850000003</v>
      </c>
      <c r="S52" s="84">
        <v>7.2735418703160648E-6</v>
      </c>
      <c r="T52" s="84">
        <v>4.7339424837052873E-3</v>
      </c>
      <c r="U52" s="84">
        <v>8.2792285833177667E-4</v>
      </c>
    </row>
    <row r="53" spans="2:21">
      <c r="B53" s="76" t="s">
        <v>363</v>
      </c>
      <c r="C53" s="73">
        <v>6040398</v>
      </c>
      <c r="D53" s="86" t="s">
        <v>109</v>
      </c>
      <c r="E53" s="86" t="s">
        <v>300</v>
      </c>
      <c r="F53" s="73" t="s">
        <v>301</v>
      </c>
      <c r="G53" s="86" t="s">
        <v>302</v>
      </c>
      <c r="H53" s="73" t="s">
        <v>348</v>
      </c>
      <c r="I53" s="73" t="s">
        <v>311</v>
      </c>
      <c r="J53" s="73"/>
      <c r="K53" s="83">
        <v>4.7400000000568641</v>
      </c>
      <c r="L53" s="86" t="s">
        <v>122</v>
      </c>
      <c r="M53" s="87">
        <v>2.7799999999999998E-2</v>
      </c>
      <c r="N53" s="87">
        <v>3.4699999997441125E-2</v>
      </c>
      <c r="O53" s="83">
        <v>3.2680000000000008E-2</v>
      </c>
      <c r="P53" s="85">
        <v>5381286</v>
      </c>
      <c r="Q53" s="73"/>
      <c r="R53" s="83">
        <v>1.7585850350000003</v>
      </c>
      <c r="S53" s="84">
        <v>7.8144428503108572E-6</v>
      </c>
      <c r="T53" s="84">
        <v>1.6902815826410436E-3</v>
      </c>
      <c r="U53" s="84">
        <v>2.9561465186843475E-4</v>
      </c>
    </row>
    <row r="54" spans="2:21">
      <c r="B54" s="76" t="s">
        <v>364</v>
      </c>
      <c r="C54" s="73">
        <v>6040430</v>
      </c>
      <c r="D54" s="86" t="s">
        <v>109</v>
      </c>
      <c r="E54" s="86" t="s">
        <v>300</v>
      </c>
      <c r="F54" s="73" t="s">
        <v>301</v>
      </c>
      <c r="G54" s="86" t="s">
        <v>302</v>
      </c>
      <c r="H54" s="73" t="s">
        <v>348</v>
      </c>
      <c r="I54" s="73" t="s">
        <v>311</v>
      </c>
      <c r="J54" s="73"/>
      <c r="K54" s="83">
        <v>1.6399999999439374</v>
      </c>
      <c r="L54" s="86" t="s">
        <v>122</v>
      </c>
      <c r="M54" s="87">
        <v>2.4199999999999999E-2</v>
      </c>
      <c r="N54" s="87">
        <v>3.4899999998738586E-2</v>
      </c>
      <c r="O54" s="83">
        <v>0.13036500000000001</v>
      </c>
      <c r="P54" s="85">
        <v>5473005</v>
      </c>
      <c r="Q54" s="73"/>
      <c r="R54" s="83">
        <v>7.134868710000001</v>
      </c>
      <c r="S54" s="84">
        <v>4.5229504215383548E-6</v>
      </c>
      <c r="T54" s="84">
        <v>6.8577503703566205E-3</v>
      </c>
      <c r="U54" s="84">
        <v>1.1993572604429891E-3</v>
      </c>
    </row>
    <row r="55" spans="2:21">
      <c r="B55" s="76" t="s">
        <v>365</v>
      </c>
      <c r="C55" s="73">
        <v>6040471</v>
      </c>
      <c r="D55" s="86" t="s">
        <v>109</v>
      </c>
      <c r="E55" s="86" t="s">
        <v>300</v>
      </c>
      <c r="F55" s="73" t="s">
        <v>301</v>
      </c>
      <c r="G55" s="86" t="s">
        <v>302</v>
      </c>
      <c r="H55" s="73" t="s">
        <v>348</v>
      </c>
      <c r="I55" s="73" t="s">
        <v>311</v>
      </c>
      <c r="J55" s="73"/>
      <c r="K55" s="83">
        <v>1.2400000000332365</v>
      </c>
      <c r="L55" s="86" t="s">
        <v>122</v>
      </c>
      <c r="M55" s="87">
        <v>1.95E-2</v>
      </c>
      <c r="N55" s="87">
        <v>3.1700000000166179E-2</v>
      </c>
      <c r="O55" s="83">
        <v>0.11061500000000002</v>
      </c>
      <c r="P55" s="85">
        <v>5440000</v>
      </c>
      <c r="Q55" s="73"/>
      <c r="R55" s="83">
        <v>6.0174796700000011</v>
      </c>
      <c r="S55" s="84">
        <v>4.456867722309522E-6</v>
      </c>
      <c r="T55" s="84">
        <v>5.7837607267696919E-3</v>
      </c>
      <c r="U55" s="84">
        <v>1.0115263819315018E-3</v>
      </c>
    </row>
    <row r="56" spans="2:21">
      <c r="B56" s="76" t="s">
        <v>366</v>
      </c>
      <c r="C56" s="73">
        <v>6040620</v>
      </c>
      <c r="D56" s="86" t="s">
        <v>109</v>
      </c>
      <c r="E56" s="86" t="s">
        <v>300</v>
      </c>
      <c r="F56" s="73" t="s">
        <v>301</v>
      </c>
      <c r="G56" s="86" t="s">
        <v>302</v>
      </c>
      <c r="H56" s="73" t="s">
        <v>343</v>
      </c>
      <c r="I56" s="73" t="s">
        <v>120</v>
      </c>
      <c r="J56" s="73"/>
      <c r="K56" s="83">
        <v>4.58999999990038</v>
      </c>
      <c r="L56" s="86" t="s">
        <v>122</v>
      </c>
      <c r="M56" s="87">
        <v>1.4999999999999999E-2</v>
      </c>
      <c r="N56" s="87">
        <v>3.3799999998773908E-2</v>
      </c>
      <c r="O56" s="83">
        <v>0.10614500000000002</v>
      </c>
      <c r="P56" s="85">
        <v>4917657</v>
      </c>
      <c r="Q56" s="73"/>
      <c r="R56" s="83">
        <v>5.2198223280000011</v>
      </c>
      <c r="S56" s="84">
        <v>3.7803618491345544E-6</v>
      </c>
      <c r="T56" s="84">
        <v>5.0170844002871296E-3</v>
      </c>
      <c r="U56" s="84">
        <v>8.7744176687299215E-4</v>
      </c>
    </row>
    <row r="57" spans="2:21">
      <c r="B57" s="76" t="s">
        <v>367</v>
      </c>
      <c r="C57" s="73">
        <v>2260446</v>
      </c>
      <c r="D57" s="86" t="s">
        <v>109</v>
      </c>
      <c r="E57" s="86" t="s">
        <v>300</v>
      </c>
      <c r="F57" s="73" t="s">
        <v>368</v>
      </c>
      <c r="G57" s="86" t="s">
        <v>316</v>
      </c>
      <c r="H57" s="73" t="s">
        <v>343</v>
      </c>
      <c r="I57" s="73" t="s">
        <v>120</v>
      </c>
      <c r="J57" s="73"/>
      <c r="K57" s="83">
        <v>2.8599999996429486</v>
      </c>
      <c r="L57" s="86" t="s">
        <v>122</v>
      </c>
      <c r="M57" s="87">
        <v>3.7000000000000005E-2</v>
      </c>
      <c r="N57" s="87">
        <v>2.6500000008926272E-2</v>
      </c>
      <c r="O57" s="83">
        <v>245.87124500000002</v>
      </c>
      <c r="P57" s="85">
        <v>113.91</v>
      </c>
      <c r="Q57" s="73"/>
      <c r="R57" s="83">
        <v>0.28007193500000005</v>
      </c>
      <c r="S57" s="84">
        <v>6.5403300158215767E-7</v>
      </c>
      <c r="T57" s="84">
        <v>2.6919393951577636E-4</v>
      </c>
      <c r="U57" s="84">
        <v>4.7079536056181602E-5</v>
      </c>
    </row>
    <row r="58" spans="2:21">
      <c r="B58" s="76" t="s">
        <v>369</v>
      </c>
      <c r="C58" s="73">
        <v>2260495</v>
      </c>
      <c r="D58" s="86" t="s">
        <v>109</v>
      </c>
      <c r="E58" s="86" t="s">
        <v>300</v>
      </c>
      <c r="F58" s="73" t="s">
        <v>368</v>
      </c>
      <c r="G58" s="86" t="s">
        <v>316</v>
      </c>
      <c r="H58" s="73" t="s">
        <v>343</v>
      </c>
      <c r="I58" s="73" t="s">
        <v>120</v>
      </c>
      <c r="J58" s="73"/>
      <c r="K58" s="83">
        <v>4.3399999985523232</v>
      </c>
      <c r="L58" s="86" t="s">
        <v>122</v>
      </c>
      <c r="M58" s="87">
        <v>2.81E-2</v>
      </c>
      <c r="N58" s="87">
        <v>2.7399999991163534E-2</v>
      </c>
      <c r="O58" s="83">
        <v>948.35849700000017</v>
      </c>
      <c r="P58" s="85">
        <v>112.17</v>
      </c>
      <c r="Q58" s="73"/>
      <c r="R58" s="83">
        <v>1.0637737310000002</v>
      </c>
      <c r="S58" s="84">
        <v>7.1039004922010989E-7</v>
      </c>
      <c r="T58" s="84">
        <v>1.0224567534811574E-3</v>
      </c>
      <c r="U58" s="84">
        <v>1.7881825154752949E-4</v>
      </c>
    </row>
    <row r="59" spans="2:21">
      <c r="B59" s="76" t="s">
        <v>370</v>
      </c>
      <c r="C59" s="73">
        <v>2260545</v>
      </c>
      <c r="D59" s="86" t="s">
        <v>109</v>
      </c>
      <c r="E59" s="86" t="s">
        <v>300</v>
      </c>
      <c r="F59" s="73" t="s">
        <v>368</v>
      </c>
      <c r="G59" s="86" t="s">
        <v>316</v>
      </c>
      <c r="H59" s="73" t="s">
        <v>348</v>
      </c>
      <c r="I59" s="73" t="s">
        <v>311</v>
      </c>
      <c r="J59" s="73"/>
      <c r="K59" s="83">
        <v>2.7699999988248551</v>
      </c>
      <c r="L59" s="86" t="s">
        <v>122</v>
      </c>
      <c r="M59" s="87">
        <v>2.4E-2</v>
      </c>
      <c r="N59" s="87">
        <v>2.5299999967177005E-2</v>
      </c>
      <c r="O59" s="83">
        <v>221.46476200000004</v>
      </c>
      <c r="P59" s="85">
        <v>111.43</v>
      </c>
      <c r="Q59" s="73"/>
      <c r="R59" s="83">
        <v>0.24677817700000002</v>
      </c>
      <c r="S59" s="84">
        <v>3.5921467129764759E-7</v>
      </c>
      <c r="T59" s="84">
        <v>2.3719331125823638E-4</v>
      </c>
      <c r="U59" s="84">
        <v>4.148292145712588E-5</v>
      </c>
    </row>
    <row r="60" spans="2:21">
      <c r="B60" s="76" t="s">
        <v>371</v>
      </c>
      <c r="C60" s="73">
        <v>2260552</v>
      </c>
      <c r="D60" s="86" t="s">
        <v>109</v>
      </c>
      <c r="E60" s="86" t="s">
        <v>300</v>
      </c>
      <c r="F60" s="73" t="s">
        <v>368</v>
      </c>
      <c r="G60" s="86" t="s">
        <v>316</v>
      </c>
      <c r="H60" s="73" t="s">
        <v>343</v>
      </c>
      <c r="I60" s="73" t="s">
        <v>120</v>
      </c>
      <c r="J60" s="73"/>
      <c r="K60" s="83">
        <v>4.1300000002483994</v>
      </c>
      <c r="L60" s="86" t="s">
        <v>122</v>
      </c>
      <c r="M60" s="87">
        <v>2.6000000000000002E-2</v>
      </c>
      <c r="N60" s="87">
        <v>2.6100000000921032E-2</v>
      </c>
      <c r="O60" s="83">
        <v>3227.2908960000004</v>
      </c>
      <c r="P60" s="85">
        <v>111.02</v>
      </c>
      <c r="Q60" s="73"/>
      <c r="R60" s="83">
        <v>3.5829383470000002</v>
      </c>
      <c r="S60" s="84">
        <v>6.5829761590052388E-6</v>
      </c>
      <c r="T60" s="84">
        <v>3.4437770020443984E-3</v>
      </c>
      <c r="U60" s="84">
        <v>6.0228482048607331E-4</v>
      </c>
    </row>
    <row r="61" spans="2:21">
      <c r="B61" s="76" t="s">
        <v>372</v>
      </c>
      <c r="C61" s="73">
        <v>2260636</v>
      </c>
      <c r="D61" s="86" t="s">
        <v>109</v>
      </c>
      <c r="E61" s="86" t="s">
        <v>300</v>
      </c>
      <c r="F61" s="73" t="s">
        <v>368</v>
      </c>
      <c r="G61" s="86" t="s">
        <v>316</v>
      </c>
      <c r="H61" s="73" t="s">
        <v>343</v>
      </c>
      <c r="I61" s="73" t="s">
        <v>120</v>
      </c>
      <c r="J61" s="73"/>
      <c r="K61" s="83">
        <v>6.6700000000502033</v>
      </c>
      <c r="L61" s="86" t="s">
        <v>122</v>
      </c>
      <c r="M61" s="87">
        <v>3.4999999999999996E-3</v>
      </c>
      <c r="N61" s="87">
        <v>2.9899999999928286E-2</v>
      </c>
      <c r="O61" s="83">
        <v>15398.839319000002</v>
      </c>
      <c r="P61" s="85">
        <v>90.55</v>
      </c>
      <c r="Q61" s="73"/>
      <c r="R61" s="83">
        <v>13.943649390000003</v>
      </c>
      <c r="S61" s="84">
        <v>5.0231012612848898E-6</v>
      </c>
      <c r="T61" s="84">
        <v>1.3402077971578451E-2</v>
      </c>
      <c r="U61" s="84">
        <v>2.3438997706473506E-3</v>
      </c>
    </row>
    <row r="62" spans="2:21">
      <c r="B62" s="76" t="s">
        <v>373</v>
      </c>
      <c r="C62" s="73">
        <v>3230125</v>
      </c>
      <c r="D62" s="86" t="s">
        <v>109</v>
      </c>
      <c r="E62" s="86" t="s">
        <v>300</v>
      </c>
      <c r="F62" s="73" t="s">
        <v>374</v>
      </c>
      <c r="G62" s="86" t="s">
        <v>316</v>
      </c>
      <c r="H62" s="73" t="s">
        <v>348</v>
      </c>
      <c r="I62" s="73" t="s">
        <v>311</v>
      </c>
      <c r="J62" s="73"/>
      <c r="K62" s="83">
        <v>0.27999999979681517</v>
      </c>
      <c r="L62" s="86" t="s">
        <v>122</v>
      </c>
      <c r="M62" s="87">
        <v>4.9000000000000002E-2</v>
      </c>
      <c r="N62" s="87">
        <v>3.1200000017270711E-2</v>
      </c>
      <c r="O62" s="83">
        <v>680.95857899999999</v>
      </c>
      <c r="P62" s="85">
        <v>115.64</v>
      </c>
      <c r="Q62" s="73"/>
      <c r="R62" s="83">
        <v>0.78746049700000009</v>
      </c>
      <c r="S62" s="84">
        <v>5.1198871105242218E-6</v>
      </c>
      <c r="T62" s="84">
        <v>7.5687552699802351E-4</v>
      </c>
      <c r="U62" s="84">
        <v>1.323705456647421E-4</v>
      </c>
    </row>
    <row r="63" spans="2:21">
      <c r="B63" s="76" t="s">
        <v>375</v>
      </c>
      <c r="C63" s="73">
        <v>3230265</v>
      </c>
      <c r="D63" s="86" t="s">
        <v>109</v>
      </c>
      <c r="E63" s="86" t="s">
        <v>300</v>
      </c>
      <c r="F63" s="73" t="s">
        <v>374</v>
      </c>
      <c r="G63" s="86" t="s">
        <v>316</v>
      </c>
      <c r="H63" s="73" t="s">
        <v>348</v>
      </c>
      <c r="I63" s="73" t="s">
        <v>311</v>
      </c>
      <c r="J63" s="73"/>
      <c r="K63" s="83">
        <v>3.4400000002275095</v>
      </c>
      <c r="L63" s="86" t="s">
        <v>122</v>
      </c>
      <c r="M63" s="87">
        <v>2.35E-2</v>
      </c>
      <c r="N63" s="87">
        <v>2.4700000001511738E-2</v>
      </c>
      <c r="O63" s="83">
        <v>5964.6890300000005</v>
      </c>
      <c r="P63" s="85">
        <v>112.01</v>
      </c>
      <c r="Q63" s="73"/>
      <c r="R63" s="83">
        <v>6.6810482170000007</v>
      </c>
      <c r="S63" s="84">
        <v>8.1238074149922636E-6</v>
      </c>
      <c r="T63" s="84">
        <v>6.4215562677820016E-3</v>
      </c>
      <c r="U63" s="84">
        <v>1.1230709368482039E-3</v>
      </c>
    </row>
    <row r="64" spans="2:21">
      <c r="B64" s="76" t="s">
        <v>376</v>
      </c>
      <c r="C64" s="73">
        <v>3230190</v>
      </c>
      <c r="D64" s="86" t="s">
        <v>109</v>
      </c>
      <c r="E64" s="86" t="s">
        <v>300</v>
      </c>
      <c r="F64" s="73" t="s">
        <v>374</v>
      </c>
      <c r="G64" s="86" t="s">
        <v>316</v>
      </c>
      <c r="H64" s="73" t="s">
        <v>348</v>
      </c>
      <c r="I64" s="73" t="s">
        <v>311</v>
      </c>
      <c r="J64" s="73"/>
      <c r="K64" s="83">
        <v>1.9700000002416724</v>
      </c>
      <c r="L64" s="86" t="s">
        <v>122</v>
      </c>
      <c r="M64" s="87">
        <v>1.7600000000000001E-2</v>
      </c>
      <c r="N64" s="87">
        <v>2.4800000002931762E-2</v>
      </c>
      <c r="O64" s="83">
        <v>4468.3546940000015</v>
      </c>
      <c r="P64" s="85">
        <v>110.64</v>
      </c>
      <c r="Q64" s="83">
        <v>0.10436524000000001</v>
      </c>
      <c r="R64" s="83">
        <v>5.0481528740000012</v>
      </c>
      <c r="S64" s="84">
        <v>3.385429165633701E-6</v>
      </c>
      <c r="T64" s="84">
        <v>4.8520825888175786E-3</v>
      </c>
      <c r="U64" s="84">
        <v>8.4858447258772936E-4</v>
      </c>
    </row>
    <row r="65" spans="2:21">
      <c r="B65" s="76" t="s">
        <v>377</v>
      </c>
      <c r="C65" s="73">
        <v>3230232</v>
      </c>
      <c r="D65" s="86" t="s">
        <v>109</v>
      </c>
      <c r="E65" s="86" t="s">
        <v>300</v>
      </c>
      <c r="F65" s="73" t="s">
        <v>374</v>
      </c>
      <c r="G65" s="86" t="s">
        <v>316</v>
      </c>
      <c r="H65" s="73" t="s">
        <v>348</v>
      </c>
      <c r="I65" s="73" t="s">
        <v>311</v>
      </c>
      <c r="J65" s="73"/>
      <c r="K65" s="83">
        <v>2.6599999998390085</v>
      </c>
      <c r="L65" s="86" t="s">
        <v>122</v>
      </c>
      <c r="M65" s="87">
        <v>2.1499999999999998E-2</v>
      </c>
      <c r="N65" s="87">
        <v>2.4899999999022551E-2</v>
      </c>
      <c r="O65" s="83">
        <v>6215.9528810000011</v>
      </c>
      <c r="P65" s="85">
        <v>111.92</v>
      </c>
      <c r="Q65" s="73"/>
      <c r="R65" s="83">
        <v>6.9568949320000009</v>
      </c>
      <c r="S65" s="84">
        <v>5.0896474760452369E-6</v>
      </c>
      <c r="T65" s="84">
        <v>6.6866890948656423E-3</v>
      </c>
      <c r="U65" s="84">
        <v>1.1694402218135889E-3</v>
      </c>
    </row>
    <row r="66" spans="2:21">
      <c r="B66" s="76" t="s">
        <v>378</v>
      </c>
      <c r="C66" s="73">
        <v>3230273</v>
      </c>
      <c r="D66" s="86" t="s">
        <v>109</v>
      </c>
      <c r="E66" s="86" t="s">
        <v>300</v>
      </c>
      <c r="F66" s="73" t="s">
        <v>374</v>
      </c>
      <c r="G66" s="86" t="s">
        <v>316</v>
      </c>
      <c r="H66" s="73" t="s">
        <v>348</v>
      </c>
      <c r="I66" s="73" t="s">
        <v>311</v>
      </c>
      <c r="J66" s="73"/>
      <c r="K66" s="83">
        <v>4.4900000001597684</v>
      </c>
      <c r="L66" s="86" t="s">
        <v>122</v>
      </c>
      <c r="M66" s="87">
        <v>2.2499999999999999E-2</v>
      </c>
      <c r="N66" s="87">
        <v>2.7200000000976929E-2</v>
      </c>
      <c r="O66" s="83">
        <v>8311.0760150000024</v>
      </c>
      <c r="P66" s="85">
        <v>109.63</v>
      </c>
      <c r="Q66" s="83">
        <v>0.71530647300000005</v>
      </c>
      <c r="R66" s="83">
        <v>9.8267391070000016</v>
      </c>
      <c r="S66" s="84">
        <v>8.9103470843479935E-6</v>
      </c>
      <c r="T66" s="84">
        <v>9.4450685064430759E-3</v>
      </c>
      <c r="U66" s="84">
        <v>1.6518553281773709E-3</v>
      </c>
    </row>
    <row r="67" spans="2:21">
      <c r="B67" s="76" t="s">
        <v>379</v>
      </c>
      <c r="C67" s="73">
        <v>3230372</v>
      </c>
      <c r="D67" s="86" t="s">
        <v>109</v>
      </c>
      <c r="E67" s="86" t="s">
        <v>300</v>
      </c>
      <c r="F67" s="73" t="s">
        <v>374</v>
      </c>
      <c r="G67" s="86" t="s">
        <v>316</v>
      </c>
      <c r="H67" s="73" t="s">
        <v>348</v>
      </c>
      <c r="I67" s="73" t="s">
        <v>311</v>
      </c>
      <c r="J67" s="73"/>
      <c r="K67" s="83">
        <v>4.6799999994012156</v>
      </c>
      <c r="L67" s="86" t="s">
        <v>122</v>
      </c>
      <c r="M67" s="87">
        <v>6.5000000000000006E-3</v>
      </c>
      <c r="N67" s="87">
        <v>2.4799999995964713E-2</v>
      </c>
      <c r="O67" s="83">
        <v>2987.52196</v>
      </c>
      <c r="P67" s="85">
        <v>101.31</v>
      </c>
      <c r="Q67" s="83">
        <v>4.6231290000000008E-2</v>
      </c>
      <c r="R67" s="83">
        <v>3.0728897880000003</v>
      </c>
      <c r="S67" s="84">
        <v>5.9960024847806789E-6</v>
      </c>
      <c r="T67" s="84">
        <v>2.9535387318601514E-3</v>
      </c>
      <c r="U67" s="84">
        <v>5.1654667066451426E-4</v>
      </c>
    </row>
    <row r="68" spans="2:21">
      <c r="B68" s="76" t="s">
        <v>380</v>
      </c>
      <c r="C68" s="73">
        <v>3230398</v>
      </c>
      <c r="D68" s="86" t="s">
        <v>109</v>
      </c>
      <c r="E68" s="86" t="s">
        <v>300</v>
      </c>
      <c r="F68" s="73" t="s">
        <v>374</v>
      </c>
      <c r="G68" s="86" t="s">
        <v>316</v>
      </c>
      <c r="H68" s="73" t="s">
        <v>348</v>
      </c>
      <c r="I68" s="73" t="s">
        <v>311</v>
      </c>
      <c r="J68" s="73"/>
      <c r="K68" s="83">
        <v>5.420000042203867</v>
      </c>
      <c r="L68" s="86" t="s">
        <v>122</v>
      </c>
      <c r="M68" s="87">
        <v>1.43E-2</v>
      </c>
      <c r="N68" s="87">
        <v>2.8100000230926819E-2</v>
      </c>
      <c r="O68" s="83">
        <v>48.021797000000007</v>
      </c>
      <c r="P68" s="85">
        <v>102.63</v>
      </c>
      <c r="Q68" s="83">
        <v>9.4759400000000028E-4</v>
      </c>
      <c r="R68" s="83">
        <v>5.0232364000000002E-2</v>
      </c>
      <c r="S68" s="84">
        <v>1.2063200188904355E-7</v>
      </c>
      <c r="T68" s="84">
        <v>4.8281338708037489E-5</v>
      </c>
      <c r="U68" s="84">
        <v>8.4439606279195317E-6</v>
      </c>
    </row>
    <row r="69" spans="2:21">
      <c r="B69" s="76" t="s">
        <v>381</v>
      </c>
      <c r="C69" s="73">
        <v>3230422</v>
      </c>
      <c r="D69" s="86" t="s">
        <v>109</v>
      </c>
      <c r="E69" s="86" t="s">
        <v>300</v>
      </c>
      <c r="F69" s="73" t="s">
        <v>374</v>
      </c>
      <c r="G69" s="86" t="s">
        <v>316</v>
      </c>
      <c r="H69" s="73" t="s">
        <v>348</v>
      </c>
      <c r="I69" s="73" t="s">
        <v>311</v>
      </c>
      <c r="J69" s="73"/>
      <c r="K69" s="83">
        <v>6.2600000002986693</v>
      </c>
      <c r="L69" s="86" t="s">
        <v>122</v>
      </c>
      <c r="M69" s="87">
        <v>2.5000000000000001E-3</v>
      </c>
      <c r="N69" s="87">
        <v>2.7200000001493346E-2</v>
      </c>
      <c r="O69" s="83">
        <v>7012.9899280000009</v>
      </c>
      <c r="P69" s="85">
        <v>92.99</v>
      </c>
      <c r="Q69" s="83">
        <v>0.17496641500000001</v>
      </c>
      <c r="R69" s="83">
        <v>6.6963457500000025</v>
      </c>
      <c r="S69" s="84">
        <v>5.5220046693953312E-6</v>
      </c>
      <c r="T69" s="84">
        <v>6.4362596445167791E-3</v>
      </c>
      <c r="U69" s="84">
        <v>1.1256424217649067E-3</v>
      </c>
    </row>
    <row r="70" spans="2:21">
      <c r="B70" s="76" t="s">
        <v>382</v>
      </c>
      <c r="C70" s="73">
        <v>1194638</v>
      </c>
      <c r="D70" s="86" t="s">
        <v>109</v>
      </c>
      <c r="E70" s="86" t="s">
        <v>300</v>
      </c>
      <c r="F70" s="73" t="s">
        <v>374</v>
      </c>
      <c r="G70" s="86" t="s">
        <v>316</v>
      </c>
      <c r="H70" s="73" t="s">
        <v>348</v>
      </c>
      <c r="I70" s="73" t="s">
        <v>311</v>
      </c>
      <c r="J70" s="73"/>
      <c r="K70" s="83">
        <v>7.0099999998257418</v>
      </c>
      <c r="L70" s="86" t="s">
        <v>122</v>
      </c>
      <c r="M70" s="87">
        <v>3.61E-2</v>
      </c>
      <c r="N70" s="87">
        <v>3.1499999998755315E-2</v>
      </c>
      <c r="O70" s="83">
        <v>4560.4260089999998</v>
      </c>
      <c r="P70" s="85">
        <v>104.74</v>
      </c>
      <c r="Q70" s="83">
        <v>4.3889999000000013E-2</v>
      </c>
      <c r="R70" s="83">
        <v>4.8204801840000009</v>
      </c>
      <c r="S70" s="84">
        <v>9.926204711024241E-6</v>
      </c>
      <c r="T70" s="84">
        <v>4.6332527073399713E-3</v>
      </c>
      <c r="U70" s="84">
        <v>8.1031314555218446E-4</v>
      </c>
    </row>
    <row r="71" spans="2:21">
      <c r="B71" s="76" t="s">
        <v>383</v>
      </c>
      <c r="C71" s="73">
        <v>1940626</v>
      </c>
      <c r="D71" s="86" t="s">
        <v>109</v>
      </c>
      <c r="E71" s="86" t="s">
        <v>300</v>
      </c>
      <c r="F71" s="73">
        <v>520032640</v>
      </c>
      <c r="G71" s="86" t="s">
        <v>302</v>
      </c>
      <c r="H71" s="73" t="s">
        <v>343</v>
      </c>
      <c r="I71" s="73" t="s">
        <v>120</v>
      </c>
      <c r="J71" s="73"/>
      <c r="K71" s="83">
        <v>0.4999999999098087</v>
      </c>
      <c r="L71" s="86" t="s">
        <v>122</v>
      </c>
      <c r="M71" s="87">
        <v>1.5900000000000001E-2</v>
      </c>
      <c r="N71" s="87">
        <v>3.1999999999639234E-2</v>
      </c>
      <c r="O71" s="83">
        <v>0.10038700000000002</v>
      </c>
      <c r="P71" s="85">
        <v>5522400</v>
      </c>
      <c r="Q71" s="73"/>
      <c r="R71" s="83">
        <v>5.5437696510000007</v>
      </c>
      <c r="S71" s="84">
        <v>6.7058784235136956E-6</v>
      </c>
      <c r="T71" s="84">
        <v>5.3284496074934842E-3</v>
      </c>
      <c r="U71" s="84">
        <v>9.3189666851632171E-4</v>
      </c>
    </row>
    <row r="72" spans="2:21">
      <c r="B72" s="76" t="s">
        <v>384</v>
      </c>
      <c r="C72" s="73">
        <v>1940725</v>
      </c>
      <c r="D72" s="86" t="s">
        <v>109</v>
      </c>
      <c r="E72" s="86" t="s">
        <v>300</v>
      </c>
      <c r="F72" s="73">
        <v>520032640</v>
      </c>
      <c r="G72" s="86" t="s">
        <v>302</v>
      </c>
      <c r="H72" s="73" t="s">
        <v>343</v>
      </c>
      <c r="I72" s="73" t="s">
        <v>120</v>
      </c>
      <c r="J72" s="73"/>
      <c r="K72" s="83">
        <v>2.8099999999717613</v>
      </c>
      <c r="L72" s="86" t="s">
        <v>122</v>
      </c>
      <c r="M72" s="87">
        <v>2.5899999999999999E-2</v>
      </c>
      <c r="N72" s="87">
        <v>3.1500000000282385E-2</v>
      </c>
      <c r="O72" s="83">
        <v>0.16259399999999999</v>
      </c>
      <c r="P72" s="85">
        <v>5445000</v>
      </c>
      <c r="Q72" s="73"/>
      <c r="R72" s="83">
        <v>8.8532469250000005</v>
      </c>
      <c r="S72" s="84">
        <v>7.6974861525351505E-6</v>
      </c>
      <c r="T72" s="84">
        <v>8.5093867661059398E-3</v>
      </c>
      <c r="U72" s="84">
        <v>1.4882132257193724E-3</v>
      </c>
    </row>
    <row r="73" spans="2:21">
      <c r="B73" s="76" t="s">
        <v>385</v>
      </c>
      <c r="C73" s="73">
        <v>1940691</v>
      </c>
      <c r="D73" s="86" t="s">
        <v>109</v>
      </c>
      <c r="E73" s="86" t="s">
        <v>300</v>
      </c>
      <c r="F73" s="73">
        <v>520032640</v>
      </c>
      <c r="G73" s="86" t="s">
        <v>302</v>
      </c>
      <c r="H73" s="73" t="s">
        <v>343</v>
      </c>
      <c r="I73" s="73" t="s">
        <v>120</v>
      </c>
      <c r="J73" s="73"/>
      <c r="K73" s="83">
        <v>1.739999999951382</v>
      </c>
      <c r="L73" s="86" t="s">
        <v>122</v>
      </c>
      <c r="M73" s="87">
        <v>2.0199999999999999E-2</v>
      </c>
      <c r="N73" s="87">
        <v>3.2399999998408868E-2</v>
      </c>
      <c r="O73" s="83">
        <v>8.3243000000000011E-2</v>
      </c>
      <c r="P73" s="85">
        <v>5436000</v>
      </c>
      <c r="Q73" s="73"/>
      <c r="R73" s="83">
        <v>4.5250905030000013</v>
      </c>
      <c r="S73" s="84">
        <v>3.9554763601805657E-6</v>
      </c>
      <c r="T73" s="84">
        <v>4.3493359631624501E-3</v>
      </c>
      <c r="U73" s="84">
        <v>7.6065872681414326E-4</v>
      </c>
    </row>
    <row r="74" spans="2:21">
      <c r="B74" s="76" t="s">
        <v>386</v>
      </c>
      <c r="C74" s="73">
        <v>6620462</v>
      </c>
      <c r="D74" s="86" t="s">
        <v>109</v>
      </c>
      <c r="E74" s="86" t="s">
        <v>300</v>
      </c>
      <c r="F74" s="73" t="s">
        <v>318</v>
      </c>
      <c r="G74" s="86" t="s">
        <v>302</v>
      </c>
      <c r="H74" s="73" t="s">
        <v>343</v>
      </c>
      <c r="I74" s="73" t="s">
        <v>120</v>
      </c>
      <c r="J74" s="73"/>
      <c r="K74" s="83">
        <v>2.9599999997889905</v>
      </c>
      <c r="L74" s="86" t="s">
        <v>122</v>
      </c>
      <c r="M74" s="87">
        <v>2.9700000000000001E-2</v>
      </c>
      <c r="N74" s="87">
        <v>2.8399999999472479E-2</v>
      </c>
      <c r="O74" s="83">
        <v>6.6678000000000015E-2</v>
      </c>
      <c r="P74" s="85">
        <v>5686000</v>
      </c>
      <c r="Q74" s="73"/>
      <c r="R74" s="83">
        <v>3.7913136800000005</v>
      </c>
      <c r="S74" s="84">
        <v>4.762714285714287E-6</v>
      </c>
      <c r="T74" s="84">
        <v>3.6440590359732238E-3</v>
      </c>
      <c r="U74" s="84">
        <v>6.3731230013408719E-4</v>
      </c>
    </row>
    <row r="75" spans="2:21">
      <c r="B75" s="76" t="s">
        <v>387</v>
      </c>
      <c r="C75" s="73">
        <v>6620553</v>
      </c>
      <c r="D75" s="86" t="s">
        <v>109</v>
      </c>
      <c r="E75" s="86" t="s">
        <v>300</v>
      </c>
      <c r="F75" s="73" t="s">
        <v>318</v>
      </c>
      <c r="G75" s="86" t="s">
        <v>302</v>
      </c>
      <c r="H75" s="73" t="s">
        <v>343</v>
      </c>
      <c r="I75" s="73" t="s">
        <v>120</v>
      </c>
      <c r="J75" s="73"/>
      <c r="K75" s="83">
        <v>4.6199999995688428</v>
      </c>
      <c r="L75" s="86" t="s">
        <v>122</v>
      </c>
      <c r="M75" s="87">
        <v>8.3999999999999995E-3</v>
      </c>
      <c r="N75" s="87">
        <v>3.3799999999298114E-2</v>
      </c>
      <c r="O75" s="83">
        <v>4.1589000000000008E-2</v>
      </c>
      <c r="P75" s="85">
        <v>4796011</v>
      </c>
      <c r="Q75" s="73"/>
      <c r="R75" s="83">
        <v>1.9946296030000004</v>
      </c>
      <c r="S75" s="84">
        <v>5.2293474160694085E-6</v>
      </c>
      <c r="T75" s="84">
        <v>1.9171581783314312E-3</v>
      </c>
      <c r="U75" s="84">
        <v>3.3529327496939563E-4</v>
      </c>
    </row>
    <row r="76" spans="2:21">
      <c r="B76" s="76" t="s">
        <v>388</v>
      </c>
      <c r="C76" s="73">
        <v>1191329</v>
      </c>
      <c r="D76" s="86" t="s">
        <v>109</v>
      </c>
      <c r="E76" s="86" t="s">
        <v>300</v>
      </c>
      <c r="F76" s="73" t="s">
        <v>318</v>
      </c>
      <c r="G76" s="86" t="s">
        <v>302</v>
      </c>
      <c r="H76" s="73" t="s">
        <v>343</v>
      </c>
      <c r="I76" s="73" t="s">
        <v>120</v>
      </c>
      <c r="J76" s="73"/>
      <c r="K76" s="83">
        <v>4.9900000002450859</v>
      </c>
      <c r="L76" s="86" t="s">
        <v>122</v>
      </c>
      <c r="M76" s="87">
        <v>3.0899999999999997E-2</v>
      </c>
      <c r="N76" s="87">
        <v>3.3400000000980347E-2</v>
      </c>
      <c r="O76" s="83">
        <v>9.8940000000000014E-2</v>
      </c>
      <c r="P76" s="85">
        <v>5154899</v>
      </c>
      <c r="Q76" s="73"/>
      <c r="R76" s="83">
        <v>5.1002331250000008</v>
      </c>
      <c r="S76" s="84">
        <v>5.2073684210526321E-6</v>
      </c>
      <c r="T76" s="84">
        <v>4.9021400425844491E-3</v>
      </c>
      <c r="U76" s="84">
        <v>8.5733905935048182E-4</v>
      </c>
    </row>
    <row r="77" spans="2:21">
      <c r="B77" s="76" t="s">
        <v>389</v>
      </c>
      <c r="C77" s="73">
        <v>1157569</v>
      </c>
      <c r="D77" s="86" t="s">
        <v>109</v>
      </c>
      <c r="E77" s="86" t="s">
        <v>300</v>
      </c>
      <c r="F77" s="73" t="s">
        <v>390</v>
      </c>
      <c r="G77" s="86" t="s">
        <v>316</v>
      </c>
      <c r="H77" s="73" t="s">
        <v>348</v>
      </c>
      <c r="I77" s="73" t="s">
        <v>311</v>
      </c>
      <c r="J77" s="73"/>
      <c r="K77" s="83">
        <v>3.2299999997446127</v>
      </c>
      <c r="L77" s="86" t="s">
        <v>122</v>
      </c>
      <c r="M77" s="87">
        <v>1.4199999999999999E-2</v>
      </c>
      <c r="N77" s="87">
        <v>2.6799999995621923E-2</v>
      </c>
      <c r="O77" s="83">
        <v>2576.5441470000005</v>
      </c>
      <c r="P77" s="85">
        <v>106.38</v>
      </c>
      <c r="Q77" s="73"/>
      <c r="R77" s="83">
        <v>2.7409275900000001</v>
      </c>
      <c r="S77" s="84">
        <v>2.6760978032104147E-6</v>
      </c>
      <c r="T77" s="84">
        <v>2.6344699474425476E-3</v>
      </c>
      <c r="U77" s="84">
        <v>4.6074448445106766E-4</v>
      </c>
    </row>
    <row r="78" spans="2:21">
      <c r="B78" s="76" t="s">
        <v>391</v>
      </c>
      <c r="C78" s="73">
        <v>1129899</v>
      </c>
      <c r="D78" s="86" t="s">
        <v>109</v>
      </c>
      <c r="E78" s="86" t="s">
        <v>300</v>
      </c>
      <c r="F78" s="73" t="s">
        <v>392</v>
      </c>
      <c r="G78" s="86" t="s">
        <v>316</v>
      </c>
      <c r="H78" s="73" t="s">
        <v>348</v>
      </c>
      <c r="I78" s="73" t="s">
        <v>311</v>
      </c>
      <c r="J78" s="73"/>
      <c r="K78" s="83">
        <v>0.70999999926720703</v>
      </c>
      <c r="L78" s="86" t="s">
        <v>122</v>
      </c>
      <c r="M78" s="87">
        <v>0.04</v>
      </c>
      <c r="N78" s="87">
        <v>2.8399999918345915E-2</v>
      </c>
      <c r="O78" s="83">
        <v>170.03366400000002</v>
      </c>
      <c r="P78" s="85">
        <v>112.36</v>
      </c>
      <c r="Q78" s="73"/>
      <c r="R78" s="83">
        <v>0.19104983400000003</v>
      </c>
      <c r="S78" s="84">
        <v>1.0442928082099656E-6</v>
      </c>
      <c r="T78" s="84">
        <v>1.8362945740455972E-4</v>
      </c>
      <c r="U78" s="84">
        <v>3.2115097674211845E-5</v>
      </c>
    </row>
    <row r="79" spans="2:21">
      <c r="B79" s="76" t="s">
        <v>393</v>
      </c>
      <c r="C79" s="73">
        <v>1136753</v>
      </c>
      <c r="D79" s="86" t="s">
        <v>109</v>
      </c>
      <c r="E79" s="86" t="s">
        <v>300</v>
      </c>
      <c r="F79" s="73" t="s">
        <v>392</v>
      </c>
      <c r="G79" s="86" t="s">
        <v>316</v>
      </c>
      <c r="H79" s="73" t="s">
        <v>348</v>
      </c>
      <c r="I79" s="73" t="s">
        <v>311</v>
      </c>
      <c r="J79" s="73"/>
      <c r="K79" s="83">
        <v>3.0500000000594274</v>
      </c>
      <c r="L79" s="86" t="s">
        <v>122</v>
      </c>
      <c r="M79" s="87">
        <v>0.04</v>
      </c>
      <c r="N79" s="87">
        <v>2.5299999999696263E-2</v>
      </c>
      <c r="O79" s="83">
        <v>6449.4005070000012</v>
      </c>
      <c r="P79" s="85">
        <v>117.41</v>
      </c>
      <c r="Q79" s="73"/>
      <c r="R79" s="83">
        <v>7.572241291000001</v>
      </c>
      <c r="S79" s="84">
        <v>6.9293491985269365E-6</v>
      </c>
      <c r="T79" s="84">
        <v>7.2781353979231023E-3</v>
      </c>
      <c r="U79" s="84">
        <v>1.2728787226958017E-3</v>
      </c>
    </row>
    <row r="80" spans="2:21">
      <c r="B80" s="76" t="s">
        <v>394</v>
      </c>
      <c r="C80" s="73">
        <v>1138544</v>
      </c>
      <c r="D80" s="86" t="s">
        <v>109</v>
      </c>
      <c r="E80" s="86" t="s">
        <v>300</v>
      </c>
      <c r="F80" s="73" t="s">
        <v>392</v>
      </c>
      <c r="G80" s="86" t="s">
        <v>316</v>
      </c>
      <c r="H80" s="73" t="s">
        <v>348</v>
      </c>
      <c r="I80" s="73" t="s">
        <v>311</v>
      </c>
      <c r="J80" s="73"/>
      <c r="K80" s="83">
        <v>4.4200000009296412</v>
      </c>
      <c r="L80" s="86" t="s">
        <v>122</v>
      </c>
      <c r="M80" s="87">
        <v>3.5000000000000003E-2</v>
      </c>
      <c r="N80" s="87">
        <v>2.690000000482036E-2</v>
      </c>
      <c r="O80" s="83">
        <v>1978.2674710000001</v>
      </c>
      <c r="P80" s="85">
        <v>117.45</v>
      </c>
      <c r="Q80" s="73"/>
      <c r="R80" s="83">
        <v>2.3234751520000003</v>
      </c>
      <c r="S80" s="84">
        <v>2.2181283539602726E-6</v>
      </c>
      <c r="T80" s="84">
        <v>2.233231364413208E-3</v>
      </c>
      <c r="U80" s="84">
        <v>3.9057155867554537E-4</v>
      </c>
    </row>
    <row r="81" spans="2:21">
      <c r="B81" s="76" t="s">
        <v>395</v>
      </c>
      <c r="C81" s="73">
        <v>1171271</v>
      </c>
      <c r="D81" s="86" t="s">
        <v>109</v>
      </c>
      <c r="E81" s="86" t="s">
        <v>300</v>
      </c>
      <c r="F81" s="73" t="s">
        <v>392</v>
      </c>
      <c r="G81" s="86" t="s">
        <v>316</v>
      </c>
      <c r="H81" s="73" t="s">
        <v>348</v>
      </c>
      <c r="I81" s="73" t="s">
        <v>311</v>
      </c>
      <c r="J81" s="73"/>
      <c r="K81" s="83">
        <v>6.7000000006141835</v>
      </c>
      <c r="L81" s="86" t="s">
        <v>122</v>
      </c>
      <c r="M81" s="87">
        <v>2.5000000000000001E-2</v>
      </c>
      <c r="N81" s="87">
        <v>2.8000000004094555E-2</v>
      </c>
      <c r="O81" s="83">
        <v>3580.0539190000004</v>
      </c>
      <c r="P81" s="85">
        <v>109.15</v>
      </c>
      <c r="Q81" s="73"/>
      <c r="R81" s="83">
        <v>3.9076288180000009</v>
      </c>
      <c r="S81" s="84">
        <v>5.7676013902390774E-6</v>
      </c>
      <c r="T81" s="84">
        <v>3.7558564933783769E-3</v>
      </c>
      <c r="U81" s="84">
        <v>6.5686464383232584E-4</v>
      </c>
    </row>
    <row r="82" spans="2:21">
      <c r="B82" s="76" t="s">
        <v>396</v>
      </c>
      <c r="C82" s="73">
        <v>1410307</v>
      </c>
      <c r="D82" s="86" t="s">
        <v>109</v>
      </c>
      <c r="E82" s="86" t="s">
        <v>300</v>
      </c>
      <c r="F82" s="73" t="s">
        <v>397</v>
      </c>
      <c r="G82" s="86" t="s">
        <v>118</v>
      </c>
      <c r="H82" s="73" t="s">
        <v>348</v>
      </c>
      <c r="I82" s="73" t="s">
        <v>311</v>
      </c>
      <c r="J82" s="73"/>
      <c r="K82" s="83">
        <v>1.5700000002527235</v>
      </c>
      <c r="L82" s="86" t="s">
        <v>122</v>
      </c>
      <c r="M82" s="87">
        <v>1.8000000000000002E-2</v>
      </c>
      <c r="N82" s="87">
        <v>2.8700000002527239E-2</v>
      </c>
      <c r="O82" s="83">
        <v>2534.8471450000006</v>
      </c>
      <c r="P82" s="85">
        <v>109.27</v>
      </c>
      <c r="Q82" s="73"/>
      <c r="R82" s="83">
        <v>2.7698275900000002</v>
      </c>
      <c r="S82" s="84">
        <v>2.6006340531170679E-6</v>
      </c>
      <c r="T82" s="84">
        <v>2.6622474712847915E-3</v>
      </c>
      <c r="U82" s="84">
        <v>4.656025170562398E-4</v>
      </c>
    </row>
    <row r="83" spans="2:21">
      <c r="B83" s="76" t="s">
        <v>398</v>
      </c>
      <c r="C83" s="73">
        <v>1192749</v>
      </c>
      <c r="D83" s="86" t="s">
        <v>109</v>
      </c>
      <c r="E83" s="86" t="s">
        <v>300</v>
      </c>
      <c r="F83" s="73" t="s">
        <v>397</v>
      </c>
      <c r="G83" s="86" t="s">
        <v>118</v>
      </c>
      <c r="H83" s="73" t="s">
        <v>348</v>
      </c>
      <c r="I83" s="73" t="s">
        <v>311</v>
      </c>
      <c r="J83" s="73"/>
      <c r="K83" s="83">
        <v>4.0600000008113302</v>
      </c>
      <c r="L83" s="86" t="s">
        <v>122</v>
      </c>
      <c r="M83" s="87">
        <v>2.2000000000000002E-2</v>
      </c>
      <c r="N83" s="87">
        <v>2.8900000002808453E-2</v>
      </c>
      <c r="O83" s="83">
        <v>1609.7113770000003</v>
      </c>
      <c r="P83" s="85">
        <v>99.54</v>
      </c>
      <c r="Q83" s="73"/>
      <c r="R83" s="83">
        <v>1.6023066950000002</v>
      </c>
      <c r="S83" s="84">
        <v>5.7087735252950587E-6</v>
      </c>
      <c r="T83" s="84">
        <v>1.5400730942197172E-3</v>
      </c>
      <c r="U83" s="84">
        <v>2.6934457328012419E-4</v>
      </c>
    </row>
    <row r="84" spans="2:21">
      <c r="B84" s="76" t="s">
        <v>399</v>
      </c>
      <c r="C84" s="73">
        <v>1110915</v>
      </c>
      <c r="D84" s="86" t="s">
        <v>109</v>
      </c>
      <c r="E84" s="86" t="s">
        <v>300</v>
      </c>
      <c r="F84" s="73" t="s">
        <v>400</v>
      </c>
      <c r="G84" s="86" t="s">
        <v>401</v>
      </c>
      <c r="H84" s="73" t="s">
        <v>402</v>
      </c>
      <c r="I84" s="73" t="s">
        <v>311</v>
      </c>
      <c r="J84" s="73"/>
      <c r="K84" s="83">
        <v>5.9200000001646655</v>
      </c>
      <c r="L84" s="86" t="s">
        <v>122</v>
      </c>
      <c r="M84" s="87">
        <v>5.1500000000000004E-2</v>
      </c>
      <c r="N84" s="87">
        <v>2.920000000099322E-2</v>
      </c>
      <c r="O84" s="83">
        <v>10081.509161000002</v>
      </c>
      <c r="P84" s="85">
        <v>151.80000000000001</v>
      </c>
      <c r="Q84" s="73"/>
      <c r="R84" s="83">
        <v>15.303730369000002</v>
      </c>
      <c r="S84" s="84">
        <v>3.2236378728555817E-6</v>
      </c>
      <c r="T84" s="84">
        <v>1.4709333397929842E-2</v>
      </c>
      <c r="U84" s="84">
        <v>2.5725266821233512E-3</v>
      </c>
    </row>
    <row r="85" spans="2:21">
      <c r="B85" s="76" t="s">
        <v>403</v>
      </c>
      <c r="C85" s="73">
        <v>2300184</v>
      </c>
      <c r="D85" s="86" t="s">
        <v>109</v>
      </c>
      <c r="E85" s="86" t="s">
        <v>300</v>
      </c>
      <c r="F85" s="73" t="s">
        <v>404</v>
      </c>
      <c r="G85" s="86" t="s">
        <v>145</v>
      </c>
      <c r="H85" s="73" t="s">
        <v>405</v>
      </c>
      <c r="I85" s="73" t="s">
        <v>120</v>
      </c>
      <c r="J85" s="73"/>
      <c r="K85" s="83">
        <v>1.4000000000000001</v>
      </c>
      <c r="L85" s="86" t="s">
        <v>122</v>
      </c>
      <c r="M85" s="87">
        <v>2.2000000000000002E-2</v>
      </c>
      <c r="N85" s="87">
        <v>2.4400000001911049E-2</v>
      </c>
      <c r="O85" s="83">
        <v>1894.0312540000002</v>
      </c>
      <c r="P85" s="85">
        <v>110.51</v>
      </c>
      <c r="Q85" s="73"/>
      <c r="R85" s="83">
        <v>2.0930939150000003</v>
      </c>
      <c r="S85" s="84">
        <v>2.3868864921261326E-6</v>
      </c>
      <c r="T85" s="84">
        <v>2.0117981359158658E-3</v>
      </c>
      <c r="U85" s="84">
        <v>3.5184493026842124E-4</v>
      </c>
    </row>
    <row r="86" spans="2:21">
      <c r="B86" s="76" t="s">
        <v>406</v>
      </c>
      <c r="C86" s="73">
        <v>2300242</v>
      </c>
      <c r="D86" s="86" t="s">
        <v>109</v>
      </c>
      <c r="E86" s="86" t="s">
        <v>300</v>
      </c>
      <c r="F86" s="73" t="s">
        <v>404</v>
      </c>
      <c r="G86" s="86" t="s">
        <v>145</v>
      </c>
      <c r="H86" s="73" t="s">
        <v>405</v>
      </c>
      <c r="I86" s="73" t="s">
        <v>120</v>
      </c>
      <c r="J86" s="73"/>
      <c r="K86" s="83">
        <v>4.7100000001857998</v>
      </c>
      <c r="L86" s="86" t="s">
        <v>122</v>
      </c>
      <c r="M86" s="87">
        <v>1.7000000000000001E-2</v>
      </c>
      <c r="N86" s="87">
        <v>2.2899999998142007E-2</v>
      </c>
      <c r="O86" s="83">
        <v>1624.0334069999999</v>
      </c>
      <c r="P86" s="85">
        <v>106.05</v>
      </c>
      <c r="Q86" s="73"/>
      <c r="R86" s="83">
        <v>1.7222875080000002</v>
      </c>
      <c r="S86" s="84">
        <v>1.2795321664933344E-6</v>
      </c>
      <c r="T86" s="84">
        <v>1.6553938517878601E-3</v>
      </c>
      <c r="U86" s="84">
        <v>2.8951310966590481E-4</v>
      </c>
    </row>
    <row r="87" spans="2:21">
      <c r="B87" s="76" t="s">
        <v>407</v>
      </c>
      <c r="C87" s="73">
        <v>2300317</v>
      </c>
      <c r="D87" s="86" t="s">
        <v>109</v>
      </c>
      <c r="E87" s="86" t="s">
        <v>300</v>
      </c>
      <c r="F87" s="73" t="s">
        <v>404</v>
      </c>
      <c r="G87" s="86" t="s">
        <v>145</v>
      </c>
      <c r="H87" s="73" t="s">
        <v>405</v>
      </c>
      <c r="I87" s="73" t="s">
        <v>120</v>
      </c>
      <c r="J87" s="73"/>
      <c r="K87" s="83">
        <v>9.5800000064590041</v>
      </c>
      <c r="L87" s="86" t="s">
        <v>122</v>
      </c>
      <c r="M87" s="87">
        <v>5.7999999999999996E-3</v>
      </c>
      <c r="N87" s="87">
        <v>2.5100000010672602E-2</v>
      </c>
      <c r="O87" s="83">
        <v>802.26108000000011</v>
      </c>
      <c r="P87" s="85">
        <v>89.93</v>
      </c>
      <c r="Q87" s="73"/>
      <c r="R87" s="83">
        <v>0.72147337300000014</v>
      </c>
      <c r="S87" s="84">
        <v>1.6770968490455995E-6</v>
      </c>
      <c r="T87" s="84">
        <v>6.9345134325438627E-4</v>
      </c>
      <c r="U87" s="84">
        <v>1.2127824116946405E-4</v>
      </c>
    </row>
    <row r="88" spans="2:21">
      <c r="B88" s="76" t="s">
        <v>408</v>
      </c>
      <c r="C88" s="73">
        <v>1136084</v>
      </c>
      <c r="D88" s="86" t="s">
        <v>109</v>
      </c>
      <c r="E88" s="86" t="s">
        <v>300</v>
      </c>
      <c r="F88" s="73" t="s">
        <v>352</v>
      </c>
      <c r="G88" s="86" t="s">
        <v>316</v>
      </c>
      <c r="H88" s="73" t="s">
        <v>405</v>
      </c>
      <c r="I88" s="73" t="s">
        <v>120</v>
      </c>
      <c r="J88" s="73"/>
      <c r="K88" s="73">
        <v>1.34</v>
      </c>
      <c r="L88" s="86" t="s">
        <v>122</v>
      </c>
      <c r="M88" s="87">
        <v>2.5000000000000001E-2</v>
      </c>
      <c r="N88" s="87">
        <v>2.7523809523809523E-2</v>
      </c>
      <c r="O88" s="83">
        <v>9.5000000000000019E-5</v>
      </c>
      <c r="P88" s="85">
        <v>110.7</v>
      </c>
      <c r="Q88" s="73"/>
      <c r="R88" s="83">
        <v>1.0500000000000001E-7</v>
      </c>
      <c r="S88" s="84">
        <v>2.0173512551336258E-13</v>
      </c>
      <c r="T88" s="84">
        <v>1.0092179942683839E-10</v>
      </c>
      <c r="U88" s="84">
        <v>1.7650291472078659E-11</v>
      </c>
    </row>
    <row r="89" spans="2:21">
      <c r="B89" s="76" t="s">
        <v>409</v>
      </c>
      <c r="C89" s="73">
        <v>1141050</v>
      </c>
      <c r="D89" s="86" t="s">
        <v>109</v>
      </c>
      <c r="E89" s="86" t="s">
        <v>300</v>
      </c>
      <c r="F89" s="73" t="s">
        <v>352</v>
      </c>
      <c r="G89" s="86" t="s">
        <v>316</v>
      </c>
      <c r="H89" s="73" t="s">
        <v>405</v>
      </c>
      <c r="I89" s="73" t="s">
        <v>120</v>
      </c>
      <c r="J89" s="73"/>
      <c r="K89" s="83">
        <v>2.1899999999741628</v>
      </c>
      <c r="L89" s="86" t="s">
        <v>122</v>
      </c>
      <c r="M89" s="87">
        <v>1.95E-2</v>
      </c>
      <c r="N89" s="87">
        <v>2.9300000000775123E-2</v>
      </c>
      <c r="O89" s="83">
        <v>2126.7607330000005</v>
      </c>
      <c r="P89" s="85">
        <v>109.19</v>
      </c>
      <c r="Q89" s="73"/>
      <c r="R89" s="83">
        <v>2.3222101740000003</v>
      </c>
      <c r="S89" s="84">
        <v>3.7372068993754111E-6</v>
      </c>
      <c r="T89" s="84">
        <v>2.2320155181656332E-3</v>
      </c>
      <c r="U89" s="84">
        <v>3.9035891838596666E-4</v>
      </c>
    </row>
    <row r="90" spans="2:21">
      <c r="B90" s="76" t="s">
        <v>410</v>
      </c>
      <c r="C90" s="73">
        <v>1162221</v>
      </c>
      <c r="D90" s="86" t="s">
        <v>109</v>
      </c>
      <c r="E90" s="86" t="s">
        <v>300</v>
      </c>
      <c r="F90" s="73" t="s">
        <v>352</v>
      </c>
      <c r="G90" s="86" t="s">
        <v>316</v>
      </c>
      <c r="H90" s="73" t="s">
        <v>405</v>
      </c>
      <c r="I90" s="73" t="s">
        <v>120</v>
      </c>
      <c r="J90" s="73"/>
      <c r="K90" s="83">
        <v>5.3699999959708569</v>
      </c>
      <c r="L90" s="86" t="s">
        <v>122</v>
      </c>
      <c r="M90" s="87">
        <v>1.1699999999999999E-2</v>
      </c>
      <c r="N90" s="87">
        <v>3.6699999978022847E-2</v>
      </c>
      <c r="O90" s="83">
        <v>564.65540400000009</v>
      </c>
      <c r="P90" s="85">
        <v>96.7</v>
      </c>
      <c r="Q90" s="73"/>
      <c r="R90" s="83">
        <v>0.54602176000000013</v>
      </c>
      <c r="S90" s="84">
        <v>7.8276436596263426E-7</v>
      </c>
      <c r="T90" s="84">
        <v>5.2481427186104092E-4</v>
      </c>
      <c r="U90" s="84">
        <v>9.1785173467594106E-5</v>
      </c>
    </row>
    <row r="91" spans="2:21">
      <c r="B91" s="76" t="s">
        <v>411</v>
      </c>
      <c r="C91" s="73">
        <v>1156231</v>
      </c>
      <c r="D91" s="86" t="s">
        <v>109</v>
      </c>
      <c r="E91" s="86" t="s">
        <v>300</v>
      </c>
      <c r="F91" s="73" t="s">
        <v>352</v>
      </c>
      <c r="G91" s="86" t="s">
        <v>316</v>
      </c>
      <c r="H91" s="73" t="s">
        <v>405</v>
      </c>
      <c r="I91" s="73" t="s">
        <v>120</v>
      </c>
      <c r="J91" s="73"/>
      <c r="K91" s="83">
        <v>3.7000000002286488</v>
      </c>
      <c r="L91" s="86" t="s">
        <v>122</v>
      </c>
      <c r="M91" s="87">
        <v>3.3500000000000002E-2</v>
      </c>
      <c r="N91" s="87">
        <v>3.100000000228649E-2</v>
      </c>
      <c r="O91" s="83">
        <v>1943.6083730000005</v>
      </c>
      <c r="P91" s="85">
        <v>112.51</v>
      </c>
      <c r="Q91" s="73"/>
      <c r="R91" s="83">
        <v>2.1867539350000005</v>
      </c>
      <c r="S91" s="84">
        <v>4.6727685823011991E-6</v>
      </c>
      <c r="T91" s="84">
        <v>2.1018204002278057E-3</v>
      </c>
      <c r="U91" s="84">
        <v>3.6758899362347573E-4</v>
      </c>
    </row>
    <row r="92" spans="2:21">
      <c r="B92" s="76" t="s">
        <v>412</v>
      </c>
      <c r="C92" s="73">
        <v>1174226</v>
      </c>
      <c r="D92" s="86" t="s">
        <v>109</v>
      </c>
      <c r="E92" s="86" t="s">
        <v>300</v>
      </c>
      <c r="F92" s="73" t="s">
        <v>352</v>
      </c>
      <c r="G92" s="86" t="s">
        <v>316</v>
      </c>
      <c r="H92" s="73" t="s">
        <v>405</v>
      </c>
      <c r="I92" s="73" t="s">
        <v>120</v>
      </c>
      <c r="J92" s="73"/>
      <c r="K92" s="83">
        <v>5.3799999998988568</v>
      </c>
      <c r="L92" s="86" t="s">
        <v>122</v>
      </c>
      <c r="M92" s="87">
        <v>1.3300000000000001E-2</v>
      </c>
      <c r="N92" s="87">
        <v>3.6899999998862142E-2</v>
      </c>
      <c r="O92" s="83">
        <v>8095.765964000002</v>
      </c>
      <c r="P92" s="85">
        <v>97.7</v>
      </c>
      <c r="Q92" s="73"/>
      <c r="R92" s="83">
        <v>7.9095631100000006</v>
      </c>
      <c r="S92" s="84">
        <v>6.8174871275789487E-6</v>
      </c>
      <c r="T92" s="84">
        <v>7.6023556356318092E-3</v>
      </c>
      <c r="U92" s="84">
        <v>1.3295818505552471E-3</v>
      </c>
    </row>
    <row r="93" spans="2:21">
      <c r="B93" s="76" t="s">
        <v>413</v>
      </c>
      <c r="C93" s="73">
        <v>1186188</v>
      </c>
      <c r="D93" s="86" t="s">
        <v>109</v>
      </c>
      <c r="E93" s="86" t="s">
        <v>300</v>
      </c>
      <c r="F93" s="73" t="s">
        <v>352</v>
      </c>
      <c r="G93" s="86" t="s">
        <v>316</v>
      </c>
      <c r="H93" s="73" t="s">
        <v>402</v>
      </c>
      <c r="I93" s="73" t="s">
        <v>311</v>
      </c>
      <c r="J93" s="73"/>
      <c r="K93" s="83">
        <v>6.0199999994805307</v>
      </c>
      <c r="L93" s="86" t="s">
        <v>122</v>
      </c>
      <c r="M93" s="87">
        <v>1.8700000000000001E-2</v>
      </c>
      <c r="N93" s="87">
        <v>3.7499999996641366E-2</v>
      </c>
      <c r="O93" s="83">
        <v>4695.2218540000003</v>
      </c>
      <c r="P93" s="85">
        <v>95.12</v>
      </c>
      <c r="Q93" s="73"/>
      <c r="R93" s="83">
        <v>4.4660949660000009</v>
      </c>
      <c r="S93" s="84">
        <v>8.3971468826774612E-6</v>
      </c>
      <c r="T93" s="84">
        <v>4.2926318131415678E-3</v>
      </c>
      <c r="U93" s="84">
        <v>7.5074169420841176E-4</v>
      </c>
    </row>
    <row r="94" spans="2:21">
      <c r="B94" s="76" t="s">
        <v>414</v>
      </c>
      <c r="C94" s="73">
        <v>1185537</v>
      </c>
      <c r="D94" s="86" t="s">
        <v>109</v>
      </c>
      <c r="E94" s="86" t="s">
        <v>300</v>
      </c>
      <c r="F94" s="73">
        <v>513141879</v>
      </c>
      <c r="G94" s="86" t="s">
        <v>302</v>
      </c>
      <c r="H94" s="73" t="s">
        <v>405</v>
      </c>
      <c r="I94" s="73" t="s">
        <v>120</v>
      </c>
      <c r="J94" s="73"/>
      <c r="K94" s="83">
        <v>4.6399999998271939</v>
      </c>
      <c r="L94" s="86" t="s">
        <v>122</v>
      </c>
      <c r="M94" s="87">
        <v>1.09E-2</v>
      </c>
      <c r="N94" s="87">
        <v>3.4599999999007973E-2</v>
      </c>
      <c r="O94" s="83">
        <v>0.13020400000000001</v>
      </c>
      <c r="P94" s="85">
        <v>4800000</v>
      </c>
      <c r="Q94" s="73"/>
      <c r="R94" s="83">
        <v>6.2497879470000006</v>
      </c>
      <c r="S94" s="84">
        <v>7.17021862437359E-6</v>
      </c>
      <c r="T94" s="84">
        <v>6.0070461490229141E-3</v>
      </c>
      <c r="U94" s="84">
        <v>1.0505769419355626E-3</v>
      </c>
    </row>
    <row r="95" spans="2:21">
      <c r="B95" s="76" t="s">
        <v>416</v>
      </c>
      <c r="C95" s="73">
        <v>1151000</v>
      </c>
      <c r="D95" s="86" t="s">
        <v>109</v>
      </c>
      <c r="E95" s="86" t="s">
        <v>300</v>
      </c>
      <c r="F95" s="73">
        <v>513141879</v>
      </c>
      <c r="G95" s="86" t="s">
        <v>302</v>
      </c>
      <c r="H95" s="73" t="s">
        <v>405</v>
      </c>
      <c r="I95" s="73" t="s">
        <v>120</v>
      </c>
      <c r="J95" s="73"/>
      <c r="K95" s="83">
        <v>1.0100000001181224</v>
      </c>
      <c r="L95" s="86" t="s">
        <v>122</v>
      </c>
      <c r="M95" s="87">
        <v>2.2000000000000002E-2</v>
      </c>
      <c r="N95" s="87">
        <v>2.6499999995570397E-2</v>
      </c>
      <c r="O95" s="83">
        <v>2.4124000000000003E-2</v>
      </c>
      <c r="P95" s="85">
        <v>5614899</v>
      </c>
      <c r="Q95" s="73"/>
      <c r="R95" s="83">
        <v>1.3545241840000004</v>
      </c>
      <c r="S95" s="84">
        <v>4.7922129519268977E-6</v>
      </c>
      <c r="T95" s="84">
        <v>1.3019144572995233E-3</v>
      </c>
      <c r="U95" s="84">
        <v>2.2769282527218578E-4</v>
      </c>
    </row>
    <row r="96" spans="2:21">
      <c r="B96" s="76" t="s">
        <v>417</v>
      </c>
      <c r="C96" s="73">
        <v>1167030</v>
      </c>
      <c r="D96" s="86" t="s">
        <v>109</v>
      </c>
      <c r="E96" s="86" t="s">
        <v>300</v>
      </c>
      <c r="F96" s="73">
        <v>513141879</v>
      </c>
      <c r="G96" s="86" t="s">
        <v>302</v>
      </c>
      <c r="H96" s="73" t="s">
        <v>405</v>
      </c>
      <c r="I96" s="73" t="s">
        <v>120</v>
      </c>
      <c r="J96" s="73"/>
      <c r="K96" s="83">
        <v>2.9199999986515071</v>
      </c>
      <c r="L96" s="86" t="s">
        <v>122</v>
      </c>
      <c r="M96" s="87">
        <v>2.3199999999999998E-2</v>
      </c>
      <c r="N96" s="87">
        <v>3.1499999995183957E-2</v>
      </c>
      <c r="O96" s="83">
        <v>1.5375000000000002E-2</v>
      </c>
      <c r="P96" s="85">
        <v>5402041</v>
      </c>
      <c r="Q96" s="73"/>
      <c r="R96" s="83">
        <v>0.83055673600000013</v>
      </c>
      <c r="S96" s="84">
        <v>2.5625000000000005E-6</v>
      </c>
      <c r="T96" s="84">
        <v>7.9829790784001486E-4</v>
      </c>
      <c r="U96" s="84">
        <v>1.3961493785236462E-4</v>
      </c>
    </row>
    <row r="97" spans="2:21">
      <c r="B97" s="76" t="s">
        <v>418</v>
      </c>
      <c r="C97" s="73">
        <v>1189497</v>
      </c>
      <c r="D97" s="86" t="s">
        <v>109</v>
      </c>
      <c r="E97" s="86" t="s">
        <v>300</v>
      </c>
      <c r="F97" s="73">
        <v>513141879</v>
      </c>
      <c r="G97" s="86" t="s">
        <v>302</v>
      </c>
      <c r="H97" s="73" t="s">
        <v>405</v>
      </c>
      <c r="I97" s="73" t="s">
        <v>120</v>
      </c>
      <c r="J97" s="73"/>
      <c r="K97" s="83">
        <v>5.279999999673767</v>
      </c>
      <c r="L97" s="86" t="s">
        <v>122</v>
      </c>
      <c r="M97" s="87">
        <v>2.9900000000000003E-2</v>
      </c>
      <c r="N97" s="87">
        <v>3.5499999997497651E-2</v>
      </c>
      <c r="O97" s="83">
        <v>0.10685200000000002</v>
      </c>
      <c r="P97" s="85">
        <v>5048968</v>
      </c>
      <c r="Q97" s="73"/>
      <c r="R97" s="83">
        <v>5.3949299170000016</v>
      </c>
      <c r="S97" s="84">
        <v>6.6782500000000008E-6</v>
      </c>
      <c r="T97" s="84">
        <v>5.185390809574514E-3</v>
      </c>
      <c r="U97" s="84">
        <v>9.0687700482368707E-4</v>
      </c>
    </row>
    <row r="98" spans="2:21">
      <c r="B98" s="76" t="s">
        <v>419</v>
      </c>
      <c r="C98" s="73">
        <v>7480197</v>
      </c>
      <c r="D98" s="86" t="s">
        <v>109</v>
      </c>
      <c r="E98" s="86" t="s">
        <v>300</v>
      </c>
      <c r="F98" s="73">
        <v>520029935</v>
      </c>
      <c r="G98" s="86" t="s">
        <v>302</v>
      </c>
      <c r="H98" s="73" t="s">
        <v>405</v>
      </c>
      <c r="I98" s="73" t="s">
        <v>120</v>
      </c>
      <c r="J98" s="73"/>
      <c r="K98" s="83">
        <v>2.290000000105656</v>
      </c>
      <c r="L98" s="86" t="s">
        <v>122</v>
      </c>
      <c r="M98" s="87">
        <v>1.46E-2</v>
      </c>
      <c r="N98" s="87">
        <v>3.020000000216061E-2</v>
      </c>
      <c r="O98" s="83">
        <v>0.15735100000000002</v>
      </c>
      <c r="P98" s="85">
        <v>5353345</v>
      </c>
      <c r="Q98" s="73"/>
      <c r="R98" s="83">
        <v>8.4235515590000016</v>
      </c>
      <c r="S98" s="84">
        <v>5.9081215033980411E-6</v>
      </c>
      <c r="T98" s="84">
        <v>8.0963807704669509E-3</v>
      </c>
      <c r="U98" s="84">
        <v>1.4159822880612629E-3</v>
      </c>
    </row>
    <row r="99" spans="2:21">
      <c r="B99" s="76" t="s">
        <v>421</v>
      </c>
      <c r="C99" s="73">
        <v>7480247</v>
      </c>
      <c r="D99" s="86" t="s">
        <v>109</v>
      </c>
      <c r="E99" s="86" t="s">
        <v>300</v>
      </c>
      <c r="F99" s="73">
        <v>520029935</v>
      </c>
      <c r="G99" s="86" t="s">
        <v>302</v>
      </c>
      <c r="H99" s="73" t="s">
        <v>405</v>
      </c>
      <c r="I99" s="73" t="s">
        <v>120</v>
      </c>
      <c r="J99" s="73"/>
      <c r="K99" s="83">
        <v>2.9300000001529662</v>
      </c>
      <c r="L99" s="86" t="s">
        <v>122</v>
      </c>
      <c r="M99" s="87">
        <v>2.4199999999999999E-2</v>
      </c>
      <c r="N99" s="87">
        <v>3.2700000001099447E-2</v>
      </c>
      <c r="O99" s="83">
        <v>0.15133600000000003</v>
      </c>
      <c r="P99" s="85">
        <v>5395500</v>
      </c>
      <c r="Q99" s="83">
        <v>0.20246917300000003</v>
      </c>
      <c r="R99" s="83">
        <v>8.367820604000002</v>
      </c>
      <c r="S99" s="84">
        <v>4.9972262580900815E-6</v>
      </c>
      <c r="T99" s="84">
        <v>8.0428144060633693E-3</v>
      </c>
      <c r="U99" s="84">
        <v>1.4066140252063362E-3</v>
      </c>
    </row>
    <row r="100" spans="2:21">
      <c r="B100" s="76" t="s">
        <v>422</v>
      </c>
      <c r="C100" s="73">
        <v>7480312</v>
      </c>
      <c r="D100" s="86" t="s">
        <v>109</v>
      </c>
      <c r="E100" s="86" t="s">
        <v>300</v>
      </c>
      <c r="F100" s="73">
        <v>520029935</v>
      </c>
      <c r="G100" s="86" t="s">
        <v>302</v>
      </c>
      <c r="H100" s="73" t="s">
        <v>405</v>
      </c>
      <c r="I100" s="73" t="s">
        <v>120</v>
      </c>
      <c r="J100" s="73"/>
      <c r="K100" s="83">
        <v>4.3200000002260603</v>
      </c>
      <c r="L100" s="86" t="s">
        <v>122</v>
      </c>
      <c r="M100" s="87">
        <v>2E-3</v>
      </c>
      <c r="N100" s="87">
        <v>3.4500000001412873E-2</v>
      </c>
      <c r="O100" s="83">
        <v>9.0351000000000015E-2</v>
      </c>
      <c r="P100" s="85">
        <v>4700163</v>
      </c>
      <c r="Q100" s="73"/>
      <c r="R100" s="83">
        <v>4.2466671720000004</v>
      </c>
      <c r="S100" s="84">
        <v>7.8826557319839486E-6</v>
      </c>
      <c r="T100" s="84">
        <v>4.081726595858314E-3</v>
      </c>
      <c r="U100" s="84">
        <v>7.1385631781626659E-4</v>
      </c>
    </row>
    <row r="101" spans="2:21">
      <c r="B101" s="76" t="s">
        <v>423</v>
      </c>
      <c r="C101" s="73">
        <v>1191246</v>
      </c>
      <c r="D101" s="86" t="s">
        <v>109</v>
      </c>
      <c r="E101" s="86" t="s">
        <v>300</v>
      </c>
      <c r="F101" s="73">
        <v>520029935</v>
      </c>
      <c r="G101" s="86" t="s">
        <v>302</v>
      </c>
      <c r="H101" s="73" t="s">
        <v>405</v>
      </c>
      <c r="I101" s="73" t="s">
        <v>120</v>
      </c>
      <c r="J101" s="73"/>
      <c r="K101" s="83">
        <v>4.9699999997522859</v>
      </c>
      <c r="L101" s="86" t="s">
        <v>122</v>
      </c>
      <c r="M101" s="87">
        <v>3.1699999999999999E-2</v>
      </c>
      <c r="N101" s="87">
        <v>3.6499999997203235E-2</v>
      </c>
      <c r="O101" s="83">
        <v>0.12261300000000003</v>
      </c>
      <c r="P101" s="85">
        <v>5103222</v>
      </c>
      <c r="Q101" s="73"/>
      <c r="R101" s="83">
        <v>6.2572127150000005</v>
      </c>
      <c r="S101" s="84">
        <v>7.259502664298403E-6</v>
      </c>
      <c r="T101" s="84">
        <v>6.0141825389932648E-3</v>
      </c>
      <c r="U101" s="84">
        <v>1.0518250306909204E-3</v>
      </c>
    </row>
    <row r="102" spans="2:21">
      <c r="B102" s="76" t="s">
        <v>424</v>
      </c>
      <c r="C102" s="73">
        <v>7670284</v>
      </c>
      <c r="D102" s="86" t="s">
        <v>109</v>
      </c>
      <c r="E102" s="86" t="s">
        <v>300</v>
      </c>
      <c r="F102" s="73" t="s">
        <v>425</v>
      </c>
      <c r="G102" s="86" t="s">
        <v>426</v>
      </c>
      <c r="H102" s="73" t="s">
        <v>402</v>
      </c>
      <c r="I102" s="73" t="s">
        <v>311</v>
      </c>
      <c r="J102" s="73"/>
      <c r="K102" s="83">
        <v>5.5299999989914159</v>
      </c>
      <c r="L102" s="86" t="s">
        <v>122</v>
      </c>
      <c r="M102" s="87">
        <v>4.4000000000000003E-3</v>
      </c>
      <c r="N102" s="87">
        <v>2.5799999995632941E-2</v>
      </c>
      <c r="O102" s="83">
        <v>1959.7448610000001</v>
      </c>
      <c r="P102" s="85">
        <v>98.15</v>
      </c>
      <c r="Q102" s="73"/>
      <c r="R102" s="83">
        <v>1.9234895980000002</v>
      </c>
      <c r="S102" s="84">
        <v>2.5894918863828271E-6</v>
      </c>
      <c r="T102" s="84">
        <v>1.8487812515139619E-3</v>
      </c>
      <c r="U102" s="84">
        <v>3.2333478141153719E-4</v>
      </c>
    </row>
    <row r="103" spans="2:21">
      <c r="B103" s="76" t="s">
        <v>427</v>
      </c>
      <c r="C103" s="73">
        <v>1126077</v>
      </c>
      <c r="D103" s="86" t="s">
        <v>109</v>
      </c>
      <c r="E103" s="86" t="s">
        <v>300</v>
      </c>
      <c r="F103" s="73">
        <v>513834200</v>
      </c>
      <c r="G103" s="86" t="s">
        <v>426</v>
      </c>
      <c r="H103" s="73" t="s">
        <v>402</v>
      </c>
      <c r="I103" s="73" t="s">
        <v>311</v>
      </c>
      <c r="J103" s="73"/>
      <c r="K103" s="83">
        <v>0.91000000002013859</v>
      </c>
      <c r="L103" s="86" t="s">
        <v>122</v>
      </c>
      <c r="M103" s="87">
        <v>3.85E-2</v>
      </c>
      <c r="N103" s="87">
        <v>2.4300000001275458E-2</v>
      </c>
      <c r="O103" s="83">
        <v>1285.3013560000002</v>
      </c>
      <c r="P103" s="85">
        <v>115.9</v>
      </c>
      <c r="Q103" s="73"/>
      <c r="R103" s="83">
        <v>1.4896642670000004</v>
      </c>
      <c r="S103" s="84">
        <v>5.141205424000001E-6</v>
      </c>
      <c r="T103" s="84">
        <v>1.4318056987381166E-3</v>
      </c>
      <c r="U103" s="84">
        <v>2.5040960483895626E-4</v>
      </c>
    </row>
    <row r="104" spans="2:21">
      <c r="B104" s="76" t="s">
        <v>429</v>
      </c>
      <c r="C104" s="73">
        <v>6130223</v>
      </c>
      <c r="D104" s="86" t="s">
        <v>109</v>
      </c>
      <c r="E104" s="86" t="s">
        <v>300</v>
      </c>
      <c r="F104" s="73" t="s">
        <v>360</v>
      </c>
      <c r="G104" s="86" t="s">
        <v>316</v>
      </c>
      <c r="H104" s="73" t="s">
        <v>405</v>
      </c>
      <c r="I104" s="73" t="s">
        <v>120</v>
      </c>
      <c r="J104" s="73"/>
      <c r="K104" s="83">
        <v>4.3400000002940438</v>
      </c>
      <c r="L104" s="86" t="s">
        <v>122</v>
      </c>
      <c r="M104" s="87">
        <v>2.4E-2</v>
      </c>
      <c r="N104" s="87">
        <v>2.8100000001759447E-2</v>
      </c>
      <c r="O104" s="83">
        <v>3748.6880810000002</v>
      </c>
      <c r="P104" s="85">
        <v>110.68</v>
      </c>
      <c r="Q104" s="73"/>
      <c r="R104" s="83">
        <v>4.1490480669999998</v>
      </c>
      <c r="S104" s="84">
        <v>3.4782515596361827E-6</v>
      </c>
      <c r="T104" s="84">
        <v>3.9878990174293848E-3</v>
      </c>
      <c r="U104" s="84">
        <v>6.9744674013537649E-4</v>
      </c>
    </row>
    <row r="105" spans="2:21">
      <c r="B105" s="76" t="s">
        <v>430</v>
      </c>
      <c r="C105" s="73">
        <v>6130181</v>
      </c>
      <c r="D105" s="86" t="s">
        <v>109</v>
      </c>
      <c r="E105" s="86" t="s">
        <v>300</v>
      </c>
      <c r="F105" s="73" t="s">
        <v>360</v>
      </c>
      <c r="G105" s="86" t="s">
        <v>316</v>
      </c>
      <c r="H105" s="73" t="s">
        <v>405</v>
      </c>
      <c r="I105" s="73" t="s">
        <v>120</v>
      </c>
      <c r="J105" s="73"/>
      <c r="K105" s="83">
        <v>0.5</v>
      </c>
      <c r="L105" s="86" t="s">
        <v>122</v>
      </c>
      <c r="M105" s="87">
        <v>3.4799999999999998E-2</v>
      </c>
      <c r="N105" s="87">
        <v>3.2800000356814074E-2</v>
      </c>
      <c r="O105" s="83">
        <v>23.435499000000004</v>
      </c>
      <c r="P105" s="85">
        <v>110.02</v>
      </c>
      <c r="Q105" s="73"/>
      <c r="R105" s="83">
        <v>2.5783736000000005E-2</v>
      </c>
      <c r="S105" s="84">
        <v>1.7997709413059313E-7</v>
      </c>
      <c r="T105" s="84">
        <v>2.4782295553014785E-5</v>
      </c>
      <c r="U105" s="84">
        <v>4.3341948156107382E-6</v>
      </c>
    </row>
    <row r="106" spans="2:21">
      <c r="B106" s="76" t="s">
        <v>431</v>
      </c>
      <c r="C106" s="73">
        <v>6130348</v>
      </c>
      <c r="D106" s="86" t="s">
        <v>109</v>
      </c>
      <c r="E106" s="86" t="s">
        <v>300</v>
      </c>
      <c r="F106" s="73" t="s">
        <v>360</v>
      </c>
      <c r="G106" s="86" t="s">
        <v>316</v>
      </c>
      <c r="H106" s="73" t="s">
        <v>405</v>
      </c>
      <c r="I106" s="73" t="s">
        <v>120</v>
      </c>
      <c r="J106" s="73"/>
      <c r="K106" s="83">
        <v>6.5199999993505591</v>
      </c>
      <c r="L106" s="86" t="s">
        <v>122</v>
      </c>
      <c r="M106" s="87">
        <v>1.4999999999999999E-2</v>
      </c>
      <c r="N106" s="87">
        <v>2.9999999995727361E-2</v>
      </c>
      <c r="O106" s="83">
        <v>2408.8895800000005</v>
      </c>
      <c r="P106" s="85">
        <v>97.16</v>
      </c>
      <c r="Q106" s="73"/>
      <c r="R106" s="83">
        <v>2.3404771260000006</v>
      </c>
      <c r="S106" s="84">
        <v>9.202105999826571E-6</v>
      </c>
      <c r="T106" s="84">
        <v>2.2495729816502399E-3</v>
      </c>
      <c r="U106" s="84">
        <v>3.9342955673936163E-4</v>
      </c>
    </row>
    <row r="107" spans="2:21">
      <c r="B107" s="76" t="s">
        <v>432</v>
      </c>
      <c r="C107" s="73">
        <v>1136050</v>
      </c>
      <c r="D107" s="86" t="s">
        <v>109</v>
      </c>
      <c r="E107" s="86" t="s">
        <v>300</v>
      </c>
      <c r="F107" s="73">
        <v>513754069</v>
      </c>
      <c r="G107" s="86" t="s">
        <v>426</v>
      </c>
      <c r="H107" s="73" t="s">
        <v>405</v>
      </c>
      <c r="I107" s="73" t="s">
        <v>120</v>
      </c>
      <c r="J107" s="73"/>
      <c r="K107" s="83">
        <v>2.0299999994408591</v>
      </c>
      <c r="L107" s="86" t="s">
        <v>122</v>
      </c>
      <c r="M107" s="87">
        <v>2.4799999999999999E-2</v>
      </c>
      <c r="N107" s="87">
        <v>2.3499999995698916E-2</v>
      </c>
      <c r="O107" s="83">
        <v>1659.0820490000003</v>
      </c>
      <c r="P107" s="85">
        <v>112.11</v>
      </c>
      <c r="Q107" s="73"/>
      <c r="R107" s="83">
        <v>1.8599969680000001</v>
      </c>
      <c r="S107" s="84">
        <v>3.9176766702328359E-6</v>
      </c>
      <c r="T107" s="84">
        <v>1.7877546756097477E-3</v>
      </c>
      <c r="U107" s="84">
        <v>3.1266179640364344E-4</v>
      </c>
    </row>
    <row r="108" spans="2:21">
      <c r="B108" s="76" t="s">
        <v>434</v>
      </c>
      <c r="C108" s="73">
        <v>1147602</v>
      </c>
      <c r="D108" s="86" t="s">
        <v>109</v>
      </c>
      <c r="E108" s="86" t="s">
        <v>300</v>
      </c>
      <c r="F108" s="73" t="s">
        <v>435</v>
      </c>
      <c r="G108" s="86" t="s">
        <v>316</v>
      </c>
      <c r="H108" s="73" t="s">
        <v>402</v>
      </c>
      <c r="I108" s="73" t="s">
        <v>311</v>
      </c>
      <c r="J108" s="73"/>
      <c r="K108" s="83">
        <v>2.4800000000934896</v>
      </c>
      <c r="L108" s="86" t="s">
        <v>122</v>
      </c>
      <c r="M108" s="87">
        <v>1.3999999999999999E-2</v>
      </c>
      <c r="N108" s="87">
        <v>2.9600000001869801E-2</v>
      </c>
      <c r="O108" s="83">
        <v>2393.8067050000004</v>
      </c>
      <c r="P108" s="85">
        <v>107.24</v>
      </c>
      <c r="Q108" s="73"/>
      <c r="R108" s="83">
        <v>2.5671183120000007</v>
      </c>
      <c r="S108" s="84">
        <v>2.6939080632455551E-6</v>
      </c>
      <c r="T108" s="84">
        <v>2.4674114227488378E-3</v>
      </c>
      <c r="U108" s="84">
        <v>4.3152749000105304E-4</v>
      </c>
    </row>
    <row r="109" spans="2:21">
      <c r="B109" s="76" t="s">
        <v>436</v>
      </c>
      <c r="C109" s="73">
        <v>2310399</v>
      </c>
      <c r="D109" s="86" t="s">
        <v>109</v>
      </c>
      <c r="E109" s="86" t="s">
        <v>300</v>
      </c>
      <c r="F109" s="73">
        <v>520032046</v>
      </c>
      <c r="G109" s="86" t="s">
        <v>302</v>
      </c>
      <c r="H109" s="73" t="s">
        <v>405</v>
      </c>
      <c r="I109" s="73" t="s">
        <v>120</v>
      </c>
      <c r="J109" s="73"/>
      <c r="K109" s="83">
        <v>2.9300000003095428</v>
      </c>
      <c r="L109" s="86" t="s">
        <v>122</v>
      </c>
      <c r="M109" s="87">
        <v>1.89E-2</v>
      </c>
      <c r="N109" s="87">
        <v>3.3400000001164616E-2</v>
      </c>
      <c r="O109" s="83">
        <v>6.1564000000000008E-2</v>
      </c>
      <c r="P109" s="85">
        <v>5300000</v>
      </c>
      <c r="Q109" s="73"/>
      <c r="R109" s="83">
        <v>3.2628820430000007</v>
      </c>
      <c r="S109" s="84">
        <v>7.6955000000000011E-6</v>
      </c>
      <c r="T109" s="84">
        <v>3.1361516866388445E-3</v>
      </c>
      <c r="U109" s="84">
        <v>5.4848399140915713E-4</v>
      </c>
    </row>
    <row r="110" spans="2:21">
      <c r="B110" s="76" t="s">
        <v>437</v>
      </c>
      <c r="C110" s="73">
        <v>1191675</v>
      </c>
      <c r="D110" s="86" t="s">
        <v>109</v>
      </c>
      <c r="E110" s="86" t="s">
        <v>300</v>
      </c>
      <c r="F110" s="73">
        <v>520032046</v>
      </c>
      <c r="G110" s="86" t="s">
        <v>302</v>
      </c>
      <c r="H110" s="73" t="s">
        <v>405</v>
      </c>
      <c r="I110" s="73" t="s">
        <v>120</v>
      </c>
      <c r="J110" s="73"/>
      <c r="K110" s="83">
        <v>4.6300000001075237</v>
      </c>
      <c r="L110" s="86" t="s">
        <v>122</v>
      </c>
      <c r="M110" s="87">
        <v>3.3099999999999997E-2</v>
      </c>
      <c r="N110" s="87">
        <v>3.5300000001707736E-2</v>
      </c>
      <c r="O110" s="83">
        <v>9.3245999999999996E-2</v>
      </c>
      <c r="P110" s="85">
        <v>5086667</v>
      </c>
      <c r="Q110" s="73"/>
      <c r="R110" s="83">
        <v>4.7431306230000008</v>
      </c>
      <c r="S110" s="84">
        <v>6.6466604889870975E-6</v>
      </c>
      <c r="T110" s="84">
        <v>4.5589074037114385E-3</v>
      </c>
      <c r="U110" s="84">
        <v>7.9731083796278127E-4</v>
      </c>
    </row>
    <row r="111" spans="2:21">
      <c r="B111" s="76" t="s">
        <v>438</v>
      </c>
      <c r="C111" s="73">
        <v>2310266</v>
      </c>
      <c r="D111" s="86" t="s">
        <v>109</v>
      </c>
      <c r="E111" s="86" t="s">
        <v>300</v>
      </c>
      <c r="F111" s="73">
        <v>520032046</v>
      </c>
      <c r="G111" s="86" t="s">
        <v>302</v>
      </c>
      <c r="H111" s="73" t="s">
        <v>405</v>
      </c>
      <c r="I111" s="73" t="s">
        <v>120</v>
      </c>
      <c r="J111" s="73"/>
      <c r="K111" s="83">
        <v>0.3099999999504397</v>
      </c>
      <c r="L111" s="86" t="s">
        <v>122</v>
      </c>
      <c r="M111" s="87">
        <v>1.8200000000000001E-2</v>
      </c>
      <c r="N111" s="87">
        <v>4.0999999995043959E-2</v>
      </c>
      <c r="O111" s="83">
        <v>6.1950000000000005E-2</v>
      </c>
      <c r="P111" s="85">
        <v>5536999</v>
      </c>
      <c r="Q111" s="73"/>
      <c r="R111" s="83">
        <v>3.4301595070000004</v>
      </c>
      <c r="S111" s="84">
        <v>4.3592991344732953E-6</v>
      </c>
      <c r="T111" s="84">
        <v>3.2969320930239699E-3</v>
      </c>
      <c r="U111" s="84">
        <v>5.7660300089782508E-4</v>
      </c>
    </row>
    <row r="112" spans="2:21">
      <c r="B112" s="76" t="s">
        <v>439</v>
      </c>
      <c r="C112" s="73">
        <v>2310290</v>
      </c>
      <c r="D112" s="86" t="s">
        <v>109</v>
      </c>
      <c r="E112" s="86" t="s">
        <v>300</v>
      </c>
      <c r="F112" s="73">
        <v>520032046</v>
      </c>
      <c r="G112" s="86" t="s">
        <v>302</v>
      </c>
      <c r="H112" s="73" t="s">
        <v>405</v>
      </c>
      <c r="I112" s="73" t="s">
        <v>120</v>
      </c>
      <c r="J112" s="73"/>
      <c r="K112" s="83">
        <v>1.4700000000022666</v>
      </c>
      <c r="L112" s="86" t="s">
        <v>122</v>
      </c>
      <c r="M112" s="87">
        <v>1.89E-2</v>
      </c>
      <c r="N112" s="87">
        <v>3.2499999999433454E-2</v>
      </c>
      <c r="O112" s="83">
        <v>0.16378400000000004</v>
      </c>
      <c r="P112" s="85">
        <v>5388408</v>
      </c>
      <c r="Q112" s="73"/>
      <c r="R112" s="83">
        <v>8.8253595339999986</v>
      </c>
      <c r="S112" s="84">
        <v>7.5137168547573187E-6</v>
      </c>
      <c r="T112" s="84">
        <v>8.4825825215246054E-3</v>
      </c>
      <c r="U112" s="84">
        <v>1.4835254106760785E-3</v>
      </c>
    </row>
    <row r="113" spans="2:21">
      <c r="B113" s="76" t="s">
        <v>440</v>
      </c>
      <c r="C113" s="73">
        <v>1132927</v>
      </c>
      <c r="D113" s="86" t="s">
        <v>109</v>
      </c>
      <c r="E113" s="86" t="s">
        <v>300</v>
      </c>
      <c r="F113" s="73" t="s">
        <v>441</v>
      </c>
      <c r="G113" s="86" t="s">
        <v>316</v>
      </c>
      <c r="H113" s="73" t="s">
        <v>405</v>
      </c>
      <c r="I113" s="73" t="s">
        <v>120</v>
      </c>
      <c r="J113" s="73"/>
      <c r="K113" s="83">
        <v>1.0299999978072232</v>
      </c>
      <c r="L113" s="86" t="s">
        <v>122</v>
      </c>
      <c r="M113" s="87">
        <v>2.75E-2</v>
      </c>
      <c r="N113" s="87">
        <v>2.5999999975635815E-2</v>
      </c>
      <c r="O113" s="83">
        <v>367.18422300000003</v>
      </c>
      <c r="P113" s="85">
        <v>111.78</v>
      </c>
      <c r="Q113" s="73"/>
      <c r="R113" s="83">
        <v>0.41043853000000013</v>
      </c>
      <c r="S113" s="84">
        <v>1.3280560428719542E-6</v>
      </c>
      <c r="T113" s="84">
        <v>3.9449709525434662E-4</v>
      </c>
      <c r="U113" s="84">
        <v>6.8993901770204782E-5</v>
      </c>
    </row>
    <row r="114" spans="2:21">
      <c r="B114" s="76" t="s">
        <v>442</v>
      </c>
      <c r="C114" s="73">
        <v>1138973</v>
      </c>
      <c r="D114" s="86" t="s">
        <v>109</v>
      </c>
      <c r="E114" s="86" t="s">
        <v>300</v>
      </c>
      <c r="F114" s="73" t="s">
        <v>441</v>
      </c>
      <c r="G114" s="86" t="s">
        <v>316</v>
      </c>
      <c r="H114" s="73" t="s">
        <v>405</v>
      </c>
      <c r="I114" s="73" t="s">
        <v>120</v>
      </c>
      <c r="J114" s="73"/>
      <c r="K114" s="83">
        <v>4.0899999996035747</v>
      </c>
      <c r="L114" s="86" t="s">
        <v>122</v>
      </c>
      <c r="M114" s="87">
        <v>1.9599999999999999E-2</v>
      </c>
      <c r="N114" s="87">
        <v>2.849999999644234E-2</v>
      </c>
      <c r="O114" s="83">
        <v>2739.8585210000006</v>
      </c>
      <c r="P114" s="85">
        <v>107.72</v>
      </c>
      <c r="Q114" s="73"/>
      <c r="R114" s="83">
        <v>2.951375713</v>
      </c>
      <c r="S114" s="84">
        <v>2.6068032354949152E-6</v>
      </c>
      <c r="T114" s="84">
        <v>2.8367442641964581E-3</v>
      </c>
      <c r="U114" s="84">
        <v>4.9612039598156152E-4</v>
      </c>
    </row>
    <row r="115" spans="2:21">
      <c r="B115" s="76" t="s">
        <v>443</v>
      </c>
      <c r="C115" s="73">
        <v>1167147</v>
      </c>
      <c r="D115" s="86" t="s">
        <v>109</v>
      </c>
      <c r="E115" s="86" t="s">
        <v>300</v>
      </c>
      <c r="F115" s="73" t="s">
        <v>441</v>
      </c>
      <c r="G115" s="86" t="s">
        <v>316</v>
      </c>
      <c r="H115" s="73" t="s">
        <v>405</v>
      </c>
      <c r="I115" s="73" t="s">
        <v>120</v>
      </c>
      <c r="J115" s="73"/>
      <c r="K115" s="83">
        <v>6.2899999999330207</v>
      </c>
      <c r="L115" s="86" t="s">
        <v>122</v>
      </c>
      <c r="M115" s="87">
        <v>1.5800000000000002E-2</v>
      </c>
      <c r="N115" s="87">
        <v>2.9799999999936211E-2</v>
      </c>
      <c r="O115" s="83">
        <v>6161.5385400000005</v>
      </c>
      <c r="P115" s="85">
        <v>101.77</v>
      </c>
      <c r="Q115" s="73"/>
      <c r="R115" s="83">
        <v>6.2705974980000008</v>
      </c>
      <c r="S115" s="84">
        <v>5.1893203658142169E-6</v>
      </c>
      <c r="T115" s="84">
        <v>6.0270474569484823E-3</v>
      </c>
      <c r="U115" s="84">
        <v>1.0540749861313063E-3</v>
      </c>
    </row>
    <row r="116" spans="2:21">
      <c r="B116" s="76" t="s">
        <v>444</v>
      </c>
      <c r="C116" s="73">
        <v>1135417</v>
      </c>
      <c r="D116" s="86" t="s">
        <v>109</v>
      </c>
      <c r="E116" s="86" t="s">
        <v>300</v>
      </c>
      <c r="F116" s="73">
        <v>514290345</v>
      </c>
      <c r="G116" s="86" t="s">
        <v>426</v>
      </c>
      <c r="H116" s="73" t="s">
        <v>405</v>
      </c>
      <c r="I116" s="73" t="s">
        <v>120</v>
      </c>
      <c r="J116" s="73"/>
      <c r="K116" s="83">
        <v>3.2299999993385655</v>
      </c>
      <c r="L116" s="86" t="s">
        <v>122</v>
      </c>
      <c r="M116" s="87">
        <v>2.2499999999999999E-2</v>
      </c>
      <c r="N116" s="87">
        <v>2.1399999992876863E-2</v>
      </c>
      <c r="O116" s="83">
        <v>871.8176440000002</v>
      </c>
      <c r="P116" s="85">
        <v>112.72</v>
      </c>
      <c r="Q116" s="73"/>
      <c r="R116" s="83">
        <v>0.98271285500000005</v>
      </c>
      <c r="S116" s="84">
        <v>2.1309783932134581E-6</v>
      </c>
      <c r="T116" s="84">
        <v>9.4454428234748292E-4</v>
      </c>
      <c r="U116" s="84">
        <v>1.6519207927722447E-4</v>
      </c>
    </row>
    <row r="117" spans="2:21">
      <c r="B117" s="76" t="s">
        <v>445</v>
      </c>
      <c r="C117" s="73">
        <v>1140607</v>
      </c>
      <c r="D117" s="86" t="s">
        <v>109</v>
      </c>
      <c r="E117" s="86" t="s">
        <v>300</v>
      </c>
      <c r="F117" s="73" t="s">
        <v>390</v>
      </c>
      <c r="G117" s="86" t="s">
        <v>316</v>
      </c>
      <c r="H117" s="73" t="s">
        <v>402</v>
      </c>
      <c r="I117" s="73" t="s">
        <v>311</v>
      </c>
      <c r="J117" s="73"/>
      <c r="K117" s="83">
        <v>2.4300000000832331</v>
      </c>
      <c r="L117" s="86" t="s">
        <v>122</v>
      </c>
      <c r="M117" s="87">
        <v>2.1499999999999998E-2</v>
      </c>
      <c r="N117" s="87">
        <v>2.9500000000368759E-2</v>
      </c>
      <c r="O117" s="83">
        <v>8619.189515</v>
      </c>
      <c r="P117" s="85">
        <v>110.12</v>
      </c>
      <c r="Q117" s="73"/>
      <c r="R117" s="83">
        <v>9.4914509469999988</v>
      </c>
      <c r="S117" s="84">
        <v>4.3946326572712619E-6</v>
      </c>
      <c r="T117" s="84">
        <v>9.1228029404077041E-3</v>
      </c>
      <c r="U117" s="84">
        <v>1.5954940543570187E-3</v>
      </c>
    </row>
    <row r="118" spans="2:21">
      <c r="B118" s="76" t="s">
        <v>446</v>
      </c>
      <c r="C118" s="73">
        <v>1174556</v>
      </c>
      <c r="D118" s="86" t="s">
        <v>109</v>
      </c>
      <c r="E118" s="86" t="s">
        <v>300</v>
      </c>
      <c r="F118" s="73" t="s">
        <v>390</v>
      </c>
      <c r="G118" s="86" t="s">
        <v>316</v>
      </c>
      <c r="H118" s="73" t="s">
        <v>402</v>
      </c>
      <c r="I118" s="73" t="s">
        <v>311</v>
      </c>
      <c r="J118" s="73"/>
      <c r="K118" s="83">
        <v>7.4600000005604166</v>
      </c>
      <c r="L118" s="86" t="s">
        <v>122</v>
      </c>
      <c r="M118" s="87">
        <v>1.15E-2</v>
      </c>
      <c r="N118" s="87">
        <v>3.5200000001461958E-2</v>
      </c>
      <c r="O118" s="83">
        <v>4429.1951760000011</v>
      </c>
      <c r="P118" s="85">
        <v>92.66</v>
      </c>
      <c r="Q118" s="73"/>
      <c r="R118" s="83">
        <v>4.1040922450000004</v>
      </c>
      <c r="S118" s="84">
        <v>9.6336679705475952E-6</v>
      </c>
      <c r="T118" s="84">
        <v>3.944689279801265E-3</v>
      </c>
      <c r="U118" s="84">
        <v>6.8988975573854906E-4</v>
      </c>
    </row>
    <row r="119" spans="2:21">
      <c r="B119" s="76" t="s">
        <v>447</v>
      </c>
      <c r="C119" s="73">
        <v>1158732</v>
      </c>
      <c r="D119" s="86" t="s">
        <v>109</v>
      </c>
      <c r="E119" s="86" t="s">
        <v>300</v>
      </c>
      <c r="F119" s="73" t="s">
        <v>448</v>
      </c>
      <c r="G119" s="86" t="s">
        <v>118</v>
      </c>
      <c r="H119" s="73" t="s">
        <v>449</v>
      </c>
      <c r="I119" s="73" t="s">
        <v>311</v>
      </c>
      <c r="J119" s="73"/>
      <c r="K119" s="83">
        <v>1.7499999999999998</v>
      </c>
      <c r="L119" s="86" t="s">
        <v>122</v>
      </c>
      <c r="M119" s="87">
        <v>1.8500000000000003E-2</v>
      </c>
      <c r="N119" s="87">
        <v>3.7699999984709603E-2</v>
      </c>
      <c r="O119" s="83">
        <v>445.49093400000004</v>
      </c>
      <c r="P119" s="85">
        <v>105.7</v>
      </c>
      <c r="Q119" s="73"/>
      <c r="R119" s="83">
        <v>0.47088393600000011</v>
      </c>
      <c r="S119" s="84">
        <v>5.3675400493114555E-7</v>
      </c>
      <c r="T119" s="84">
        <v>4.5259480135535437E-4</v>
      </c>
      <c r="U119" s="84">
        <v>7.9154654475425076E-5</v>
      </c>
    </row>
    <row r="120" spans="2:21">
      <c r="B120" s="76" t="s">
        <v>450</v>
      </c>
      <c r="C120" s="73">
        <v>1191824</v>
      </c>
      <c r="D120" s="86" t="s">
        <v>109</v>
      </c>
      <c r="E120" s="86" t="s">
        <v>300</v>
      </c>
      <c r="F120" s="73" t="s">
        <v>448</v>
      </c>
      <c r="G120" s="86" t="s">
        <v>118</v>
      </c>
      <c r="H120" s="73" t="s">
        <v>449</v>
      </c>
      <c r="I120" s="73" t="s">
        <v>311</v>
      </c>
      <c r="J120" s="73"/>
      <c r="K120" s="83">
        <v>2.3700000000689512</v>
      </c>
      <c r="L120" s="86" t="s">
        <v>122</v>
      </c>
      <c r="M120" s="87">
        <v>3.2000000000000001E-2</v>
      </c>
      <c r="N120" s="87">
        <v>3.7900000002068543E-2</v>
      </c>
      <c r="O120" s="83">
        <v>3566.5207020000003</v>
      </c>
      <c r="P120" s="85">
        <v>101.66</v>
      </c>
      <c r="Q120" s="73"/>
      <c r="R120" s="83">
        <v>3.6257249750000007</v>
      </c>
      <c r="S120" s="84">
        <v>9.8098031504509496E-6</v>
      </c>
      <c r="T120" s="84">
        <v>3.4849017971793203E-3</v>
      </c>
      <c r="U120" s="84">
        <v>6.0947716767947727E-4</v>
      </c>
    </row>
    <row r="121" spans="2:21">
      <c r="B121" s="76" t="s">
        <v>451</v>
      </c>
      <c r="C121" s="73">
        <v>1155357</v>
      </c>
      <c r="D121" s="86" t="s">
        <v>109</v>
      </c>
      <c r="E121" s="86" t="s">
        <v>300</v>
      </c>
      <c r="F121" s="73" t="s">
        <v>452</v>
      </c>
      <c r="G121" s="86" t="s">
        <v>118</v>
      </c>
      <c r="H121" s="73" t="s">
        <v>449</v>
      </c>
      <c r="I121" s="73" t="s">
        <v>311</v>
      </c>
      <c r="J121" s="73"/>
      <c r="K121" s="83">
        <v>0.75</v>
      </c>
      <c r="L121" s="86" t="s">
        <v>122</v>
      </c>
      <c r="M121" s="87">
        <v>3.15E-2</v>
      </c>
      <c r="N121" s="87">
        <v>2.9699999992187798E-2</v>
      </c>
      <c r="O121" s="83">
        <v>1380.6021980000003</v>
      </c>
      <c r="P121" s="85">
        <v>111.26</v>
      </c>
      <c r="Q121" s="73"/>
      <c r="R121" s="83">
        <v>1.5360580600000002</v>
      </c>
      <c r="S121" s="84">
        <v>1.0181960008693667E-5</v>
      </c>
      <c r="T121" s="84">
        <v>1.4763975565647474E-3</v>
      </c>
      <c r="U121" s="84">
        <v>2.5820830930510177E-4</v>
      </c>
    </row>
    <row r="122" spans="2:21">
      <c r="B122" s="76" t="s">
        <v>453</v>
      </c>
      <c r="C122" s="73">
        <v>1184779</v>
      </c>
      <c r="D122" s="86" t="s">
        <v>109</v>
      </c>
      <c r="E122" s="86" t="s">
        <v>300</v>
      </c>
      <c r="F122" s="73" t="s">
        <v>452</v>
      </c>
      <c r="G122" s="86" t="s">
        <v>118</v>
      </c>
      <c r="H122" s="73" t="s">
        <v>449</v>
      </c>
      <c r="I122" s="73" t="s">
        <v>311</v>
      </c>
      <c r="J122" s="73"/>
      <c r="K122" s="83">
        <v>3.0800000004110921</v>
      </c>
      <c r="L122" s="86" t="s">
        <v>122</v>
      </c>
      <c r="M122" s="87">
        <v>0.01</v>
      </c>
      <c r="N122" s="87">
        <v>3.5100000005331339E-2</v>
      </c>
      <c r="O122" s="83">
        <v>3130.2498060000003</v>
      </c>
      <c r="P122" s="85">
        <v>99.47</v>
      </c>
      <c r="Q122" s="73"/>
      <c r="R122" s="83">
        <v>3.1136595340000004</v>
      </c>
      <c r="S122" s="84">
        <v>8.4768133137632963E-6</v>
      </c>
      <c r="T122" s="84">
        <v>2.9927249807029624E-3</v>
      </c>
      <c r="U122" s="84">
        <v>5.2339998399920581E-4</v>
      </c>
    </row>
    <row r="123" spans="2:21">
      <c r="B123" s="76" t="s">
        <v>454</v>
      </c>
      <c r="C123" s="73">
        <v>1192442</v>
      </c>
      <c r="D123" s="86" t="s">
        <v>109</v>
      </c>
      <c r="E123" s="86" t="s">
        <v>300</v>
      </c>
      <c r="F123" s="73" t="s">
        <v>452</v>
      </c>
      <c r="G123" s="86" t="s">
        <v>118</v>
      </c>
      <c r="H123" s="73" t="s">
        <v>449</v>
      </c>
      <c r="I123" s="73" t="s">
        <v>311</v>
      </c>
      <c r="J123" s="73"/>
      <c r="K123" s="83">
        <v>3.4500000003829023</v>
      </c>
      <c r="L123" s="86" t="s">
        <v>122</v>
      </c>
      <c r="M123" s="87">
        <v>3.2300000000000002E-2</v>
      </c>
      <c r="N123" s="87">
        <v>3.850000000328202E-2</v>
      </c>
      <c r="O123" s="83">
        <v>3588.1028800000004</v>
      </c>
      <c r="P123" s="85">
        <v>101.9</v>
      </c>
      <c r="Q123" s="73"/>
      <c r="R123" s="83">
        <v>3.656277128000001</v>
      </c>
      <c r="S123" s="84">
        <v>7.6355611167858367E-6</v>
      </c>
      <c r="T123" s="84">
        <v>3.5142673043900264E-3</v>
      </c>
      <c r="U123" s="84">
        <v>6.1461292392280627E-4</v>
      </c>
    </row>
    <row r="124" spans="2:21">
      <c r="B124" s="76" t="s">
        <v>455</v>
      </c>
      <c r="C124" s="73">
        <v>1139849</v>
      </c>
      <c r="D124" s="86" t="s">
        <v>109</v>
      </c>
      <c r="E124" s="86" t="s">
        <v>300</v>
      </c>
      <c r="F124" s="73" t="s">
        <v>456</v>
      </c>
      <c r="G124" s="86" t="s">
        <v>316</v>
      </c>
      <c r="H124" s="73" t="s">
        <v>457</v>
      </c>
      <c r="I124" s="73" t="s">
        <v>120</v>
      </c>
      <c r="J124" s="73"/>
      <c r="K124" s="83">
        <v>2.2399999996657995</v>
      </c>
      <c r="L124" s="86" t="s">
        <v>122</v>
      </c>
      <c r="M124" s="87">
        <v>2.5000000000000001E-2</v>
      </c>
      <c r="N124" s="87">
        <v>3.149999999442999E-2</v>
      </c>
      <c r="O124" s="83">
        <v>1628.7125450000003</v>
      </c>
      <c r="P124" s="85">
        <v>110.23</v>
      </c>
      <c r="Q124" s="73"/>
      <c r="R124" s="83">
        <v>1.7953298400000004</v>
      </c>
      <c r="S124" s="84">
        <v>4.5792284871691514E-6</v>
      </c>
      <c r="T124" s="84">
        <v>1.7255992192142654E-3</v>
      </c>
      <c r="U124" s="84">
        <v>3.0179138061447948E-4</v>
      </c>
    </row>
    <row r="125" spans="2:21">
      <c r="B125" s="76" t="s">
        <v>458</v>
      </c>
      <c r="C125" s="73">
        <v>1142629</v>
      </c>
      <c r="D125" s="86" t="s">
        <v>109</v>
      </c>
      <c r="E125" s="86" t="s">
        <v>300</v>
      </c>
      <c r="F125" s="73" t="s">
        <v>456</v>
      </c>
      <c r="G125" s="86" t="s">
        <v>316</v>
      </c>
      <c r="H125" s="73" t="s">
        <v>457</v>
      </c>
      <c r="I125" s="73" t="s">
        <v>120</v>
      </c>
      <c r="J125" s="73"/>
      <c r="K125" s="83">
        <v>5.2500000008946124</v>
      </c>
      <c r="L125" s="86" t="s">
        <v>122</v>
      </c>
      <c r="M125" s="87">
        <v>1.9E-2</v>
      </c>
      <c r="N125" s="87">
        <v>3.5600000005316546E-2</v>
      </c>
      <c r="O125" s="83">
        <v>1918.1743930000002</v>
      </c>
      <c r="P125" s="85">
        <v>101.98</v>
      </c>
      <c r="Q125" s="73"/>
      <c r="R125" s="83">
        <v>1.9561542410000003</v>
      </c>
      <c r="S125" s="84">
        <v>6.3824433927243452E-6</v>
      </c>
      <c r="T125" s="84">
        <v>1.8801771996015361E-3</v>
      </c>
      <c r="U125" s="84">
        <v>3.2882564302850288E-4</v>
      </c>
    </row>
    <row r="126" spans="2:21">
      <c r="B126" s="76" t="s">
        <v>459</v>
      </c>
      <c r="C126" s="73">
        <v>1183151</v>
      </c>
      <c r="D126" s="86" t="s">
        <v>109</v>
      </c>
      <c r="E126" s="86" t="s">
        <v>300</v>
      </c>
      <c r="F126" s="73" t="s">
        <v>456</v>
      </c>
      <c r="G126" s="86" t="s">
        <v>316</v>
      </c>
      <c r="H126" s="73" t="s">
        <v>457</v>
      </c>
      <c r="I126" s="73" t="s">
        <v>120</v>
      </c>
      <c r="J126" s="73"/>
      <c r="K126" s="83">
        <v>7.029999998255108</v>
      </c>
      <c r="L126" s="86" t="s">
        <v>122</v>
      </c>
      <c r="M126" s="87">
        <v>3.9000000000000003E-3</v>
      </c>
      <c r="N126" s="87">
        <v>3.8199999991156031E-2</v>
      </c>
      <c r="O126" s="83">
        <v>1986.7688000000003</v>
      </c>
      <c r="P126" s="85">
        <v>84.23</v>
      </c>
      <c r="Q126" s="73"/>
      <c r="R126" s="83">
        <v>1.6734553640000001</v>
      </c>
      <c r="S126" s="84">
        <v>8.4543353191489368E-6</v>
      </c>
      <c r="T126" s="84">
        <v>1.6084583485273792E-3</v>
      </c>
      <c r="U126" s="84">
        <v>2.8130452323917602E-4</v>
      </c>
    </row>
    <row r="127" spans="2:21">
      <c r="B127" s="76" t="s">
        <v>460</v>
      </c>
      <c r="C127" s="73">
        <v>1177526</v>
      </c>
      <c r="D127" s="86" t="s">
        <v>109</v>
      </c>
      <c r="E127" s="86" t="s">
        <v>300</v>
      </c>
      <c r="F127" s="73" t="s">
        <v>461</v>
      </c>
      <c r="G127" s="86" t="s">
        <v>462</v>
      </c>
      <c r="H127" s="73" t="s">
        <v>449</v>
      </c>
      <c r="I127" s="73" t="s">
        <v>311</v>
      </c>
      <c r="J127" s="73"/>
      <c r="K127" s="83">
        <v>4.6699999985721528</v>
      </c>
      <c r="L127" s="86" t="s">
        <v>122</v>
      </c>
      <c r="M127" s="87">
        <v>7.4999999999999997E-3</v>
      </c>
      <c r="N127" s="87">
        <v>4.1099999983125433E-2</v>
      </c>
      <c r="O127" s="83">
        <v>1157.238063</v>
      </c>
      <c r="P127" s="85">
        <v>93.2</v>
      </c>
      <c r="Q127" s="73"/>
      <c r="R127" s="83">
        <v>1.0785458619999999</v>
      </c>
      <c r="S127" s="84">
        <v>2.3676767815025791E-6</v>
      </c>
      <c r="T127" s="84">
        <v>1.0366551348324809E-3</v>
      </c>
      <c r="U127" s="84">
        <v>1.8130141743146971E-4</v>
      </c>
    </row>
    <row r="128" spans="2:21">
      <c r="B128" s="76" t="s">
        <v>463</v>
      </c>
      <c r="C128" s="73">
        <v>1184555</v>
      </c>
      <c r="D128" s="86" t="s">
        <v>109</v>
      </c>
      <c r="E128" s="86" t="s">
        <v>300</v>
      </c>
      <c r="F128" s="73" t="s">
        <v>461</v>
      </c>
      <c r="G128" s="86" t="s">
        <v>462</v>
      </c>
      <c r="H128" s="73" t="s">
        <v>449</v>
      </c>
      <c r="I128" s="73" t="s">
        <v>311</v>
      </c>
      <c r="J128" s="73"/>
      <c r="K128" s="83">
        <v>5.319999999936754</v>
      </c>
      <c r="L128" s="86" t="s">
        <v>122</v>
      </c>
      <c r="M128" s="87">
        <v>7.4999999999999997E-3</v>
      </c>
      <c r="N128" s="87">
        <v>4.3099999999332395E-2</v>
      </c>
      <c r="O128" s="83">
        <v>6396.9519070000006</v>
      </c>
      <c r="P128" s="85">
        <v>88.98</v>
      </c>
      <c r="Q128" s="73"/>
      <c r="R128" s="83">
        <v>5.6920075980000009</v>
      </c>
      <c r="S128" s="84">
        <v>7.3718070420473892E-6</v>
      </c>
      <c r="T128" s="84">
        <v>5.4709299918228203E-3</v>
      </c>
      <c r="U128" s="84">
        <v>9.5681517300939356E-4</v>
      </c>
    </row>
    <row r="129" spans="2:21">
      <c r="B129" s="76" t="s">
        <v>464</v>
      </c>
      <c r="C129" s="73">
        <v>1130632</v>
      </c>
      <c r="D129" s="86" t="s">
        <v>109</v>
      </c>
      <c r="E129" s="86" t="s">
        <v>300</v>
      </c>
      <c r="F129" s="73" t="s">
        <v>435</v>
      </c>
      <c r="G129" s="86" t="s">
        <v>316</v>
      </c>
      <c r="H129" s="73" t="s">
        <v>449</v>
      </c>
      <c r="I129" s="73" t="s">
        <v>311</v>
      </c>
      <c r="J129" s="73"/>
      <c r="K129" s="83">
        <v>0.85</v>
      </c>
      <c r="L129" s="86" t="s">
        <v>122</v>
      </c>
      <c r="M129" s="87">
        <v>3.4500000000000003E-2</v>
      </c>
      <c r="N129" s="87">
        <v>3.1200000288321261E-2</v>
      </c>
      <c r="O129" s="83">
        <v>18.773226000000005</v>
      </c>
      <c r="P129" s="85">
        <v>110.85</v>
      </c>
      <c r="Q129" s="73"/>
      <c r="R129" s="83">
        <v>2.0810120000000005E-2</v>
      </c>
      <c r="S129" s="84">
        <v>1.4525843840740701E-7</v>
      </c>
      <c r="T129" s="84">
        <v>2.0001854825604172E-5</v>
      </c>
      <c r="U129" s="84">
        <v>3.4981398435136529E-6</v>
      </c>
    </row>
    <row r="130" spans="2:21">
      <c r="B130" s="76" t="s">
        <v>465</v>
      </c>
      <c r="C130" s="73">
        <v>1138668</v>
      </c>
      <c r="D130" s="86" t="s">
        <v>109</v>
      </c>
      <c r="E130" s="86" t="s">
        <v>300</v>
      </c>
      <c r="F130" s="73" t="s">
        <v>435</v>
      </c>
      <c r="G130" s="86" t="s">
        <v>316</v>
      </c>
      <c r="H130" s="73" t="s">
        <v>449</v>
      </c>
      <c r="I130" s="73" t="s">
        <v>311</v>
      </c>
      <c r="J130" s="73"/>
      <c r="K130" s="83">
        <v>1.9599999983833489</v>
      </c>
      <c r="L130" s="86" t="s">
        <v>122</v>
      </c>
      <c r="M130" s="87">
        <v>2.0499999999999997E-2</v>
      </c>
      <c r="N130" s="87">
        <v>3.379999996593485E-2</v>
      </c>
      <c r="O130" s="83">
        <v>317.50238700000006</v>
      </c>
      <c r="P130" s="85">
        <v>109.1</v>
      </c>
      <c r="Q130" s="73"/>
      <c r="R130" s="83">
        <v>0.34639511100000003</v>
      </c>
      <c r="S130" s="84">
        <v>8.5812244490895337E-7</v>
      </c>
      <c r="T130" s="84">
        <v>3.329411229978992E-4</v>
      </c>
      <c r="U130" s="84">
        <v>5.8228330225267045E-5</v>
      </c>
    </row>
    <row r="131" spans="2:21">
      <c r="B131" s="76" t="s">
        <v>466</v>
      </c>
      <c r="C131" s="73">
        <v>1141696</v>
      </c>
      <c r="D131" s="86" t="s">
        <v>109</v>
      </c>
      <c r="E131" s="86" t="s">
        <v>300</v>
      </c>
      <c r="F131" s="73" t="s">
        <v>435</v>
      </c>
      <c r="G131" s="86" t="s">
        <v>316</v>
      </c>
      <c r="H131" s="73" t="s">
        <v>449</v>
      </c>
      <c r="I131" s="73" t="s">
        <v>311</v>
      </c>
      <c r="J131" s="73"/>
      <c r="K131" s="83">
        <v>2.4299999997970327</v>
      </c>
      <c r="L131" s="86" t="s">
        <v>122</v>
      </c>
      <c r="M131" s="87">
        <v>2.0499999999999997E-2</v>
      </c>
      <c r="N131" s="87">
        <v>3.6499999996617211E-2</v>
      </c>
      <c r="O131" s="83">
        <v>2043.7898660000003</v>
      </c>
      <c r="P131" s="85">
        <v>108.48</v>
      </c>
      <c r="Q131" s="73"/>
      <c r="R131" s="83">
        <v>2.2171033150000001</v>
      </c>
      <c r="S131" s="84">
        <v>2.6678261912878094E-6</v>
      </c>
      <c r="T131" s="84">
        <v>2.1309910101429378E-3</v>
      </c>
      <c r="U131" s="84">
        <v>3.7269066412820779E-4</v>
      </c>
    </row>
    <row r="132" spans="2:21">
      <c r="B132" s="76" t="s">
        <v>467</v>
      </c>
      <c r="C132" s="73">
        <v>1165141</v>
      </c>
      <c r="D132" s="86" t="s">
        <v>109</v>
      </c>
      <c r="E132" s="86" t="s">
        <v>300</v>
      </c>
      <c r="F132" s="73" t="s">
        <v>435</v>
      </c>
      <c r="G132" s="86" t="s">
        <v>316</v>
      </c>
      <c r="H132" s="73" t="s">
        <v>449</v>
      </c>
      <c r="I132" s="73" t="s">
        <v>311</v>
      </c>
      <c r="J132" s="73"/>
      <c r="K132" s="83">
        <v>5.499999999212168</v>
      </c>
      <c r="L132" s="86" t="s">
        <v>122</v>
      </c>
      <c r="M132" s="87">
        <v>8.3999999999999995E-3</v>
      </c>
      <c r="N132" s="87">
        <v>3.8299999993728844E-2</v>
      </c>
      <c r="O132" s="83">
        <v>3372.5816410000007</v>
      </c>
      <c r="P132" s="85">
        <v>94.09</v>
      </c>
      <c r="Q132" s="73"/>
      <c r="R132" s="83">
        <v>3.1732619530000008</v>
      </c>
      <c r="S132" s="84">
        <v>4.9798247649099741E-6</v>
      </c>
      <c r="T132" s="84">
        <v>3.0500124414236524E-3</v>
      </c>
      <c r="U132" s="84">
        <v>5.3341903226388171E-4</v>
      </c>
    </row>
    <row r="133" spans="2:21">
      <c r="B133" s="76" t="s">
        <v>468</v>
      </c>
      <c r="C133" s="73">
        <v>1178367</v>
      </c>
      <c r="D133" s="86" t="s">
        <v>109</v>
      </c>
      <c r="E133" s="86" t="s">
        <v>300</v>
      </c>
      <c r="F133" s="73" t="s">
        <v>435</v>
      </c>
      <c r="G133" s="86" t="s">
        <v>316</v>
      </c>
      <c r="H133" s="73" t="s">
        <v>449</v>
      </c>
      <c r="I133" s="73" t="s">
        <v>311</v>
      </c>
      <c r="J133" s="73"/>
      <c r="K133" s="83">
        <v>6.32000000415547</v>
      </c>
      <c r="L133" s="86" t="s">
        <v>122</v>
      </c>
      <c r="M133" s="87">
        <v>5.0000000000000001E-3</v>
      </c>
      <c r="N133" s="87">
        <v>3.4100000029890228E-2</v>
      </c>
      <c r="O133" s="83">
        <v>604.46657600000015</v>
      </c>
      <c r="P133" s="85">
        <v>90.77</v>
      </c>
      <c r="Q133" s="73"/>
      <c r="R133" s="83">
        <v>0.54867429600000017</v>
      </c>
      <c r="S133" s="84">
        <v>3.3557091624530626E-6</v>
      </c>
      <c r="T133" s="84">
        <v>5.2736378334832152E-4</v>
      </c>
      <c r="U133" s="84">
        <v>9.2231059501310121E-5</v>
      </c>
    </row>
    <row r="134" spans="2:21">
      <c r="B134" s="76" t="s">
        <v>469</v>
      </c>
      <c r="C134" s="73">
        <v>1178375</v>
      </c>
      <c r="D134" s="86" t="s">
        <v>109</v>
      </c>
      <c r="E134" s="86" t="s">
        <v>300</v>
      </c>
      <c r="F134" s="73" t="s">
        <v>435</v>
      </c>
      <c r="G134" s="86" t="s">
        <v>316</v>
      </c>
      <c r="H134" s="73" t="s">
        <v>449</v>
      </c>
      <c r="I134" s="73" t="s">
        <v>311</v>
      </c>
      <c r="J134" s="73"/>
      <c r="K134" s="83">
        <v>6.1900000018582642</v>
      </c>
      <c r="L134" s="86" t="s">
        <v>122</v>
      </c>
      <c r="M134" s="87">
        <v>9.7000000000000003E-3</v>
      </c>
      <c r="N134" s="87">
        <v>3.9800000010618647E-2</v>
      </c>
      <c r="O134" s="83">
        <v>1661.0991040000001</v>
      </c>
      <c r="P134" s="85">
        <v>90.71</v>
      </c>
      <c r="Q134" s="73"/>
      <c r="R134" s="83">
        <v>1.5067830800000002</v>
      </c>
      <c r="S134" s="84">
        <v>3.9829281503207911E-6</v>
      </c>
      <c r="T134" s="84">
        <v>1.4482596169477502E-3</v>
      </c>
      <c r="U134" s="84">
        <v>2.5328724330663253E-4</v>
      </c>
    </row>
    <row r="135" spans="2:21">
      <c r="B135" s="76" t="s">
        <v>470</v>
      </c>
      <c r="C135" s="73">
        <v>1171214</v>
      </c>
      <c r="D135" s="86" t="s">
        <v>109</v>
      </c>
      <c r="E135" s="86" t="s">
        <v>300</v>
      </c>
      <c r="F135" s="73" t="s">
        <v>471</v>
      </c>
      <c r="G135" s="86" t="s">
        <v>472</v>
      </c>
      <c r="H135" s="73" t="s">
        <v>457</v>
      </c>
      <c r="I135" s="73" t="s">
        <v>120</v>
      </c>
      <c r="J135" s="73"/>
      <c r="K135" s="83">
        <v>1.5400000000871246</v>
      </c>
      <c r="L135" s="86" t="s">
        <v>122</v>
      </c>
      <c r="M135" s="87">
        <v>1.8500000000000003E-2</v>
      </c>
      <c r="N135" s="87">
        <v>3.5100000002032908E-2</v>
      </c>
      <c r="O135" s="83">
        <v>2556.7809940000006</v>
      </c>
      <c r="P135" s="85">
        <v>107.74</v>
      </c>
      <c r="Q135" s="73"/>
      <c r="R135" s="83">
        <v>2.7546758440000003</v>
      </c>
      <c r="S135" s="84">
        <v>4.3329395912418667E-6</v>
      </c>
      <c r="T135" s="84">
        <v>2.6476842191821403E-3</v>
      </c>
      <c r="U135" s="84">
        <v>4.6305553864470743E-4</v>
      </c>
    </row>
    <row r="136" spans="2:21">
      <c r="B136" s="76" t="s">
        <v>473</v>
      </c>
      <c r="C136" s="73">
        <v>1175660</v>
      </c>
      <c r="D136" s="86" t="s">
        <v>109</v>
      </c>
      <c r="E136" s="86" t="s">
        <v>300</v>
      </c>
      <c r="F136" s="73" t="s">
        <v>471</v>
      </c>
      <c r="G136" s="86" t="s">
        <v>472</v>
      </c>
      <c r="H136" s="73" t="s">
        <v>457</v>
      </c>
      <c r="I136" s="73" t="s">
        <v>120</v>
      </c>
      <c r="J136" s="73"/>
      <c r="K136" s="83">
        <v>1.1300000000631067</v>
      </c>
      <c r="L136" s="86" t="s">
        <v>122</v>
      </c>
      <c r="M136" s="87">
        <v>0.01</v>
      </c>
      <c r="N136" s="87">
        <v>4.0100000000334098E-2</v>
      </c>
      <c r="O136" s="83">
        <v>5073.1598940000003</v>
      </c>
      <c r="P136" s="85">
        <v>106.2</v>
      </c>
      <c r="Q136" s="73"/>
      <c r="R136" s="83">
        <v>5.3876958820000009</v>
      </c>
      <c r="S136" s="84">
        <v>5.332959226418694E-6</v>
      </c>
      <c r="T136" s="84">
        <v>5.1784377445334012E-3</v>
      </c>
      <c r="U136" s="84">
        <v>9.0566097790683719E-4</v>
      </c>
    </row>
    <row r="137" spans="2:21">
      <c r="B137" s="76" t="s">
        <v>474</v>
      </c>
      <c r="C137" s="73">
        <v>1182831</v>
      </c>
      <c r="D137" s="86" t="s">
        <v>109</v>
      </c>
      <c r="E137" s="86" t="s">
        <v>300</v>
      </c>
      <c r="F137" s="73" t="s">
        <v>471</v>
      </c>
      <c r="G137" s="86" t="s">
        <v>472</v>
      </c>
      <c r="H137" s="73" t="s">
        <v>457</v>
      </c>
      <c r="I137" s="73" t="s">
        <v>120</v>
      </c>
      <c r="J137" s="73"/>
      <c r="K137" s="83">
        <v>4.140000000202976</v>
      </c>
      <c r="L137" s="86" t="s">
        <v>122</v>
      </c>
      <c r="M137" s="87">
        <v>0.01</v>
      </c>
      <c r="N137" s="87">
        <v>4.6800000002728527E-2</v>
      </c>
      <c r="O137" s="83">
        <v>6458.1047560000015</v>
      </c>
      <c r="P137" s="85">
        <v>93.07</v>
      </c>
      <c r="Q137" s="73"/>
      <c r="R137" s="83">
        <v>6.010557877000001</v>
      </c>
      <c r="S137" s="84">
        <v>5.4542131855027387E-6</v>
      </c>
      <c r="T137" s="84">
        <v>5.7771077762475958E-3</v>
      </c>
      <c r="U137" s="84">
        <v>1.0103628422747457E-3</v>
      </c>
    </row>
    <row r="138" spans="2:21">
      <c r="B138" s="76" t="s">
        <v>475</v>
      </c>
      <c r="C138" s="73">
        <v>1191659</v>
      </c>
      <c r="D138" s="86" t="s">
        <v>109</v>
      </c>
      <c r="E138" s="86" t="s">
        <v>300</v>
      </c>
      <c r="F138" s="73" t="s">
        <v>471</v>
      </c>
      <c r="G138" s="86" t="s">
        <v>472</v>
      </c>
      <c r="H138" s="73" t="s">
        <v>457</v>
      </c>
      <c r="I138" s="73" t="s">
        <v>120</v>
      </c>
      <c r="J138" s="73"/>
      <c r="K138" s="83">
        <v>2.8000000001767931</v>
      </c>
      <c r="L138" s="86" t="s">
        <v>122</v>
      </c>
      <c r="M138" s="87">
        <v>3.5400000000000001E-2</v>
      </c>
      <c r="N138" s="87">
        <v>4.4100000001569037E-2</v>
      </c>
      <c r="O138" s="83">
        <v>4474.05</v>
      </c>
      <c r="P138" s="85">
        <v>101.14</v>
      </c>
      <c r="Q138" s="73"/>
      <c r="R138" s="83">
        <v>4.5250541690000006</v>
      </c>
      <c r="S138" s="84">
        <v>6.5123506208061023E-6</v>
      </c>
      <c r="T138" s="84">
        <v>4.3493010403752082E-3</v>
      </c>
      <c r="U138" s="84">
        <v>7.6065261914090175E-4</v>
      </c>
    </row>
    <row r="139" spans="2:21">
      <c r="B139" s="76" t="s">
        <v>476</v>
      </c>
      <c r="C139" s="73">
        <v>1139542</v>
      </c>
      <c r="D139" s="86" t="s">
        <v>109</v>
      </c>
      <c r="E139" s="86" t="s">
        <v>300</v>
      </c>
      <c r="F139" s="73" t="s">
        <v>477</v>
      </c>
      <c r="G139" s="86" t="s">
        <v>324</v>
      </c>
      <c r="H139" s="73" t="s">
        <v>449</v>
      </c>
      <c r="I139" s="73" t="s">
        <v>311</v>
      </c>
      <c r="J139" s="73"/>
      <c r="K139" s="83">
        <v>2.8100000025287555</v>
      </c>
      <c r="L139" s="86" t="s">
        <v>122</v>
      </c>
      <c r="M139" s="87">
        <v>1.9400000000000001E-2</v>
      </c>
      <c r="N139" s="87">
        <v>2.5500000024471826E-2</v>
      </c>
      <c r="O139" s="83">
        <v>447.16381000000007</v>
      </c>
      <c r="P139" s="85">
        <v>109.66</v>
      </c>
      <c r="Q139" s="73"/>
      <c r="R139" s="83">
        <v>0.49035979600000007</v>
      </c>
      <c r="S139" s="84">
        <v>1.2371506821060261E-6</v>
      </c>
      <c r="T139" s="84">
        <v>4.7131421884664178E-4</v>
      </c>
      <c r="U139" s="84">
        <v>8.242850786275267E-5</v>
      </c>
    </row>
    <row r="140" spans="2:21">
      <c r="B140" s="76" t="s">
        <v>478</v>
      </c>
      <c r="C140" s="73">
        <v>1142595</v>
      </c>
      <c r="D140" s="86" t="s">
        <v>109</v>
      </c>
      <c r="E140" s="86" t="s">
        <v>300</v>
      </c>
      <c r="F140" s="73" t="s">
        <v>477</v>
      </c>
      <c r="G140" s="86" t="s">
        <v>324</v>
      </c>
      <c r="H140" s="73" t="s">
        <v>449</v>
      </c>
      <c r="I140" s="73" t="s">
        <v>311</v>
      </c>
      <c r="J140" s="73"/>
      <c r="K140" s="83">
        <v>3.7799999999741565</v>
      </c>
      <c r="L140" s="86" t="s">
        <v>122</v>
      </c>
      <c r="M140" s="87">
        <v>1.23E-2</v>
      </c>
      <c r="N140" s="87">
        <v>2.5399999999655424E-2</v>
      </c>
      <c r="O140" s="83">
        <v>4384.6916230000006</v>
      </c>
      <c r="P140" s="85">
        <v>105.9</v>
      </c>
      <c r="Q140" s="73"/>
      <c r="R140" s="83">
        <v>4.643388304000001</v>
      </c>
      <c r="S140" s="84">
        <v>3.4479725950427973E-6</v>
      </c>
      <c r="T140" s="84">
        <v>4.46303907692586E-3</v>
      </c>
      <c r="U140" s="84">
        <v>7.8054435222515224E-4</v>
      </c>
    </row>
    <row r="141" spans="2:21">
      <c r="B141" s="76" t="s">
        <v>479</v>
      </c>
      <c r="C141" s="73">
        <v>1142231</v>
      </c>
      <c r="D141" s="86" t="s">
        <v>109</v>
      </c>
      <c r="E141" s="86" t="s">
        <v>300</v>
      </c>
      <c r="F141" s="73" t="s">
        <v>480</v>
      </c>
      <c r="G141" s="86" t="s">
        <v>481</v>
      </c>
      <c r="H141" s="73" t="s">
        <v>482</v>
      </c>
      <c r="I141" s="73" t="s">
        <v>120</v>
      </c>
      <c r="J141" s="73"/>
      <c r="K141" s="83">
        <v>2.6599999999108666</v>
      </c>
      <c r="L141" s="86" t="s">
        <v>122</v>
      </c>
      <c r="M141" s="87">
        <v>2.5699999999999997E-2</v>
      </c>
      <c r="N141" s="87">
        <v>3.9399999998344669E-2</v>
      </c>
      <c r="O141" s="83">
        <v>4354.9362590000001</v>
      </c>
      <c r="P141" s="85">
        <v>108.2</v>
      </c>
      <c r="Q141" s="73"/>
      <c r="R141" s="83">
        <v>4.7120408370000009</v>
      </c>
      <c r="S141" s="84">
        <v>3.3958897817623466E-6</v>
      </c>
      <c r="T141" s="84">
        <v>4.5290251451693877E-3</v>
      </c>
      <c r="U141" s="84">
        <v>7.9208470667988082E-4</v>
      </c>
    </row>
    <row r="142" spans="2:21">
      <c r="B142" s="76" t="s">
        <v>483</v>
      </c>
      <c r="C142" s="73">
        <v>1171628</v>
      </c>
      <c r="D142" s="86" t="s">
        <v>109</v>
      </c>
      <c r="E142" s="86" t="s">
        <v>300</v>
      </c>
      <c r="F142" s="73" t="s">
        <v>480</v>
      </c>
      <c r="G142" s="86" t="s">
        <v>481</v>
      </c>
      <c r="H142" s="73" t="s">
        <v>482</v>
      </c>
      <c r="I142" s="73" t="s">
        <v>120</v>
      </c>
      <c r="J142" s="73"/>
      <c r="K142" s="83">
        <v>1.4899999994217226</v>
      </c>
      <c r="L142" s="86" t="s">
        <v>122</v>
      </c>
      <c r="M142" s="87">
        <v>1.2199999999999999E-2</v>
      </c>
      <c r="N142" s="87">
        <v>3.6299999986210307E-2</v>
      </c>
      <c r="O142" s="83">
        <v>632.3052570000001</v>
      </c>
      <c r="P142" s="85">
        <v>106.66</v>
      </c>
      <c r="Q142" s="73"/>
      <c r="R142" s="83">
        <v>0.67441681100000017</v>
      </c>
      <c r="S142" s="84">
        <v>1.3745766456521741E-6</v>
      </c>
      <c r="T142" s="84">
        <v>6.4822245837933314E-4</v>
      </c>
      <c r="U142" s="84">
        <v>1.1336812655066463E-4</v>
      </c>
    </row>
    <row r="143" spans="2:21">
      <c r="B143" s="76" t="s">
        <v>484</v>
      </c>
      <c r="C143" s="73">
        <v>1178292</v>
      </c>
      <c r="D143" s="86" t="s">
        <v>109</v>
      </c>
      <c r="E143" s="86" t="s">
        <v>300</v>
      </c>
      <c r="F143" s="73" t="s">
        <v>480</v>
      </c>
      <c r="G143" s="86" t="s">
        <v>481</v>
      </c>
      <c r="H143" s="73" t="s">
        <v>482</v>
      </c>
      <c r="I143" s="73" t="s">
        <v>120</v>
      </c>
      <c r="J143" s="73"/>
      <c r="K143" s="83">
        <v>5.3400000005448032</v>
      </c>
      <c r="L143" s="86" t="s">
        <v>122</v>
      </c>
      <c r="M143" s="87">
        <v>1.09E-2</v>
      </c>
      <c r="N143" s="87">
        <v>3.990000000133033E-2</v>
      </c>
      <c r="O143" s="83">
        <v>1685.2255000000002</v>
      </c>
      <c r="P143" s="85">
        <v>93.67</v>
      </c>
      <c r="Q143" s="73"/>
      <c r="R143" s="83">
        <v>1.5785507210000003</v>
      </c>
      <c r="S143" s="84">
        <v>3.0163550481836279E-6</v>
      </c>
      <c r="T143" s="84">
        <v>1.5172398023795535E-3</v>
      </c>
      <c r="U143" s="84">
        <v>2.6535124122961825E-4</v>
      </c>
    </row>
    <row r="144" spans="2:21">
      <c r="B144" s="76" t="s">
        <v>485</v>
      </c>
      <c r="C144" s="73">
        <v>1184530</v>
      </c>
      <c r="D144" s="86" t="s">
        <v>109</v>
      </c>
      <c r="E144" s="86" t="s">
        <v>300</v>
      </c>
      <c r="F144" s="73" t="s">
        <v>480</v>
      </c>
      <c r="G144" s="86" t="s">
        <v>481</v>
      </c>
      <c r="H144" s="73" t="s">
        <v>482</v>
      </c>
      <c r="I144" s="73" t="s">
        <v>120</v>
      </c>
      <c r="J144" s="73"/>
      <c r="K144" s="83">
        <v>6.2600000000115497</v>
      </c>
      <c r="L144" s="86" t="s">
        <v>122</v>
      </c>
      <c r="M144" s="87">
        <v>1.54E-2</v>
      </c>
      <c r="N144" s="87">
        <v>4.1700000000519724E-2</v>
      </c>
      <c r="O144" s="83">
        <v>1887.3993830000002</v>
      </c>
      <c r="P144" s="85">
        <v>91.75</v>
      </c>
      <c r="Q144" s="73"/>
      <c r="R144" s="83">
        <v>1.7316889230000001</v>
      </c>
      <c r="S144" s="84">
        <v>5.3925696657142862E-6</v>
      </c>
      <c r="T144" s="84">
        <v>1.6644301157779406E-3</v>
      </c>
      <c r="U144" s="84">
        <v>2.9109346885638072E-4</v>
      </c>
    </row>
    <row r="145" spans="2:21">
      <c r="B145" s="76" t="s">
        <v>486</v>
      </c>
      <c r="C145" s="73">
        <v>1182989</v>
      </c>
      <c r="D145" s="86" t="s">
        <v>109</v>
      </c>
      <c r="E145" s="86" t="s">
        <v>300</v>
      </c>
      <c r="F145" s="73" t="s">
        <v>487</v>
      </c>
      <c r="G145" s="86" t="s">
        <v>488</v>
      </c>
      <c r="H145" s="73" t="s">
        <v>489</v>
      </c>
      <c r="I145" s="73" t="s">
        <v>311</v>
      </c>
      <c r="J145" s="73"/>
      <c r="K145" s="83">
        <v>4.4800000001154068</v>
      </c>
      <c r="L145" s="86" t="s">
        <v>122</v>
      </c>
      <c r="M145" s="87">
        <v>7.4999999999999997E-3</v>
      </c>
      <c r="N145" s="87">
        <v>3.7900000001141534E-2</v>
      </c>
      <c r="O145" s="83">
        <v>8451.8341130000008</v>
      </c>
      <c r="P145" s="85">
        <v>94.32</v>
      </c>
      <c r="Q145" s="73"/>
      <c r="R145" s="83">
        <v>7.9717699710000005</v>
      </c>
      <c r="S145" s="84">
        <v>5.491916362294253E-6</v>
      </c>
      <c r="T145" s="84">
        <v>7.662146381811002E-3</v>
      </c>
      <c r="U145" s="84">
        <v>1.3400387003477527E-3</v>
      </c>
    </row>
    <row r="146" spans="2:21">
      <c r="B146" s="76" t="s">
        <v>490</v>
      </c>
      <c r="C146" s="73">
        <v>1260769</v>
      </c>
      <c r="D146" s="86" t="s">
        <v>109</v>
      </c>
      <c r="E146" s="86" t="s">
        <v>300</v>
      </c>
      <c r="F146" s="73" t="s">
        <v>491</v>
      </c>
      <c r="G146" s="86" t="s">
        <v>481</v>
      </c>
      <c r="H146" s="73" t="s">
        <v>482</v>
      </c>
      <c r="I146" s="73" t="s">
        <v>120</v>
      </c>
      <c r="J146" s="73"/>
      <c r="K146" s="83">
        <v>3.539999999280691</v>
      </c>
      <c r="L146" s="86" t="s">
        <v>122</v>
      </c>
      <c r="M146" s="87">
        <v>1.3300000000000001E-2</v>
      </c>
      <c r="N146" s="87">
        <v>3.5499999996491172E-2</v>
      </c>
      <c r="O146" s="83">
        <v>2219.8105599999999</v>
      </c>
      <c r="P146" s="85">
        <v>102.71</v>
      </c>
      <c r="Q146" s="73"/>
      <c r="R146" s="83">
        <v>2.2799675160000006</v>
      </c>
      <c r="S146" s="84">
        <v>6.7677151219512194E-6</v>
      </c>
      <c r="T146" s="84">
        <v>2.1914135652329426E-3</v>
      </c>
      <c r="U146" s="84">
        <v>3.832580114692492E-4</v>
      </c>
    </row>
    <row r="147" spans="2:21">
      <c r="B147" s="76" t="s">
        <v>492</v>
      </c>
      <c r="C147" s="73">
        <v>6120224</v>
      </c>
      <c r="D147" s="86" t="s">
        <v>109</v>
      </c>
      <c r="E147" s="86" t="s">
        <v>300</v>
      </c>
      <c r="F147" s="73" t="s">
        <v>493</v>
      </c>
      <c r="G147" s="86" t="s">
        <v>316</v>
      </c>
      <c r="H147" s="73" t="s">
        <v>489</v>
      </c>
      <c r="I147" s="73" t="s">
        <v>311</v>
      </c>
      <c r="J147" s="73"/>
      <c r="K147" s="83">
        <v>3.7599999926220167</v>
      </c>
      <c r="L147" s="86" t="s">
        <v>122</v>
      </c>
      <c r="M147" s="87">
        <v>1.8000000000000002E-2</v>
      </c>
      <c r="N147" s="87">
        <v>3.2899999940147993E-2</v>
      </c>
      <c r="O147" s="83">
        <v>251.68666100000002</v>
      </c>
      <c r="P147" s="85">
        <v>105.55</v>
      </c>
      <c r="Q147" s="73"/>
      <c r="R147" s="83">
        <v>0.26565527100000008</v>
      </c>
      <c r="S147" s="84">
        <v>3.0033561461558667E-7</v>
      </c>
      <c r="T147" s="84">
        <v>2.553372188242324E-4</v>
      </c>
      <c r="U147" s="84">
        <v>4.4656123468990912E-5</v>
      </c>
    </row>
    <row r="148" spans="2:21">
      <c r="B148" s="76" t="s">
        <v>494</v>
      </c>
      <c r="C148" s="73">
        <v>1193630</v>
      </c>
      <c r="D148" s="86" t="s">
        <v>109</v>
      </c>
      <c r="E148" s="86" t="s">
        <v>300</v>
      </c>
      <c r="F148" s="73" t="s">
        <v>495</v>
      </c>
      <c r="G148" s="86" t="s">
        <v>316</v>
      </c>
      <c r="H148" s="73" t="s">
        <v>489</v>
      </c>
      <c r="I148" s="73" t="s">
        <v>311</v>
      </c>
      <c r="J148" s="73"/>
      <c r="K148" s="83">
        <v>4.9999999997090088</v>
      </c>
      <c r="L148" s="86" t="s">
        <v>122</v>
      </c>
      <c r="M148" s="87">
        <v>3.6200000000000003E-2</v>
      </c>
      <c r="N148" s="87">
        <v>4.1299999997977607E-2</v>
      </c>
      <c r="O148" s="83">
        <v>6906.8900970000013</v>
      </c>
      <c r="P148" s="85">
        <v>99.51</v>
      </c>
      <c r="Q148" s="73"/>
      <c r="R148" s="83">
        <v>6.8730463030000006</v>
      </c>
      <c r="S148" s="84">
        <v>3.8863893900815468E-6</v>
      </c>
      <c r="T148" s="84">
        <v>6.6060971470737057E-3</v>
      </c>
      <c r="U148" s="84">
        <v>1.1553454338004061E-3</v>
      </c>
    </row>
    <row r="149" spans="2:21">
      <c r="B149" s="76" t="s">
        <v>496</v>
      </c>
      <c r="C149" s="73">
        <v>1132828</v>
      </c>
      <c r="D149" s="86" t="s">
        <v>109</v>
      </c>
      <c r="E149" s="86" t="s">
        <v>300</v>
      </c>
      <c r="F149" s="73" t="s">
        <v>497</v>
      </c>
      <c r="G149" s="86" t="s">
        <v>145</v>
      </c>
      <c r="H149" s="73" t="s">
        <v>489</v>
      </c>
      <c r="I149" s="73" t="s">
        <v>311</v>
      </c>
      <c r="J149" s="73"/>
      <c r="K149" s="83">
        <v>1.009999999741753</v>
      </c>
      <c r="L149" s="86" t="s">
        <v>122</v>
      </c>
      <c r="M149" s="87">
        <v>1.9799999999999998E-2</v>
      </c>
      <c r="N149" s="87">
        <v>2.9799999995419765E-2</v>
      </c>
      <c r="O149" s="83">
        <v>923.64745200000016</v>
      </c>
      <c r="P149" s="85">
        <v>109.45</v>
      </c>
      <c r="Q149" s="83">
        <v>1.0413662170000002</v>
      </c>
      <c r="R149" s="83">
        <v>2.0522983530000003</v>
      </c>
      <c r="S149" s="84">
        <v>1.2158071983645628E-5</v>
      </c>
      <c r="T149" s="84">
        <v>1.9725870737666356E-3</v>
      </c>
      <c r="U149" s="84">
        <v>3.4498727731539975E-4</v>
      </c>
    </row>
    <row r="150" spans="2:21">
      <c r="B150" s="76" t="s">
        <v>498</v>
      </c>
      <c r="C150" s="73">
        <v>1166057</v>
      </c>
      <c r="D150" s="86" t="s">
        <v>109</v>
      </c>
      <c r="E150" s="86" t="s">
        <v>300</v>
      </c>
      <c r="F150" s="73" t="s">
        <v>499</v>
      </c>
      <c r="G150" s="86" t="s">
        <v>324</v>
      </c>
      <c r="H150" s="73" t="s">
        <v>500</v>
      </c>
      <c r="I150" s="73" t="s">
        <v>311</v>
      </c>
      <c r="J150" s="73"/>
      <c r="K150" s="83">
        <v>3.7199999999599052</v>
      </c>
      <c r="L150" s="86" t="s">
        <v>122</v>
      </c>
      <c r="M150" s="87">
        <v>2.75E-2</v>
      </c>
      <c r="N150" s="87">
        <v>3.5799999999398584E-2</v>
      </c>
      <c r="O150" s="83">
        <v>4642.3479460000008</v>
      </c>
      <c r="P150" s="85">
        <v>107.45</v>
      </c>
      <c r="Q150" s="73"/>
      <c r="R150" s="83">
        <v>4.9882027350000007</v>
      </c>
      <c r="S150" s="84">
        <v>5.1410306146634257E-6</v>
      </c>
      <c r="T150" s="84">
        <v>4.7944609135435875E-3</v>
      </c>
      <c r="U150" s="84">
        <v>8.3850697328161842E-4</v>
      </c>
    </row>
    <row r="151" spans="2:21">
      <c r="B151" s="76" t="s">
        <v>501</v>
      </c>
      <c r="C151" s="73">
        <v>1180355</v>
      </c>
      <c r="D151" s="86" t="s">
        <v>109</v>
      </c>
      <c r="E151" s="86" t="s">
        <v>300</v>
      </c>
      <c r="F151" s="73" t="s">
        <v>499</v>
      </c>
      <c r="G151" s="86" t="s">
        <v>324</v>
      </c>
      <c r="H151" s="73" t="s">
        <v>500</v>
      </c>
      <c r="I151" s="73" t="s">
        <v>311</v>
      </c>
      <c r="J151" s="73"/>
      <c r="K151" s="83">
        <v>3.9700000007097764</v>
      </c>
      <c r="L151" s="86" t="s">
        <v>122</v>
      </c>
      <c r="M151" s="87">
        <v>2.5000000000000001E-2</v>
      </c>
      <c r="N151" s="87">
        <v>5.970000000709777E-2</v>
      </c>
      <c r="O151" s="83">
        <v>447.47083200000003</v>
      </c>
      <c r="P151" s="85">
        <v>88.16</v>
      </c>
      <c r="Q151" s="73"/>
      <c r="R151" s="83">
        <v>0.39449027600000008</v>
      </c>
      <c r="S151" s="84">
        <v>5.2596166988141295E-7</v>
      </c>
      <c r="T151" s="84">
        <v>3.7916827152676303E-4</v>
      </c>
      <c r="U151" s="84">
        <v>6.6313031945721486E-5</v>
      </c>
    </row>
    <row r="152" spans="2:21">
      <c r="B152" s="76" t="s">
        <v>502</v>
      </c>
      <c r="C152" s="73">
        <v>1260603</v>
      </c>
      <c r="D152" s="86" t="s">
        <v>109</v>
      </c>
      <c r="E152" s="86" t="s">
        <v>300</v>
      </c>
      <c r="F152" s="73" t="s">
        <v>491</v>
      </c>
      <c r="G152" s="86" t="s">
        <v>481</v>
      </c>
      <c r="H152" s="73" t="s">
        <v>503</v>
      </c>
      <c r="I152" s="73" t="s">
        <v>120</v>
      </c>
      <c r="J152" s="73"/>
      <c r="K152" s="83">
        <v>2.6299999997390744</v>
      </c>
      <c r="L152" s="86" t="s">
        <v>122</v>
      </c>
      <c r="M152" s="87">
        <v>0.04</v>
      </c>
      <c r="N152" s="87">
        <v>9.3299999989314472E-2</v>
      </c>
      <c r="O152" s="83">
        <v>3332.6177220000009</v>
      </c>
      <c r="P152" s="85">
        <v>96.6</v>
      </c>
      <c r="Q152" s="73"/>
      <c r="R152" s="83">
        <v>3.2193086680000005</v>
      </c>
      <c r="S152" s="84">
        <v>1.2839972733137913E-6</v>
      </c>
      <c r="T152" s="84">
        <v>3.0942707017616975E-3</v>
      </c>
      <c r="U152" s="84">
        <v>5.4115939360751717E-4</v>
      </c>
    </row>
    <row r="153" spans="2:21">
      <c r="B153" s="76" t="s">
        <v>504</v>
      </c>
      <c r="C153" s="73">
        <v>1260652</v>
      </c>
      <c r="D153" s="86" t="s">
        <v>109</v>
      </c>
      <c r="E153" s="86" t="s">
        <v>300</v>
      </c>
      <c r="F153" s="73" t="s">
        <v>491</v>
      </c>
      <c r="G153" s="86" t="s">
        <v>481</v>
      </c>
      <c r="H153" s="73" t="s">
        <v>503</v>
      </c>
      <c r="I153" s="73" t="s">
        <v>120</v>
      </c>
      <c r="J153" s="73"/>
      <c r="K153" s="83">
        <v>3.3000000001998466</v>
      </c>
      <c r="L153" s="86" t="s">
        <v>122</v>
      </c>
      <c r="M153" s="87">
        <v>3.2799999999999996E-2</v>
      </c>
      <c r="N153" s="87">
        <v>9.4300000002531401E-2</v>
      </c>
      <c r="O153" s="83">
        <v>3256.6365890000002</v>
      </c>
      <c r="P153" s="85">
        <v>92.19</v>
      </c>
      <c r="Q153" s="73"/>
      <c r="R153" s="83">
        <v>3.0022932680000003</v>
      </c>
      <c r="S153" s="84">
        <v>2.3127855497464288E-6</v>
      </c>
      <c r="T153" s="84">
        <v>2.8856841810823157E-3</v>
      </c>
      <c r="U153" s="84">
        <v>5.0467953585580532E-4</v>
      </c>
    </row>
    <row r="154" spans="2:21">
      <c r="B154" s="76" t="s">
        <v>505</v>
      </c>
      <c r="C154" s="73">
        <v>1260736</v>
      </c>
      <c r="D154" s="86" t="s">
        <v>109</v>
      </c>
      <c r="E154" s="86" t="s">
        <v>300</v>
      </c>
      <c r="F154" s="73" t="s">
        <v>491</v>
      </c>
      <c r="G154" s="86" t="s">
        <v>481</v>
      </c>
      <c r="H154" s="73" t="s">
        <v>503</v>
      </c>
      <c r="I154" s="73" t="s">
        <v>120</v>
      </c>
      <c r="J154" s="73"/>
      <c r="K154" s="83">
        <v>3.909999998635596</v>
      </c>
      <c r="L154" s="86" t="s">
        <v>122</v>
      </c>
      <c r="M154" s="87">
        <v>1.7899999999999999E-2</v>
      </c>
      <c r="N154" s="87">
        <v>8.4999999968634388E-2</v>
      </c>
      <c r="O154" s="83">
        <v>1515.8467450000003</v>
      </c>
      <c r="P154" s="85">
        <v>84.13</v>
      </c>
      <c r="Q154" s="73"/>
      <c r="R154" s="83">
        <v>1.2752818140000002</v>
      </c>
      <c r="S154" s="84">
        <v>1.4738112574166187E-6</v>
      </c>
      <c r="T154" s="84">
        <v>1.2257498613828821E-3</v>
      </c>
      <c r="U154" s="84">
        <v>2.1437234024896382E-4</v>
      </c>
    </row>
    <row r="155" spans="2:21">
      <c r="B155" s="76" t="s">
        <v>506</v>
      </c>
      <c r="C155" s="73">
        <v>6120323</v>
      </c>
      <c r="D155" s="86" t="s">
        <v>109</v>
      </c>
      <c r="E155" s="86" t="s">
        <v>300</v>
      </c>
      <c r="F155" s="73" t="s">
        <v>493</v>
      </c>
      <c r="G155" s="86" t="s">
        <v>316</v>
      </c>
      <c r="H155" s="73" t="s">
        <v>500</v>
      </c>
      <c r="I155" s="73" t="s">
        <v>311</v>
      </c>
      <c r="J155" s="73"/>
      <c r="K155" s="83">
        <v>3.0099999997922464</v>
      </c>
      <c r="L155" s="86" t="s">
        <v>122</v>
      </c>
      <c r="M155" s="87">
        <v>3.3000000000000002E-2</v>
      </c>
      <c r="N155" s="87">
        <v>4.9799999996907852E-2</v>
      </c>
      <c r="O155" s="83">
        <v>3940.8922050000006</v>
      </c>
      <c r="P155" s="85">
        <v>105.04</v>
      </c>
      <c r="Q155" s="73"/>
      <c r="R155" s="83">
        <v>4.1395131860000003</v>
      </c>
      <c r="S155" s="84">
        <v>6.241573732091215E-6</v>
      </c>
      <c r="T155" s="84">
        <v>3.9787344712594735E-3</v>
      </c>
      <c r="U155" s="84">
        <v>6.9584394557536142E-4</v>
      </c>
    </row>
    <row r="156" spans="2:21">
      <c r="B156" s="76" t="s">
        <v>507</v>
      </c>
      <c r="C156" s="73">
        <v>1168350</v>
      </c>
      <c r="D156" s="86" t="s">
        <v>109</v>
      </c>
      <c r="E156" s="86" t="s">
        <v>300</v>
      </c>
      <c r="F156" s="73" t="s">
        <v>508</v>
      </c>
      <c r="G156" s="86" t="s">
        <v>316</v>
      </c>
      <c r="H156" s="73" t="s">
        <v>500</v>
      </c>
      <c r="I156" s="73" t="s">
        <v>311</v>
      </c>
      <c r="J156" s="73"/>
      <c r="K156" s="83">
        <v>2.500000000232979</v>
      </c>
      <c r="L156" s="86" t="s">
        <v>122</v>
      </c>
      <c r="M156" s="87">
        <v>1E-3</v>
      </c>
      <c r="N156" s="87">
        <v>2.7500000002329793E-2</v>
      </c>
      <c r="O156" s="83">
        <v>4148.6800400000011</v>
      </c>
      <c r="P156" s="85">
        <v>103.46</v>
      </c>
      <c r="Q156" s="73"/>
      <c r="R156" s="83">
        <v>4.2922243520000007</v>
      </c>
      <c r="S156" s="84">
        <v>7.3258110222316421E-6</v>
      </c>
      <c r="T156" s="84">
        <v>4.1255143347384325E-3</v>
      </c>
      <c r="U156" s="84">
        <v>7.2151438929860901E-4</v>
      </c>
    </row>
    <row r="157" spans="2:21">
      <c r="B157" s="76" t="s">
        <v>509</v>
      </c>
      <c r="C157" s="73">
        <v>1175975</v>
      </c>
      <c r="D157" s="86" t="s">
        <v>109</v>
      </c>
      <c r="E157" s="86" t="s">
        <v>300</v>
      </c>
      <c r="F157" s="73" t="s">
        <v>508</v>
      </c>
      <c r="G157" s="86" t="s">
        <v>316</v>
      </c>
      <c r="H157" s="73" t="s">
        <v>500</v>
      </c>
      <c r="I157" s="73" t="s">
        <v>311</v>
      </c>
      <c r="J157" s="73"/>
      <c r="K157" s="83">
        <v>5.2099999995113269</v>
      </c>
      <c r="L157" s="86" t="s">
        <v>122</v>
      </c>
      <c r="M157" s="87">
        <v>3.0000000000000001E-3</v>
      </c>
      <c r="N157" s="87">
        <v>3.7299999996974885E-2</v>
      </c>
      <c r="O157" s="83">
        <v>2339.5874830000002</v>
      </c>
      <c r="P157" s="85">
        <v>91.84</v>
      </c>
      <c r="Q157" s="73"/>
      <c r="R157" s="83">
        <v>2.1486772050000003</v>
      </c>
      <c r="S157" s="84">
        <v>6.4666287528261944E-6</v>
      </c>
      <c r="T157" s="84">
        <v>2.0652225706288543E-3</v>
      </c>
      <c r="U157" s="84">
        <v>3.6118837093010767E-4</v>
      </c>
    </row>
    <row r="158" spans="2:21">
      <c r="B158" s="76" t="s">
        <v>510</v>
      </c>
      <c r="C158" s="73">
        <v>1185834</v>
      </c>
      <c r="D158" s="86" t="s">
        <v>109</v>
      </c>
      <c r="E158" s="86" t="s">
        <v>300</v>
      </c>
      <c r="F158" s="73" t="s">
        <v>508</v>
      </c>
      <c r="G158" s="86" t="s">
        <v>316</v>
      </c>
      <c r="H158" s="73" t="s">
        <v>500</v>
      </c>
      <c r="I158" s="73" t="s">
        <v>311</v>
      </c>
      <c r="J158" s="73"/>
      <c r="K158" s="83">
        <v>3.7300000001245661</v>
      </c>
      <c r="L158" s="86" t="s">
        <v>122</v>
      </c>
      <c r="M158" s="87">
        <v>3.0000000000000001E-3</v>
      </c>
      <c r="N158" s="87">
        <v>3.6200000001868474E-2</v>
      </c>
      <c r="O158" s="83">
        <v>3398.0622800000006</v>
      </c>
      <c r="P158" s="85">
        <v>94.5</v>
      </c>
      <c r="Q158" s="73"/>
      <c r="R158" s="83">
        <v>3.2111689200000004</v>
      </c>
      <c r="S158" s="84">
        <v>6.6812077860794345E-6</v>
      </c>
      <c r="T158" s="84">
        <v>3.0864471016184497E-3</v>
      </c>
      <c r="U158" s="84">
        <v>5.3979111813409557E-4</v>
      </c>
    </row>
    <row r="159" spans="2:21">
      <c r="B159" s="76" t="s">
        <v>511</v>
      </c>
      <c r="C159" s="73">
        <v>1192129</v>
      </c>
      <c r="D159" s="86" t="s">
        <v>109</v>
      </c>
      <c r="E159" s="86" t="s">
        <v>300</v>
      </c>
      <c r="F159" s="73" t="s">
        <v>508</v>
      </c>
      <c r="G159" s="86" t="s">
        <v>316</v>
      </c>
      <c r="H159" s="73" t="s">
        <v>500</v>
      </c>
      <c r="I159" s="73" t="s">
        <v>311</v>
      </c>
      <c r="J159" s="73"/>
      <c r="K159" s="83">
        <v>3.2400000012567514</v>
      </c>
      <c r="L159" s="86" t="s">
        <v>122</v>
      </c>
      <c r="M159" s="87">
        <v>3.0000000000000001E-3</v>
      </c>
      <c r="N159" s="87">
        <v>3.5500000013642376E-2</v>
      </c>
      <c r="O159" s="83">
        <v>1307.9565600000003</v>
      </c>
      <c r="P159" s="85">
        <v>92.47</v>
      </c>
      <c r="Q159" s="73"/>
      <c r="R159" s="83">
        <v>1.2094674770000002</v>
      </c>
      <c r="S159" s="84">
        <v>5.2318262400000016E-6</v>
      </c>
      <c r="T159" s="84">
        <v>1.1624917535912216E-3</v>
      </c>
      <c r="U159" s="84">
        <v>2.0330908090523421E-4</v>
      </c>
    </row>
    <row r="160" spans="2:21">
      <c r="B160" s="76" t="s">
        <v>512</v>
      </c>
      <c r="C160" s="73">
        <v>1188192</v>
      </c>
      <c r="D160" s="86" t="s">
        <v>109</v>
      </c>
      <c r="E160" s="86" t="s">
        <v>300</v>
      </c>
      <c r="F160" s="73" t="s">
        <v>513</v>
      </c>
      <c r="G160" s="86" t="s">
        <v>514</v>
      </c>
      <c r="H160" s="73" t="s">
        <v>503</v>
      </c>
      <c r="I160" s="73" t="s">
        <v>120</v>
      </c>
      <c r="J160" s="73"/>
      <c r="K160" s="83">
        <v>4.270000001030672</v>
      </c>
      <c r="L160" s="86" t="s">
        <v>122</v>
      </c>
      <c r="M160" s="87">
        <v>3.2500000000000001E-2</v>
      </c>
      <c r="N160" s="87">
        <v>4.9400000012024513E-2</v>
      </c>
      <c r="O160" s="83">
        <v>1676.4414910000005</v>
      </c>
      <c r="P160" s="85">
        <v>97.23</v>
      </c>
      <c r="Q160" s="73"/>
      <c r="R160" s="83">
        <v>1.6300040160000002</v>
      </c>
      <c r="S160" s="84">
        <v>6.4478518884615403E-6</v>
      </c>
      <c r="T160" s="84">
        <v>1.5666946511208864E-3</v>
      </c>
      <c r="U160" s="84">
        <v>2.7400043793389297E-4</v>
      </c>
    </row>
    <row r="161" spans="2:21">
      <c r="B161" s="76" t="s">
        <v>519</v>
      </c>
      <c r="C161" s="73">
        <v>3660156</v>
      </c>
      <c r="D161" s="86" t="s">
        <v>109</v>
      </c>
      <c r="E161" s="86" t="s">
        <v>300</v>
      </c>
      <c r="F161" s="73" t="s">
        <v>520</v>
      </c>
      <c r="G161" s="86" t="s">
        <v>316</v>
      </c>
      <c r="H161" s="73" t="s">
        <v>518</v>
      </c>
      <c r="I161" s="73"/>
      <c r="J161" s="73"/>
      <c r="K161" s="83">
        <v>3.4200000003136908</v>
      </c>
      <c r="L161" s="86" t="s">
        <v>122</v>
      </c>
      <c r="M161" s="87">
        <v>1.9E-2</v>
      </c>
      <c r="N161" s="87">
        <v>3.5000000002904534E-2</v>
      </c>
      <c r="O161" s="83">
        <v>3408.8000000000006</v>
      </c>
      <c r="P161" s="85">
        <v>101</v>
      </c>
      <c r="Q161" s="73"/>
      <c r="R161" s="83">
        <v>3.4428879260000005</v>
      </c>
      <c r="S161" s="84">
        <v>6.2683542627861528E-6</v>
      </c>
      <c r="T161" s="84">
        <v>3.3091661401605296E-3</v>
      </c>
      <c r="U161" s="84">
        <v>5.7874262285333698E-4</v>
      </c>
    </row>
    <row r="162" spans="2:21">
      <c r="B162" s="76" t="s">
        <v>521</v>
      </c>
      <c r="C162" s="73">
        <v>1155928</v>
      </c>
      <c r="D162" s="86" t="s">
        <v>109</v>
      </c>
      <c r="E162" s="86" t="s">
        <v>300</v>
      </c>
      <c r="F162" s="73" t="s">
        <v>522</v>
      </c>
      <c r="G162" s="86" t="s">
        <v>316</v>
      </c>
      <c r="H162" s="73" t="s">
        <v>518</v>
      </c>
      <c r="I162" s="73"/>
      <c r="J162" s="73"/>
      <c r="K162" s="83">
        <v>3.7500000002560019</v>
      </c>
      <c r="L162" s="86" t="s">
        <v>122</v>
      </c>
      <c r="M162" s="87">
        <v>2.75E-2</v>
      </c>
      <c r="N162" s="87">
        <v>2.8600000002355217E-2</v>
      </c>
      <c r="O162" s="83">
        <v>3570.2625730000004</v>
      </c>
      <c r="P162" s="85">
        <v>109.41</v>
      </c>
      <c r="Q162" s="73"/>
      <c r="R162" s="83">
        <v>3.9062242280000006</v>
      </c>
      <c r="S162" s="84">
        <v>6.9899256051343439E-6</v>
      </c>
      <c r="T162" s="84">
        <v>3.7545064576616442E-3</v>
      </c>
      <c r="U162" s="84">
        <v>6.5662853504281369E-4</v>
      </c>
    </row>
    <row r="163" spans="2:21">
      <c r="B163" s="76" t="s">
        <v>523</v>
      </c>
      <c r="C163" s="73">
        <v>1177658</v>
      </c>
      <c r="D163" s="86" t="s">
        <v>109</v>
      </c>
      <c r="E163" s="86" t="s">
        <v>300</v>
      </c>
      <c r="F163" s="73" t="s">
        <v>522</v>
      </c>
      <c r="G163" s="86" t="s">
        <v>316</v>
      </c>
      <c r="H163" s="73" t="s">
        <v>518</v>
      </c>
      <c r="I163" s="73"/>
      <c r="J163" s="73"/>
      <c r="K163" s="83">
        <v>5.4099999992602035</v>
      </c>
      <c r="L163" s="86" t="s">
        <v>122</v>
      </c>
      <c r="M163" s="87">
        <v>8.5000000000000006E-3</v>
      </c>
      <c r="N163" s="87">
        <v>3.0199999994171306E-2</v>
      </c>
      <c r="O163" s="83">
        <v>2746.7300380000006</v>
      </c>
      <c r="P163" s="85">
        <v>97.44</v>
      </c>
      <c r="Q163" s="73"/>
      <c r="R163" s="83">
        <v>2.6764139780000007</v>
      </c>
      <c r="S163" s="84">
        <v>5.3117555424053972E-6</v>
      </c>
      <c r="T163" s="84">
        <v>2.5724620444847876E-3</v>
      </c>
      <c r="U163" s="84">
        <v>4.4989987439662403E-4</v>
      </c>
    </row>
    <row r="164" spans="2:21">
      <c r="B164" s="76" t="s">
        <v>524</v>
      </c>
      <c r="C164" s="73">
        <v>1193929</v>
      </c>
      <c r="D164" s="86" t="s">
        <v>109</v>
      </c>
      <c r="E164" s="86" t="s">
        <v>300</v>
      </c>
      <c r="F164" s="73" t="s">
        <v>522</v>
      </c>
      <c r="G164" s="86" t="s">
        <v>316</v>
      </c>
      <c r="H164" s="73" t="s">
        <v>518</v>
      </c>
      <c r="I164" s="73"/>
      <c r="J164" s="73"/>
      <c r="K164" s="83">
        <v>6.7299999975112339</v>
      </c>
      <c r="L164" s="86" t="s">
        <v>122</v>
      </c>
      <c r="M164" s="87">
        <v>3.1800000000000002E-2</v>
      </c>
      <c r="N164" s="87">
        <v>3.6099999984006897E-2</v>
      </c>
      <c r="O164" s="83">
        <v>1167.3861700000002</v>
      </c>
      <c r="P164" s="85">
        <v>100.16</v>
      </c>
      <c r="Q164" s="73"/>
      <c r="R164" s="83">
        <v>1.1692539670000004</v>
      </c>
      <c r="S164" s="84">
        <v>5.9603092515061794E-6</v>
      </c>
      <c r="T164" s="84">
        <v>1.1238401365391347E-3</v>
      </c>
      <c r="U164" s="84">
        <v>1.9654926973746901E-4</v>
      </c>
    </row>
    <row r="165" spans="2:21">
      <c r="B165" s="76" t="s">
        <v>525</v>
      </c>
      <c r="C165" s="73">
        <v>1169531</v>
      </c>
      <c r="D165" s="86" t="s">
        <v>109</v>
      </c>
      <c r="E165" s="86" t="s">
        <v>300</v>
      </c>
      <c r="F165" s="73" t="s">
        <v>526</v>
      </c>
      <c r="G165" s="86" t="s">
        <v>324</v>
      </c>
      <c r="H165" s="73" t="s">
        <v>518</v>
      </c>
      <c r="I165" s="73"/>
      <c r="J165" s="73"/>
      <c r="K165" s="83">
        <v>2.5099999998536511</v>
      </c>
      <c r="L165" s="86" t="s">
        <v>122</v>
      </c>
      <c r="M165" s="87">
        <v>1.6399999999999998E-2</v>
      </c>
      <c r="N165" s="87">
        <v>2.8799999999268258E-2</v>
      </c>
      <c r="O165" s="83">
        <v>1522.8120300000003</v>
      </c>
      <c r="P165" s="85">
        <v>107.69</v>
      </c>
      <c r="Q165" s="73"/>
      <c r="R165" s="83">
        <v>1.6399162240000003</v>
      </c>
      <c r="S165" s="84">
        <v>5.8397450406171051E-6</v>
      </c>
      <c r="T165" s="84">
        <v>1.5762218689080588E-3</v>
      </c>
      <c r="U165" s="84">
        <v>2.7566666041324415E-4</v>
      </c>
    </row>
    <row r="166" spans="2:21">
      <c r="B166" s="76" t="s">
        <v>527</v>
      </c>
      <c r="C166" s="73">
        <v>1179340</v>
      </c>
      <c r="D166" s="86" t="s">
        <v>109</v>
      </c>
      <c r="E166" s="86" t="s">
        <v>300</v>
      </c>
      <c r="F166" s="73" t="s">
        <v>528</v>
      </c>
      <c r="G166" s="86" t="s">
        <v>529</v>
      </c>
      <c r="H166" s="73" t="s">
        <v>518</v>
      </c>
      <c r="I166" s="73"/>
      <c r="J166" s="73"/>
      <c r="K166" s="83">
        <v>3.2699999997837965</v>
      </c>
      <c r="L166" s="86" t="s">
        <v>122</v>
      </c>
      <c r="M166" s="87">
        <v>1.4800000000000001E-2</v>
      </c>
      <c r="N166" s="87">
        <v>4.2999999996786158E-2</v>
      </c>
      <c r="O166" s="83">
        <v>6912.4455990000015</v>
      </c>
      <c r="P166" s="85">
        <v>99.03</v>
      </c>
      <c r="Q166" s="73"/>
      <c r="R166" s="83">
        <v>6.8453946240000008</v>
      </c>
      <c r="S166" s="84">
        <v>7.9425598730099658E-6</v>
      </c>
      <c r="T166" s="84">
        <v>6.5795194594370074E-3</v>
      </c>
      <c r="U166" s="84">
        <v>1.1506972414761932E-3</v>
      </c>
    </row>
    <row r="167" spans="2:21">
      <c r="B167" s="76" t="s">
        <v>530</v>
      </c>
      <c r="C167" s="73">
        <v>1113034</v>
      </c>
      <c r="D167" s="86" t="s">
        <v>109</v>
      </c>
      <c r="E167" s="86" t="s">
        <v>300</v>
      </c>
      <c r="F167" s="73" t="s">
        <v>531</v>
      </c>
      <c r="G167" s="86" t="s">
        <v>462</v>
      </c>
      <c r="H167" s="73" t="s">
        <v>518</v>
      </c>
      <c r="I167" s="73"/>
      <c r="J167" s="73"/>
      <c r="K167" s="83">
        <v>0</v>
      </c>
      <c r="L167" s="86" t="s">
        <v>122</v>
      </c>
      <c r="M167" s="87">
        <v>4.9000000000000002E-2</v>
      </c>
      <c r="N167" s="133">
        <v>0</v>
      </c>
      <c r="O167" s="83">
        <v>1144.687895</v>
      </c>
      <c r="P167" s="85">
        <v>23.05</v>
      </c>
      <c r="Q167" s="73"/>
      <c r="R167" s="83">
        <v>0.26385050900000007</v>
      </c>
      <c r="S167" s="84">
        <v>2.5205324054011967E-6</v>
      </c>
      <c r="T167" s="84">
        <v>2.5360255379016397E-4</v>
      </c>
      <c r="U167" s="84">
        <v>4.4352746561012512E-5</v>
      </c>
    </row>
    <row r="168" spans="2:21">
      <c r="B168" s="72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83"/>
      <c r="P168" s="85"/>
      <c r="Q168" s="73"/>
      <c r="R168" s="73"/>
      <c r="S168" s="73"/>
      <c r="T168" s="84"/>
      <c r="U168" s="73"/>
    </row>
    <row r="169" spans="2:21">
      <c r="B169" s="89" t="s">
        <v>41</v>
      </c>
      <c r="C169" s="71"/>
      <c r="D169" s="71"/>
      <c r="E169" s="71"/>
      <c r="F169" s="71"/>
      <c r="G169" s="71"/>
      <c r="H169" s="71"/>
      <c r="I169" s="71"/>
      <c r="J169" s="71"/>
      <c r="K169" s="80">
        <v>4.0009711223882567</v>
      </c>
      <c r="L169" s="71"/>
      <c r="M169" s="71"/>
      <c r="N169" s="91">
        <v>5.6734226341271607E-2</v>
      </c>
      <c r="O169" s="80"/>
      <c r="P169" s="82"/>
      <c r="Q169" s="80">
        <v>0.505209138</v>
      </c>
      <c r="R169" s="80">
        <v>114.60261275600001</v>
      </c>
      <c r="S169" s="71"/>
      <c r="T169" s="81">
        <v>0.11015144665097773</v>
      </c>
      <c r="U169" s="81">
        <v>1.9264471605763424E-2</v>
      </c>
    </row>
    <row r="170" spans="2:21">
      <c r="B170" s="76" t="s">
        <v>532</v>
      </c>
      <c r="C170" s="73">
        <v>7480163</v>
      </c>
      <c r="D170" s="86" t="s">
        <v>109</v>
      </c>
      <c r="E170" s="86" t="s">
        <v>300</v>
      </c>
      <c r="F170" s="73">
        <v>520029935</v>
      </c>
      <c r="G170" s="86" t="s">
        <v>302</v>
      </c>
      <c r="H170" s="73" t="s">
        <v>303</v>
      </c>
      <c r="I170" s="73" t="s">
        <v>120</v>
      </c>
      <c r="J170" s="73"/>
      <c r="K170" s="73">
        <v>3.58</v>
      </c>
      <c r="L170" s="86" t="s">
        <v>122</v>
      </c>
      <c r="M170" s="87">
        <v>2.6800000000000001E-2</v>
      </c>
      <c r="N170" s="87">
        <v>4.5454545454545456E-2</v>
      </c>
      <c r="O170" s="83">
        <v>1.1500000000000002E-4</v>
      </c>
      <c r="P170" s="85">
        <v>95.02</v>
      </c>
      <c r="Q170" s="73"/>
      <c r="R170" s="83">
        <v>1.1000000000000002E-7</v>
      </c>
      <c r="S170" s="84">
        <v>4.4068870607191707E-14</v>
      </c>
      <c r="T170" s="84">
        <v>1.0572759939954498E-10</v>
      </c>
      <c r="U170" s="84">
        <v>1.8490781542177643E-11</v>
      </c>
    </row>
    <row r="171" spans="2:21">
      <c r="B171" s="76" t="s">
        <v>533</v>
      </c>
      <c r="C171" s="73">
        <v>6620488</v>
      </c>
      <c r="D171" s="86" t="s">
        <v>109</v>
      </c>
      <c r="E171" s="86" t="s">
        <v>300</v>
      </c>
      <c r="F171" s="73" t="s">
        <v>318</v>
      </c>
      <c r="G171" s="86" t="s">
        <v>302</v>
      </c>
      <c r="H171" s="73" t="s">
        <v>303</v>
      </c>
      <c r="I171" s="73" t="s">
        <v>120</v>
      </c>
      <c r="J171" s="73"/>
      <c r="K171" s="73">
        <v>4.01</v>
      </c>
      <c r="L171" s="86" t="s">
        <v>122</v>
      </c>
      <c r="M171" s="87">
        <v>2.5000000000000001E-2</v>
      </c>
      <c r="N171" s="87">
        <v>4.4583333333333336E-2</v>
      </c>
      <c r="O171" s="83">
        <v>2.6000000000000002E-5</v>
      </c>
      <c r="P171" s="85">
        <v>93.69</v>
      </c>
      <c r="Q171" s="73"/>
      <c r="R171" s="83">
        <v>2.4E-8</v>
      </c>
      <c r="S171" s="84">
        <v>8.7630355208970766E-15</v>
      </c>
      <c r="T171" s="84">
        <v>2.3067839868991627E-11</v>
      </c>
      <c r="U171" s="84">
        <v>4.034352336475121E-12</v>
      </c>
    </row>
    <row r="172" spans="2:21">
      <c r="B172" s="76" t="s">
        <v>534</v>
      </c>
      <c r="C172" s="73">
        <v>1133131</v>
      </c>
      <c r="D172" s="86" t="s">
        <v>109</v>
      </c>
      <c r="E172" s="86" t="s">
        <v>300</v>
      </c>
      <c r="F172" s="73" t="s">
        <v>535</v>
      </c>
      <c r="G172" s="86" t="s">
        <v>536</v>
      </c>
      <c r="H172" s="73" t="s">
        <v>335</v>
      </c>
      <c r="I172" s="73" t="s">
        <v>311</v>
      </c>
      <c r="J172" s="73"/>
      <c r="K172" s="73">
        <v>0.42</v>
      </c>
      <c r="L172" s="86" t="s">
        <v>122</v>
      </c>
      <c r="M172" s="87">
        <v>5.7000000000000002E-2</v>
      </c>
      <c r="N172" s="87">
        <v>4.8466666666666665E-2</v>
      </c>
      <c r="O172" s="83">
        <v>2.9800000000000003E-4</v>
      </c>
      <c r="P172" s="85">
        <v>100.82</v>
      </c>
      <c r="Q172" s="73"/>
      <c r="R172" s="83">
        <v>3.0000000000000004E-7</v>
      </c>
      <c r="S172" s="84">
        <v>1.9294217273164848E-12</v>
      </c>
      <c r="T172" s="84">
        <v>2.8834799836239536E-10</v>
      </c>
      <c r="U172" s="84">
        <v>5.042940420593902E-11</v>
      </c>
    </row>
    <row r="173" spans="2:21">
      <c r="B173" s="76" t="s">
        <v>537</v>
      </c>
      <c r="C173" s="73">
        <v>2810372</v>
      </c>
      <c r="D173" s="86" t="s">
        <v>109</v>
      </c>
      <c r="E173" s="86" t="s">
        <v>300</v>
      </c>
      <c r="F173" s="73" t="s">
        <v>538</v>
      </c>
      <c r="G173" s="86" t="s">
        <v>401</v>
      </c>
      <c r="H173" s="73" t="s">
        <v>348</v>
      </c>
      <c r="I173" s="73" t="s">
        <v>311</v>
      </c>
      <c r="J173" s="73"/>
      <c r="K173" s="73">
        <v>8.4700000000000006</v>
      </c>
      <c r="L173" s="86" t="s">
        <v>122</v>
      </c>
      <c r="M173" s="87">
        <v>2.4E-2</v>
      </c>
      <c r="N173" s="87">
        <v>5.0364963503649635E-2</v>
      </c>
      <c r="O173" s="83">
        <v>1.7000000000000004E-4</v>
      </c>
      <c r="P173" s="85">
        <v>80.430000000000007</v>
      </c>
      <c r="Q173" s="73"/>
      <c r="R173" s="83">
        <v>1.3700000000000002E-7</v>
      </c>
      <c r="S173" s="84">
        <v>2.2635200719639611E-13</v>
      </c>
      <c r="T173" s="84">
        <v>1.3167891925216056E-10</v>
      </c>
      <c r="U173" s="84">
        <v>2.3029427920712156E-11</v>
      </c>
    </row>
    <row r="174" spans="2:21">
      <c r="B174" s="76" t="s">
        <v>539</v>
      </c>
      <c r="C174" s="73">
        <v>1138114</v>
      </c>
      <c r="D174" s="86" t="s">
        <v>109</v>
      </c>
      <c r="E174" s="86" t="s">
        <v>300</v>
      </c>
      <c r="F174" s="73" t="s">
        <v>342</v>
      </c>
      <c r="G174" s="86" t="s">
        <v>316</v>
      </c>
      <c r="H174" s="73" t="s">
        <v>343</v>
      </c>
      <c r="I174" s="73" t="s">
        <v>120</v>
      </c>
      <c r="J174" s="73"/>
      <c r="K174" s="73">
        <v>1.46</v>
      </c>
      <c r="L174" s="86" t="s">
        <v>122</v>
      </c>
      <c r="M174" s="87">
        <v>3.39E-2</v>
      </c>
      <c r="N174" s="87">
        <v>5.1228070175438595E-2</v>
      </c>
      <c r="O174" s="83">
        <v>5.8000000000000007E-5</v>
      </c>
      <c r="P174" s="85">
        <v>99.19</v>
      </c>
      <c r="Q174" s="73"/>
      <c r="R174" s="83">
        <v>5.7000000000000007E-8</v>
      </c>
      <c r="S174" s="84">
        <v>8.9076223353654083E-14</v>
      </c>
      <c r="T174" s="84">
        <v>5.4786119688855122E-11</v>
      </c>
      <c r="U174" s="84">
        <v>9.5815867991284141E-12</v>
      </c>
    </row>
    <row r="175" spans="2:21">
      <c r="B175" s="76" t="s">
        <v>540</v>
      </c>
      <c r="C175" s="73">
        <v>1162866</v>
      </c>
      <c r="D175" s="86" t="s">
        <v>109</v>
      </c>
      <c r="E175" s="86" t="s">
        <v>300</v>
      </c>
      <c r="F175" s="73" t="s">
        <v>342</v>
      </c>
      <c r="G175" s="86" t="s">
        <v>316</v>
      </c>
      <c r="H175" s="73" t="s">
        <v>343</v>
      </c>
      <c r="I175" s="73" t="s">
        <v>120</v>
      </c>
      <c r="J175" s="73"/>
      <c r="K175" s="73">
        <v>6.36</v>
      </c>
      <c r="L175" s="86" t="s">
        <v>122</v>
      </c>
      <c r="M175" s="87">
        <v>2.4399999999999998E-2</v>
      </c>
      <c r="N175" s="87">
        <v>5.2206896551724134E-2</v>
      </c>
      <c r="O175" s="83">
        <v>1.7000000000000004E-4</v>
      </c>
      <c r="P175" s="85">
        <v>85.25</v>
      </c>
      <c r="Q175" s="73"/>
      <c r="R175" s="83">
        <v>1.4500000000000004E-7</v>
      </c>
      <c r="S175" s="84">
        <v>1.5475113286932272E-13</v>
      </c>
      <c r="T175" s="84">
        <v>1.3936819920849111E-10</v>
      </c>
      <c r="U175" s="84">
        <v>2.4374212032870533E-11</v>
      </c>
    </row>
    <row r="176" spans="2:21">
      <c r="B176" s="76" t="s">
        <v>541</v>
      </c>
      <c r="C176" s="73">
        <v>1132521</v>
      </c>
      <c r="D176" s="86" t="s">
        <v>109</v>
      </c>
      <c r="E176" s="86" t="s">
        <v>300</v>
      </c>
      <c r="F176" s="73" t="s">
        <v>352</v>
      </c>
      <c r="G176" s="86" t="s">
        <v>316</v>
      </c>
      <c r="H176" s="73" t="s">
        <v>343</v>
      </c>
      <c r="I176" s="73" t="s">
        <v>120</v>
      </c>
      <c r="J176" s="73"/>
      <c r="K176" s="83">
        <v>9.9999996717676492E-3</v>
      </c>
      <c r="L176" s="86" t="s">
        <v>122</v>
      </c>
      <c r="M176" s="87">
        <v>3.5000000000000003E-2</v>
      </c>
      <c r="N176" s="87">
        <v>0.140700000013494</v>
      </c>
      <c r="O176" s="83">
        <v>809.315292</v>
      </c>
      <c r="P176" s="85">
        <v>101.64</v>
      </c>
      <c r="Q176" s="73"/>
      <c r="R176" s="83">
        <v>0.82258802700000011</v>
      </c>
      <c r="S176" s="84">
        <v>7.098821054847509E-6</v>
      </c>
      <c r="T176" s="84">
        <v>7.9063870354107346E-4</v>
      </c>
      <c r="U176" s="84">
        <v>1.3827541369516294E-4</v>
      </c>
    </row>
    <row r="177" spans="2:21">
      <c r="B177" s="76" t="s">
        <v>542</v>
      </c>
      <c r="C177" s="73">
        <v>7590151</v>
      </c>
      <c r="D177" s="86" t="s">
        <v>109</v>
      </c>
      <c r="E177" s="86" t="s">
        <v>300</v>
      </c>
      <c r="F177" s="73" t="s">
        <v>356</v>
      </c>
      <c r="G177" s="86" t="s">
        <v>316</v>
      </c>
      <c r="H177" s="73" t="s">
        <v>348</v>
      </c>
      <c r="I177" s="73" t="s">
        <v>311</v>
      </c>
      <c r="J177" s="73"/>
      <c r="K177" s="83">
        <v>6.0600000000563918</v>
      </c>
      <c r="L177" s="86" t="s">
        <v>122</v>
      </c>
      <c r="M177" s="87">
        <v>2.5499999999999998E-2</v>
      </c>
      <c r="N177" s="87">
        <v>5.2400000000375944E-2</v>
      </c>
      <c r="O177" s="83">
        <v>6236.1514330000009</v>
      </c>
      <c r="P177" s="85">
        <v>85.31</v>
      </c>
      <c r="Q177" s="73"/>
      <c r="R177" s="83">
        <v>5.3200609949999995</v>
      </c>
      <c r="S177" s="84">
        <v>4.5757350833644168E-6</v>
      </c>
      <c r="T177" s="84">
        <v>5.1134297969136775E-3</v>
      </c>
      <c r="U177" s="84">
        <v>8.9429168772368363E-4</v>
      </c>
    </row>
    <row r="178" spans="2:21">
      <c r="B178" s="76" t="s">
        <v>543</v>
      </c>
      <c r="C178" s="73">
        <v>5850110</v>
      </c>
      <c r="D178" s="86" t="s">
        <v>109</v>
      </c>
      <c r="E178" s="86" t="s">
        <v>300</v>
      </c>
      <c r="F178" s="73" t="s">
        <v>428</v>
      </c>
      <c r="G178" s="86" t="s">
        <v>426</v>
      </c>
      <c r="H178" s="73" t="s">
        <v>343</v>
      </c>
      <c r="I178" s="73" t="s">
        <v>120</v>
      </c>
      <c r="J178" s="73"/>
      <c r="K178" s="83">
        <v>5.6300000614080652</v>
      </c>
      <c r="L178" s="86" t="s">
        <v>122</v>
      </c>
      <c r="M178" s="87">
        <v>1.95E-2</v>
      </c>
      <c r="N178" s="87">
        <v>5.230000047862169E-2</v>
      </c>
      <c r="O178" s="83">
        <v>53.263418000000009</v>
      </c>
      <c r="P178" s="85">
        <v>83.16</v>
      </c>
      <c r="Q178" s="73"/>
      <c r="R178" s="83">
        <v>4.4293856000000006E-2</v>
      </c>
      <c r="S178" s="84">
        <v>4.6718890684097207E-8</v>
      </c>
      <c r="T178" s="84">
        <v>4.2573482391173922E-5</v>
      </c>
      <c r="U178" s="84">
        <v>7.4457092268788584E-6</v>
      </c>
    </row>
    <row r="179" spans="2:21">
      <c r="B179" s="76" t="s">
        <v>544</v>
      </c>
      <c r="C179" s="73">
        <v>4160156</v>
      </c>
      <c r="D179" s="86" t="s">
        <v>109</v>
      </c>
      <c r="E179" s="86" t="s">
        <v>300</v>
      </c>
      <c r="F179" s="73" t="s">
        <v>545</v>
      </c>
      <c r="G179" s="86" t="s">
        <v>316</v>
      </c>
      <c r="H179" s="73" t="s">
        <v>348</v>
      </c>
      <c r="I179" s="73" t="s">
        <v>311</v>
      </c>
      <c r="J179" s="73"/>
      <c r="K179" s="83">
        <v>1.3100000001611971</v>
      </c>
      <c r="L179" s="86" t="s">
        <v>122</v>
      </c>
      <c r="M179" s="87">
        <v>2.5499999999999998E-2</v>
      </c>
      <c r="N179" s="87">
        <v>4.9400000014507735E-2</v>
      </c>
      <c r="O179" s="83">
        <v>1278.3000000000002</v>
      </c>
      <c r="P179" s="85">
        <v>97.06</v>
      </c>
      <c r="Q179" s="73"/>
      <c r="R179" s="83">
        <v>1.2407179800000001</v>
      </c>
      <c r="S179" s="84">
        <v>6.3494665315610668E-6</v>
      </c>
      <c r="T179" s="84">
        <v>1.192528486884115E-3</v>
      </c>
      <c r="U179" s="84">
        <v>2.0856222839665388E-4</v>
      </c>
    </row>
    <row r="180" spans="2:21">
      <c r="B180" s="76" t="s">
        <v>546</v>
      </c>
      <c r="C180" s="73">
        <v>2320232</v>
      </c>
      <c r="D180" s="86" t="s">
        <v>109</v>
      </c>
      <c r="E180" s="86" t="s">
        <v>300</v>
      </c>
      <c r="F180" s="73" t="s">
        <v>547</v>
      </c>
      <c r="G180" s="86" t="s">
        <v>116</v>
      </c>
      <c r="H180" s="73" t="s">
        <v>348</v>
      </c>
      <c r="I180" s="73" t="s">
        <v>311</v>
      </c>
      <c r="J180" s="73"/>
      <c r="K180" s="73">
        <v>4.05</v>
      </c>
      <c r="L180" s="86" t="s">
        <v>122</v>
      </c>
      <c r="M180" s="87">
        <v>2.2400000000000003E-2</v>
      </c>
      <c r="N180" s="87">
        <v>5.0238095238095234E-2</v>
      </c>
      <c r="O180" s="83">
        <v>1.4000000000000001E-4</v>
      </c>
      <c r="P180" s="85">
        <v>90.04</v>
      </c>
      <c r="Q180" s="73"/>
      <c r="R180" s="83">
        <v>1.2600000000000002E-7</v>
      </c>
      <c r="S180" s="84">
        <v>2.1805770087124956E-13</v>
      </c>
      <c r="T180" s="84">
        <v>1.2110615931220606E-10</v>
      </c>
      <c r="U180" s="84">
        <v>2.118034976649439E-11</v>
      </c>
    </row>
    <row r="181" spans="2:21">
      <c r="B181" s="76" t="s">
        <v>548</v>
      </c>
      <c r="C181" s="73">
        <v>1135920</v>
      </c>
      <c r="D181" s="86" t="s">
        <v>109</v>
      </c>
      <c r="E181" s="86" t="s">
        <v>300</v>
      </c>
      <c r="F181" s="73">
        <v>513937714</v>
      </c>
      <c r="G181" s="86" t="s">
        <v>426</v>
      </c>
      <c r="H181" s="73" t="s">
        <v>343</v>
      </c>
      <c r="I181" s="73" t="s">
        <v>120</v>
      </c>
      <c r="J181" s="73"/>
      <c r="K181" s="83">
        <v>1</v>
      </c>
      <c r="L181" s="86" t="s">
        <v>122</v>
      </c>
      <c r="M181" s="87">
        <v>4.0999999999999995E-2</v>
      </c>
      <c r="N181" s="87">
        <v>5.4999999977640289E-2</v>
      </c>
      <c r="O181" s="83">
        <v>887.80751500000008</v>
      </c>
      <c r="P181" s="85">
        <v>98.7</v>
      </c>
      <c r="Q181" s="83">
        <v>1.8200054000000004E-2</v>
      </c>
      <c r="R181" s="83">
        <v>0.89446607200000017</v>
      </c>
      <c r="S181" s="84">
        <v>2.9593583833333336E-6</v>
      </c>
      <c r="T181" s="84">
        <v>8.5972500488091413E-4</v>
      </c>
      <c r="U181" s="84">
        <v>1.5035797031128854E-4</v>
      </c>
    </row>
    <row r="182" spans="2:21">
      <c r="B182" s="76" t="s">
        <v>550</v>
      </c>
      <c r="C182" s="73">
        <v>7770258</v>
      </c>
      <c r="D182" s="86" t="s">
        <v>109</v>
      </c>
      <c r="E182" s="86" t="s">
        <v>300</v>
      </c>
      <c r="F182" s="73" t="s">
        <v>551</v>
      </c>
      <c r="G182" s="86" t="s">
        <v>552</v>
      </c>
      <c r="H182" s="73" t="s">
        <v>348</v>
      </c>
      <c r="I182" s="73" t="s">
        <v>311</v>
      </c>
      <c r="J182" s="73"/>
      <c r="K182" s="73">
        <v>4.18</v>
      </c>
      <c r="L182" s="86" t="s">
        <v>122</v>
      </c>
      <c r="M182" s="87">
        <v>3.5200000000000002E-2</v>
      </c>
      <c r="N182" s="87">
        <v>4.7584745762711878E-2</v>
      </c>
      <c r="O182" s="83">
        <v>2.4500000000000005E-4</v>
      </c>
      <c r="P182" s="85">
        <v>96.46</v>
      </c>
      <c r="Q182" s="73"/>
      <c r="R182" s="83">
        <v>2.3600000000000002E-7</v>
      </c>
      <c r="S182" s="84">
        <v>3.0486150826062705E-13</v>
      </c>
      <c r="T182" s="84">
        <v>2.2683375871175101E-10</v>
      </c>
      <c r="U182" s="84">
        <v>3.9671131308672033E-11</v>
      </c>
    </row>
    <row r="183" spans="2:21">
      <c r="B183" s="76" t="s">
        <v>553</v>
      </c>
      <c r="C183" s="73">
        <v>1410299</v>
      </c>
      <c r="D183" s="86" t="s">
        <v>109</v>
      </c>
      <c r="E183" s="86" t="s">
        <v>300</v>
      </c>
      <c r="F183" s="73" t="s">
        <v>397</v>
      </c>
      <c r="G183" s="86" t="s">
        <v>118</v>
      </c>
      <c r="H183" s="73" t="s">
        <v>348</v>
      </c>
      <c r="I183" s="73" t="s">
        <v>311</v>
      </c>
      <c r="J183" s="73"/>
      <c r="K183" s="83">
        <v>1.5399999861974283</v>
      </c>
      <c r="L183" s="86" t="s">
        <v>122</v>
      </c>
      <c r="M183" s="87">
        <v>2.7000000000000003E-2</v>
      </c>
      <c r="N183" s="87">
        <v>5.0499999495675268E-2</v>
      </c>
      <c r="O183" s="83">
        <v>38.979966000000005</v>
      </c>
      <c r="P183" s="85">
        <v>96.65</v>
      </c>
      <c r="Q183" s="73"/>
      <c r="R183" s="83">
        <v>3.7674137999999996E-2</v>
      </c>
      <c r="S183" s="84">
        <v>2.0770611679594761E-7</v>
      </c>
      <c r="T183" s="84">
        <v>3.6210874274428847E-5</v>
      </c>
      <c r="U183" s="84">
        <v>6.3329477777077561E-6</v>
      </c>
    </row>
    <row r="184" spans="2:21">
      <c r="B184" s="76" t="s">
        <v>554</v>
      </c>
      <c r="C184" s="73">
        <v>1192731</v>
      </c>
      <c r="D184" s="86" t="s">
        <v>109</v>
      </c>
      <c r="E184" s="86" t="s">
        <v>300</v>
      </c>
      <c r="F184" s="73" t="s">
        <v>397</v>
      </c>
      <c r="G184" s="86" t="s">
        <v>118</v>
      </c>
      <c r="H184" s="73" t="s">
        <v>348</v>
      </c>
      <c r="I184" s="73" t="s">
        <v>311</v>
      </c>
      <c r="J184" s="73"/>
      <c r="K184" s="83">
        <v>3.8199999996885299</v>
      </c>
      <c r="L184" s="86" t="s">
        <v>122</v>
      </c>
      <c r="M184" s="87">
        <v>4.5599999999999995E-2</v>
      </c>
      <c r="N184" s="87">
        <v>5.2599999995847073E-2</v>
      </c>
      <c r="O184" s="83">
        <v>1574.9416110000002</v>
      </c>
      <c r="P184" s="85">
        <v>97.85</v>
      </c>
      <c r="Q184" s="73"/>
      <c r="R184" s="83">
        <v>1.5410803140000002</v>
      </c>
      <c r="S184" s="84">
        <v>5.6078157883214397E-6</v>
      </c>
      <c r="T184" s="84">
        <v>1.4812247461919725E-3</v>
      </c>
      <c r="U184" s="84">
        <v>2.5905254022840478E-4</v>
      </c>
    </row>
    <row r="185" spans="2:21">
      <c r="B185" s="76" t="s">
        <v>555</v>
      </c>
      <c r="C185" s="73">
        <v>2300309</v>
      </c>
      <c r="D185" s="86" t="s">
        <v>109</v>
      </c>
      <c r="E185" s="86" t="s">
        <v>300</v>
      </c>
      <c r="F185" s="73" t="s">
        <v>404</v>
      </c>
      <c r="G185" s="86" t="s">
        <v>145</v>
      </c>
      <c r="H185" s="73" t="s">
        <v>405</v>
      </c>
      <c r="I185" s="73" t="s">
        <v>120</v>
      </c>
      <c r="J185" s="73"/>
      <c r="K185" s="83">
        <v>8.8699999999591572</v>
      </c>
      <c r="L185" s="86" t="s">
        <v>122</v>
      </c>
      <c r="M185" s="87">
        <v>2.7900000000000001E-2</v>
      </c>
      <c r="N185" s="87">
        <v>5.1200000001633647E-2</v>
      </c>
      <c r="O185" s="83">
        <v>1491.35</v>
      </c>
      <c r="P185" s="85">
        <v>82.09</v>
      </c>
      <c r="Q185" s="73"/>
      <c r="R185" s="83">
        <v>1.2242492150000002</v>
      </c>
      <c r="S185" s="84">
        <v>3.4679332155148357E-6</v>
      </c>
      <c r="T185" s="84">
        <v>1.1766993688066129E-3</v>
      </c>
      <c r="U185" s="84">
        <v>2.0579386170679515E-4</v>
      </c>
    </row>
    <row r="186" spans="2:21">
      <c r="B186" s="76" t="s">
        <v>556</v>
      </c>
      <c r="C186" s="73">
        <v>2300176</v>
      </c>
      <c r="D186" s="86" t="s">
        <v>109</v>
      </c>
      <c r="E186" s="86" t="s">
        <v>300</v>
      </c>
      <c r="F186" s="73" t="s">
        <v>404</v>
      </c>
      <c r="G186" s="86" t="s">
        <v>145</v>
      </c>
      <c r="H186" s="73" t="s">
        <v>405</v>
      </c>
      <c r="I186" s="73" t="s">
        <v>120</v>
      </c>
      <c r="J186" s="73"/>
      <c r="K186" s="73">
        <v>1.38</v>
      </c>
      <c r="L186" s="86" t="s">
        <v>122</v>
      </c>
      <c r="M186" s="87">
        <v>3.6499999999999998E-2</v>
      </c>
      <c r="N186" s="87">
        <v>5.038095238095238E-2</v>
      </c>
      <c r="O186" s="83">
        <v>1.0700000000000001E-4</v>
      </c>
      <c r="P186" s="85">
        <v>98.51</v>
      </c>
      <c r="Q186" s="73"/>
      <c r="R186" s="83">
        <v>1.0500000000000001E-7</v>
      </c>
      <c r="S186" s="84">
        <v>6.6980856839189909E-14</v>
      </c>
      <c r="T186" s="84">
        <v>1.0092179942683839E-10</v>
      </c>
      <c r="U186" s="84">
        <v>1.7650291472078659E-11</v>
      </c>
    </row>
    <row r="187" spans="2:21">
      <c r="B187" s="76" t="s">
        <v>557</v>
      </c>
      <c r="C187" s="73">
        <v>1185941</v>
      </c>
      <c r="D187" s="86" t="s">
        <v>109</v>
      </c>
      <c r="E187" s="86" t="s">
        <v>300</v>
      </c>
      <c r="F187" s="73" t="s">
        <v>558</v>
      </c>
      <c r="G187" s="86" t="s">
        <v>119</v>
      </c>
      <c r="H187" s="73" t="s">
        <v>405</v>
      </c>
      <c r="I187" s="73" t="s">
        <v>120</v>
      </c>
      <c r="J187" s="73"/>
      <c r="K187" s="83">
        <v>1.759999999975173</v>
      </c>
      <c r="L187" s="86" t="s">
        <v>122</v>
      </c>
      <c r="M187" s="87">
        <v>6.0999999999999999E-2</v>
      </c>
      <c r="N187" s="87">
        <v>6.4000000002482724E-2</v>
      </c>
      <c r="O187" s="83">
        <v>3195.7500000000005</v>
      </c>
      <c r="P187" s="85">
        <v>100.83</v>
      </c>
      <c r="Q187" s="73"/>
      <c r="R187" s="83">
        <v>3.2222745830000004</v>
      </c>
      <c r="S187" s="84">
        <v>8.2961241919991696E-6</v>
      </c>
      <c r="T187" s="84">
        <v>3.0971214206069074E-3</v>
      </c>
      <c r="U187" s="84">
        <v>5.416579580287687E-4</v>
      </c>
    </row>
    <row r="188" spans="2:21">
      <c r="B188" s="76" t="s">
        <v>559</v>
      </c>
      <c r="C188" s="73">
        <v>1143130</v>
      </c>
      <c r="D188" s="86" t="s">
        <v>109</v>
      </c>
      <c r="E188" s="86" t="s">
        <v>300</v>
      </c>
      <c r="F188" s="73">
        <v>513834200</v>
      </c>
      <c r="G188" s="86" t="s">
        <v>426</v>
      </c>
      <c r="H188" s="73" t="s">
        <v>405</v>
      </c>
      <c r="I188" s="73" t="s">
        <v>120</v>
      </c>
      <c r="J188" s="73"/>
      <c r="K188" s="83">
        <v>7.4600000010743637</v>
      </c>
      <c r="L188" s="86" t="s">
        <v>122</v>
      </c>
      <c r="M188" s="87">
        <v>3.0499999999999999E-2</v>
      </c>
      <c r="N188" s="87">
        <v>5.2300000005371813E-2</v>
      </c>
      <c r="O188" s="83">
        <v>2654.7166410000004</v>
      </c>
      <c r="P188" s="85">
        <v>85.55</v>
      </c>
      <c r="Q188" s="73"/>
      <c r="R188" s="83">
        <v>2.2711100860000006</v>
      </c>
      <c r="S188" s="84">
        <v>3.88876311828595E-6</v>
      </c>
      <c r="T188" s="84">
        <v>2.1829001578624924E-3</v>
      </c>
      <c r="U188" s="84">
        <v>3.8176909507692985E-4</v>
      </c>
    </row>
    <row r="189" spans="2:21">
      <c r="B189" s="76" t="s">
        <v>560</v>
      </c>
      <c r="C189" s="73">
        <v>1157601</v>
      </c>
      <c r="D189" s="86" t="s">
        <v>109</v>
      </c>
      <c r="E189" s="86" t="s">
        <v>300</v>
      </c>
      <c r="F189" s="73">
        <v>513834200</v>
      </c>
      <c r="G189" s="86" t="s">
        <v>426</v>
      </c>
      <c r="H189" s="73" t="s">
        <v>405</v>
      </c>
      <c r="I189" s="73" t="s">
        <v>120</v>
      </c>
      <c r="J189" s="73"/>
      <c r="K189" s="83">
        <v>2.8899999995472876</v>
      </c>
      <c r="L189" s="86" t="s">
        <v>122</v>
      </c>
      <c r="M189" s="87">
        <v>2.9100000000000001E-2</v>
      </c>
      <c r="N189" s="87">
        <v>5.0399999998706535E-2</v>
      </c>
      <c r="O189" s="83">
        <v>1312.0370210000003</v>
      </c>
      <c r="P189" s="85">
        <v>94.28</v>
      </c>
      <c r="Q189" s="73"/>
      <c r="R189" s="83">
        <v>1.2369885040000002</v>
      </c>
      <c r="S189" s="84">
        <v>2.1867283683333339E-6</v>
      </c>
      <c r="T189" s="84">
        <v>1.188943863752313E-3</v>
      </c>
      <c r="U189" s="84">
        <v>2.079353108877194E-4</v>
      </c>
    </row>
    <row r="190" spans="2:21">
      <c r="B190" s="76" t="s">
        <v>561</v>
      </c>
      <c r="C190" s="73">
        <v>1138163</v>
      </c>
      <c r="D190" s="86" t="s">
        <v>109</v>
      </c>
      <c r="E190" s="86" t="s">
        <v>300</v>
      </c>
      <c r="F190" s="73">
        <v>513834200</v>
      </c>
      <c r="G190" s="86" t="s">
        <v>426</v>
      </c>
      <c r="H190" s="73" t="s">
        <v>405</v>
      </c>
      <c r="I190" s="73" t="s">
        <v>120</v>
      </c>
      <c r="J190" s="73"/>
      <c r="K190" s="73">
        <v>4.99</v>
      </c>
      <c r="L190" s="86" t="s">
        <v>122</v>
      </c>
      <c r="M190" s="87">
        <v>3.95E-2</v>
      </c>
      <c r="N190" s="87">
        <v>4.7926829268292698E-2</v>
      </c>
      <c r="O190" s="83">
        <v>8.500000000000002E-5</v>
      </c>
      <c r="P190" s="85">
        <v>96.27</v>
      </c>
      <c r="Q190" s="73"/>
      <c r="R190" s="83">
        <v>8.2000000000000006E-8</v>
      </c>
      <c r="S190" s="84">
        <v>3.5415195017750373E-13</v>
      </c>
      <c r="T190" s="84">
        <v>7.8815119552388071E-11</v>
      </c>
      <c r="U190" s="84">
        <v>1.3784037149623333E-11</v>
      </c>
    </row>
    <row r="191" spans="2:21">
      <c r="B191" s="76" t="s">
        <v>562</v>
      </c>
      <c r="C191" s="73">
        <v>1143122</v>
      </c>
      <c r="D191" s="86" t="s">
        <v>109</v>
      </c>
      <c r="E191" s="86" t="s">
        <v>300</v>
      </c>
      <c r="F191" s="73">
        <v>513834200</v>
      </c>
      <c r="G191" s="86" t="s">
        <v>426</v>
      </c>
      <c r="H191" s="73" t="s">
        <v>405</v>
      </c>
      <c r="I191" s="73" t="s">
        <v>120</v>
      </c>
      <c r="J191" s="73"/>
      <c r="K191" s="83">
        <v>6.6999999998077007</v>
      </c>
      <c r="L191" s="86" t="s">
        <v>122</v>
      </c>
      <c r="M191" s="87">
        <v>3.0499999999999999E-2</v>
      </c>
      <c r="N191" s="87">
        <v>5.1499999999359003E-2</v>
      </c>
      <c r="O191" s="83">
        <v>3569.1282640000004</v>
      </c>
      <c r="P191" s="85">
        <v>87.42</v>
      </c>
      <c r="Q191" s="73"/>
      <c r="R191" s="83">
        <v>3.1201319280000002</v>
      </c>
      <c r="S191" s="84">
        <v>4.8967866955972353E-6</v>
      </c>
      <c r="T191" s="84">
        <v>2.9989459868846715E-3</v>
      </c>
      <c r="U191" s="84">
        <v>5.2448798057655943E-4</v>
      </c>
    </row>
    <row r="192" spans="2:21">
      <c r="B192" s="76" t="s">
        <v>563</v>
      </c>
      <c r="C192" s="73">
        <v>1182666</v>
      </c>
      <c r="D192" s="86" t="s">
        <v>109</v>
      </c>
      <c r="E192" s="86" t="s">
        <v>300</v>
      </c>
      <c r="F192" s="73">
        <v>513834200</v>
      </c>
      <c r="G192" s="86" t="s">
        <v>426</v>
      </c>
      <c r="H192" s="73" t="s">
        <v>405</v>
      </c>
      <c r="I192" s="73" t="s">
        <v>120</v>
      </c>
      <c r="J192" s="73"/>
      <c r="K192" s="83">
        <v>8.3300000000322818</v>
      </c>
      <c r="L192" s="86" t="s">
        <v>122</v>
      </c>
      <c r="M192" s="87">
        <v>2.63E-2</v>
      </c>
      <c r="N192" s="87">
        <v>5.2799999998708602E-2</v>
      </c>
      <c r="O192" s="83">
        <v>3834.9000000000005</v>
      </c>
      <c r="P192" s="85">
        <v>80.77</v>
      </c>
      <c r="Q192" s="73"/>
      <c r="R192" s="83">
        <v>3.0974487300000009</v>
      </c>
      <c r="S192" s="84">
        <v>5.5282459650680714E-6</v>
      </c>
      <c r="T192" s="84">
        <v>2.9771438044188126E-3</v>
      </c>
      <c r="U192" s="84">
        <v>5.2067498004114171E-4</v>
      </c>
    </row>
    <row r="193" spans="2:21">
      <c r="B193" s="76" t="s">
        <v>564</v>
      </c>
      <c r="C193" s="73">
        <v>1141647</v>
      </c>
      <c r="D193" s="86" t="s">
        <v>109</v>
      </c>
      <c r="E193" s="86" t="s">
        <v>300</v>
      </c>
      <c r="F193" s="73" t="s">
        <v>565</v>
      </c>
      <c r="G193" s="86" t="s">
        <v>117</v>
      </c>
      <c r="H193" s="73" t="s">
        <v>402</v>
      </c>
      <c r="I193" s="73" t="s">
        <v>311</v>
      </c>
      <c r="J193" s="73"/>
      <c r="K193" s="83">
        <v>0.11000002651185373</v>
      </c>
      <c r="L193" s="86" t="s">
        <v>122</v>
      </c>
      <c r="M193" s="87">
        <v>3.4000000000000002E-2</v>
      </c>
      <c r="N193" s="87">
        <v>6.5900002997878834E-2</v>
      </c>
      <c r="O193" s="83">
        <v>9.7942030000000013</v>
      </c>
      <c r="P193" s="85">
        <v>100.13</v>
      </c>
      <c r="Q193" s="73"/>
      <c r="R193" s="83">
        <v>9.8069340000000015E-3</v>
      </c>
      <c r="S193" s="84">
        <v>2.7976749101150596E-7</v>
      </c>
      <c r="T193" s="84">
        <v>9.4260326299070661E-6</v>
      </c>
      <c r="U193" s="84">
        <v>1.6485261290232214E-6</v>
      </c>
    </row>
    <row r="194" spans="2:21">
      <c r="B194" s="76" t="s">
        <v>566</v>
      </c>
      <c r="C194" s="73">
        <v>1193481</v>
      </c>
      <c r="D194" s="86" t="s">
        <v>109</v>
      </c>
      <c r="E194" s="86" t="s">
        <v>300</v>
      </c>
      <c r="F194" s="73" t="s">
        <v>433</v>
      </c>
      <c r="G194" s="86" t="s">
        <v>426</v>
      </c>
      <c r="H194" s="73" t="s">
        <v>402</v>
      </c>
      <c r="I194" s="73" t="s">
        <v>311</v>
      </c>
      <c r="J194" s="73"/>
      <c r="K194" s="83">
        <v>4.2299999989346766</v>
      </c>
      <c r="L194" s="86" t="s">
        <v>122</v>
      </c>
      <c r="M194" s="87">
        <v>4.7E-2</v>
      </c>
      <c r="N194" s="87">
        <v>4.9799999986810291E-2</v>
      </c>
      <c r="O194" s="83">
        <v>1960.0600000000004</v>
      </c>
      <c r="P194" s="85">
        <v>100.57</v>
      </c>
      <c r="Q194" s="73"/>
      <c r="R194" s="83">
        <v>1.9712322700000002</v>
      </c>
      <c r="S194" s="84">
        <v>3.9271889400921669E-6</v>
      </c>
      <c r="T194" s="84">
        <v>1.8946695978728698E-3</v>
      </c>
      <c r="U194" s="84">
        <v>3.3136022975873574E-4</v>
      </c>
    </row>
    <row r="195" spans="2:21">
      <c r="B195" s="76" t="s">
        <v>567</v>
      </c>
      <c r="C195" s="73">
        <v>1136068</v>
      </c>
      <c r="D195" s="86" t="s">
        <v>109</v>
      </c>
      <c r="E195" s="86" t="s">
        <v>300</v>
      </c>
      <c r="F195" s="73">
        <v>513754069</v>
      </c>
      <c r="G195" s="86" t="s">
        <v>426</v>
      </c>
      <c r="H195" s="73" t="s">
        <v>405</v>
      </c>
      <c r="I195" s="73" t="s">
        <v>120</v>
      </c>
      <c r="J195" s="73"/>
      <c r="K195" s="73">
        <v>1.06</v>
      </c>
      <c r="L195" s="86" t="s">
        <v>122</v>
      </c>
      <c r="M195" s="87">
        <v>3.9199999999999999E-2</v>
      </c>
      <c r="N195" s="87">
        <v>5.5419354838709668E-2</v>
      </c>
      <c r="O195" s="83">
        <v>1.5500000000000003E-4</v>
      </c>
      <c r="P195" s="85">
        <v>100</v>
      </c>
      <c r="Q195" s="73"/>
      <c r="R195" s="83">
        <v>1.5500000000000002E-7</v>
      </c>
      <c r="S195" s="84">
        <v>1.614828921898539E-13</v>
      </c>
      <c r="T195" s="84">
        <v>1.4897979915390427E-10</v>
      </c>
      <c r="U195" s="84">
        <v>2.6055192173068497E-11</v>
      </c>
    </row>
    <row r="196" spans="2:21">
      <c r="B196" s="76" t="s">
        <v>568</v>
      </c>
      <c r="C196" s="73">
        <v>1160647</v>
      </c>
      <c r="D196" s="86" t="s">
        <v>109</v>
      </c>
      <c r="E196" s="86" t="s">
        <v>300</v>
      </c>
      <c r="F196" s="73">
        <v>513754069</v>
      </c>
      <c r="G196" s="86" t="s">
        <v>426</v>
      </c>
      <c r="H196" s="73" t="s">
        <v>405</v>
      </c>
      <c r="I196" s="73" t="s">
        <v>120</v>
      </c>
      <c r="J196" s="73"/>
      <c r="K196" s="83">
        <v>6.129999999934582</v>
      </c>
      <c r="L196" s="86" t="s">
        <v>122</v>
      </c>
      <c r="M196" s="87">
        <v>2.64E-2</v>
      </c>
      <c r="N196" s="87">
        <v>5.2200000000388984E-2</v>
      </c>
      <c r="O196" s="83">
        <v>6541.599177000001</v>
      </c>
      <c r="P196" s="85">
        <v>86.46</v>
      </c>
      <c r="Q196" s="73"/>
      <c r="R196" s="83">
        <v>5.6558666490000009</v>
      </c>
      <c r="S196" s="84">
        <v>3.9981115393023759E-6</v>
      </c>
      <c r="T196" s="84">
        <v>5.4361927574792628E-3</v>
      </c>
      <c r="U196" s="84">
        <v>9.5073995125770285E-4</v>
      </c>
    </row>
    <row r="197" spans="2:21">
      <c r="B197" s="76" t="s">
        <v>569</v>
      </c>
      <c r="C197" s="73">
        <v>1179928</v>
      </c>
      <c r="D197" s="86" t="s">
        <v>109</v>
      </c>
      <c r="E197" s="86" t="s">
        <v>300</v>
      </c>
      <c r="F197" s="73">
        <v>513754069</v>
      </c>
      <c r="G197" s="86" t="s">
        <v>426</v>
      </c>
      <c r="H197" s="73" t="s">
        <v>405</v>
      </c>
      <c r="I197" s="73" t="s">
        <v>120</v>
      </c>
      <c r="J197" s="73"/>
      <c r="K197" s="83">
        <v>7.7399999988504593</v>
      </c>
      <c r="L197" s="86" t="s">
        <v>122</v>
      </c>
      <c r="M197" s="87">
        <v>2.5000000000000001E-2</v>
      </c>
      <c r="N197" s="87">
        <v>5.43999999922457E-2</v>
      </c>
      <c r="O197" s="83">
        <v>3639.8868980000007</v>
      </c>
      <c r="P197" s="85">
        <v>80.78</v>
      </c>
      <c r="Q197" s="73"/>
      <c r="R197" s="83">
        <v>2.940300637</v>
      </c>
      <c r="S197" s="84">
        <v>2.7292725226161901E-6</v>
      </c>
      <c r="T197" s="84">
        <v>2.8260993442087534E-3</v>
      </c>
      <c r="U197" s="84">
        <v>4.942586977008432E-4</v>
      </c>
    </row>
    <row r="198" spans="2:21">
      <c r="B198" s="76" t="s">
        <v>570</v>
      </c>
      <c r="C198" s="73">
        <v>1143411</v>
      </c>
      <c r="D198" s="86" t="s">
        <v>109</v>
      </c>
      <c r="E198" s="86" t="s">
        <v>300</v>
      </c>
      <c r="F198" s="73">
        <v>513937714</v>
      </c>
      <c r="G198" s="86" t="s">
        <v>426</v>
      </c>
      <c r="H198" s="73" t="s">
        <v>405</v>
      </c>
      <c r="I198" s="73" t="s">
        <v>120</v>
      </c>
      <c r="J198" s="73"/>
      <c r="K198" s="83">
        <v>5.4499999993589165</v>
      </c>
      <c r="L198" s="86" t="s">
        <v>122</v>
      </c>
      <c r="M198" s="87">
        <v>3.4300000000000004E-2</v>
      </c>
      <c r="N198" s="87">
        <v>5.0099999992596518E-2</v>
      </c>
      <c r="O198" s="83">
        <v>2623.7453919999998</v>
      </c>
      <c r="P198" s="85">
        <v>92.15</v>
      </c>
      <c r="Q198" s="73"/>
      <c r="R198" s="83">
        <v>2.4177813790000005</v>
      </c>
      <c r="S198" s="84">
        <v>8.6341496380150059E-6</v>
      </c>
      <c r="T198" s="84">
        <v>2.3238747370417402E-3</v>
      </c>
      <c r="U198" s="84">
        <v>4.0642424814394551E-4</v>
      </c>
    </row>
    <row r="199" spans="2:21">
      <c r="B199" s="76" t="s">
        <v>571</v>
      </c>
      <c r="C199" s="73">
        <v>1184191</v>
      </c>
      <c r="D199" s="86" t="s">
        <v>109</v>
      </c>
      <c r="E199" s="86" t="s">
        <v>300</v>
      </c>
      <c r="F199" s="73">
        <v>513937714</v>
      </c>
      <c r="G199" s="86" t="s">
        <v>426</v>
      </c>
      <c r="H199" s="73" t="s">
        <v>405</v>
      </c>
      <c r="I199" s="73" t="s">
        <v>120</v>
      </c>
      <c r="J199" s="73"/>
      <c r="K199" s="83">
        <v>6.7100000008206102</v>
      </c>
      <c r="L199" s="86" t="s">
        <v>122</v>
      </c>
      <c r="M199" s="87">
        <v>2.98E-2</v>
      </c>
      <c r="N199" s="87">
        <v>5.3100000009322572E-2</v>
      </c>
      <c r="O199" s="83">
        <v>2081.02979</v>
      </c>
      <c r="P199" s="85">
        <v>86.08</v>
      </c>
      <c r="Q199" s="73"/>
      <c r="R199" s="83">
        <v>1.7913504430000002</v>
      </c>
      <c r="S199" s="84">
        <v>5.3014171175473094E-6</v>
      </c>
      <c r="T199" s="84">
        <v>1.7217743820154676E-3</v>
      </c>
      <c r="U199" s="84">
        <v>3.011224518817831E-4</v>
      </c>
    </row>
    <row r="200" spans="2:21">
      <c r="B200" s="76" t="s">
        <v>572</v>
      </c>
      <c r="C200" s="73">
        <v>1139815</v>
      </c>
      <c r="D200" s="86" t="s">
        <v>109</v>
      </c>
      <c r="E200" s="86" t="s">
        <v>300</v>
      </c>
      <c r="F200" s="73">
        <v>514290345</v>
      </c>
      <c r="G200" s="86" t="s">
        <v>426</v>
      </c>
      <c r="H200" s="73" t="s">
        <v>405</v>
      </c>
      <c r="I200" s="73" t="s">
        <v>120</v>
      </c>
      <c r="J200" s="73"/>
      <c r="K200" s="83">
        <v>2</v>
      </c>
      <c r="L200" s="86" t="s">
        <v>122</v>
      </c>
      <c r="M200" s="87">
        <v>3.61E-2</v>
      </c>
      <c r="N200" s="87">
        <v>4.9399999998540917E-2</v>
      </c>
      <c r="O200" s="83">
        <v>5400.3847530000003</v>
      </c>
      <c r="P200" s="85">
        <v>98.99</v>
      </c>
      <c r="Q200" s="73"/>
      <c r="R200" s="83">
        <v>5.3458406870000008</v>
      </c>
      <c r="S200" s="84">
        <v>7.036331925732899E-6</v>
      </c>
      <c r="T200" s="84">
        <v>5.1382082055356753E-3</v>
      </c>
      <c r="U200" s="84">
        <v>8.9862520275092587E-4</v>
      </c>
    </row>
    <row r="201" spans="2:21">
      <c r="B201" s="76" t="s">
        <v>573</v>
      </c>
      <c r="C201" s="73">
        <v>1155522</v>
      </c>
      <c r="D201" s="86" t="s">
        <v>109</v>
      </c>
      <c r="E201" s="86" t="s">
        <v>300</v>
      </c>
      <c r="F201" s="73">
        <v>514290345</v>
      </c>
      <c r="G201" s="86" t="s">
        <v>426</v>
      </c>
      <c r="H201" s="73" t="s">
        <v>405</v>
      </c>
      <c r="I201" s="73" t="s">
        <v>120</v>
      </c>
      <c r="J201" s="73"/>
      <c r="K201" s="83">
        <v>3.0000000000000004</v>
      </c>
      <c r="L201" s="86" t="s">
        <v>122</v>
      </c>
      <c r="M201" s="87">
        <v>3.3000000000000002E-2</v>
      </c>
      <c r="N201" s="87">
        <v>4.4900000000805802E-2</v>
      </c>
      <c r="O201" s="83">
        <v>1777.3775080000005</v>
      </c>
      <c r="P201" s="85">
        <v>97.75</v>
      </c>
      <c r="Q201" s="73"/>
      <c r="R201" s="83">
        <v>1.7373865140000002</v>
      </c>
      <c r="S201" s="84">
        <v>5.7642494867761777E-6</v>
      </c>
      <c r="T201" s="84">
        <v>1.6699064123123994E-3</v>
      </c>
      <c r="U201" s="84">
        <v>2.920512225881778E-4</v>
      </c>
    </row>
    <row r="202" spans="2:21">
      <c r="B202" s="76" t="s">
        <v>574</v>
      </c>
      <c r="C202" s="73">
        <v>1159359</v>
      </c>
      <c r="D202" s="86" t="s">
        <v>109</v>
      </c>
      <c r="E202" s="86" t="s">
        <v>300</v>
      </c>
      <c r="F202" s="73">
        <v>514290345</v>
      </c>
      <c r="G202" s="86" t="s">
        <v>426</v>
      </c>
      <c r="H202" s="73" t="s">
        <v>405</v>
      </c>
      <c r="I202" s="73" t="s">
        <v>120</v>
      </c>
      <c r="J202" s="73"/>
      <c r="K202" s="83">
        <v>5.3900000002534245</v>
      </c>
      <c r="L202" s="86" t="s">
        <v>122</v>
      </c>
      <c r="M202" s="87">
        <v>2.6200000000000001E-2</v>
      </c>
      <c r="N202" s="87">
        <v>5.110000000108611E-2</v>
      </c>
      <c r="O202" s="83">
        <v>4692.2493330000007</v>
      </c>
      <c r="P202" s="85">
        <v>88.3</v>
      </c>
      <c r="Q202" s="73"/>
      <c r="R202" s="83">
        <v>4.1432560050000005</v>
      </c>
      <c r="S202" s="84">
        <v>3.6279502265802052E-6</v>
      </c>
      <c r="T202" s="84">
        <v>3.9823319191490828E-3</v>
      </c>
      <c r="U202" s="84">
        <v>6.9647310601609702E-4</v>
      </c>
    </row>
    <row r="203" spans="2:21">
      <c r="B203" s="76" t="s">
        <v>575</v>
      </c>
      <c r="C203" s="73">
        <v>1141829</v>
      </c>
      <c r="D203" s="86" t="s">
        <v>109</v>
      </c>
      <c r="E203" s="86" t="s">
        <v>300</v>
      </c>
      <c r="F203" s="73" t="s">
        <v>576</v>
      </c>
      <c r="G203" s="86" t="s">
        <v>117</v>
      </c>
      <c r="H203" s="73" t="s">
        <v>402</v>
      </c>
      <c r="I203" s="73" t="s">
        <v>311</v>
      </c>
      <c r="J203" s="73"/>
      <c r="K203" s="83">
        <v>2.3000000001080139</v>
      </c>
      <c r="L203" s="86" t="s">
        <v>122</v>
      </c>
      <c r="M203" s="87">
        <v>2.3E-2</v>
      </c>
      <c r="N203" s="87">
        <v>5.8099999996435524E-2</v>
      </c>
      <c r="O203" s="83">
        <v>1988.1966400000001</v>
      </c>
      <c r="P203" s="85">
        <v>93.13</v>
      </c>
      <c r="Q203" s="73"/>
      <c r="R203" s="83">
        <v>1.8516074860000005</v>
      </c>
      <c r="S203" s="84">
        <v>2.4354060881087879E-6</v>
      </c>
      <c r="T203" s="84">
        <v>1.7796910411364236E-3</v>
      </c>
      <c r="U203" s="84">
        <v>3.1125154114078867E-4</v>
      </c>
    </row>
    <row r="204" spans="2:21">
      <c r="B204" s="76" t="s">
        <v>577</v>
      </c>
      <c r="C204" s="73">
        <v>1173566</v>
      </c>
      <c r="D204" s="86" t="s">
        <v>109</v>
      </c>
      <c r="E204" s="86" t="s">
        <v>300</v>
      </c>
      <c r="F204" s="73" t="s">
        <v>576</v>
      </c>
      <c r="G204" s="86" t="s">
        <v>117</v>
      </c>
      <c r="H204" s="73" t="s">
        <v>402</v>
      </c>
      <c r="I204" s="73" t="s">
        <v>311</v>
      </c>
      <c r="J204" s="73"/>
      <c r="K204" s="83">
        <v>2.5899999993708231</v>
      </c>
      <c r="L204" s="86" t="s">
        <v>122</v>
      </c>
      <c r="M204" s="87">
        <v>2.1499999999999998E-2</v>
      </c>
      <c r="N204" s="87">
        <v>5.8299999983190638E-2</v>
      </c>
      <c r="O204" s="83">
        <v>1103.7553760000003</v>
      </c>
      <c r="P204" s="85">
        <v>91.16</v>
      </c>
      <c r="Q204" s="83">
        <v>5.869951100000001E-2</v>
      </c>
      <c r="R204" s="83">
        <v>1.0648829130000002</v>
      </c>
      <c r="S204" s="84">
        <v>2.064607217330826E-6</v>
      </c>
      <c r="T204" s="84">
        <v>1.0235228548462227E-3</v>
      </c>
      <c r="U204" s="84">
        <v>1.79004702838916E-4</v>
      </c>
    </row>
    <row r="205" spans="2:21">
      <c r="B205" s="76" t="s">
        <v>578</v>
      </c>
      <c r="C205" s="73">
        <v>1136464</v>
      </c>
      <c r="D205" s="86" t="s">
        <v>109</v>
      </c>
      <c r="E205" s="86" t="s">
        <v>300</v>
      </c>
      <c r="F205" s="73" t="s">
        <v>576</v>
      </c>
      <c r="G205" s="86" t="s">
        <v>117</v>
      </c>
      <c r="H205" s="73" t="s">
        <v>402</v>
      </c>
      <c r="I205" s="73" t="s">
        <v>311</v>
      </c>
      <c r="J205" s="73"/>
      <c r="K205" s="83">
        <v>1.60000000017952</v>
      </c>
      <c r="L205" s="86" t="s">
        <v>122</v>
      </c>
      <c r="M205" s="87">
        <v>2.75E-2</v>
      </c>
      <c r="N205" s="87">
        <v>5.5899999993088485E-2</v>
      </c>
      <c r="O205" s="83">
        <v>1153.4146820000003</v>
      </c>
      <c r="P205" s="85">
        <v>96.59</v>
      </c>
      <c r="Q205" s="73"/>
      <c r="R205" s="83">
        <v>1.1140832030000001</v>
      </c>
      <c r="S205" s="84">
        <v>3.6640967075409663E-6</v>
      </c>
      <c r="T205" s="84">
        <v>1.0708122053140539E-3</v>
      </c>
      <c r="U205" s="84">
        <v>1.8727517387711405E-4</v>
      </c>
    </row>
    <row r="206" spans="2:21">
      <c r="B206" s="76" t="s">
        <v>579</v>
      </c>
      <c r="C206" s="73">
        <v>1139591</v>
      </c>
      <c r="D206" s="86" t="s">
        <v>109</v>
      </c>
      <c r="E206" s="86" t="s">
        <v>300</v>
      </c>
      <c r="F206" s="73" t="s">
        <v>576</v>
      </c>
      <c r="G206" s="86" t="s">
        <v>117</v>
      </c>
      <c r="H206" s="73" t="s">
        <v>402</v>
      </c>
      <c r="I206" s="73" t="s">
        <v>311</v>
      </c>
      <c r="J206" s="73"/>
      <c r="K206" s="83">
        <v>0.53999999768130613</v>
      </c>
      <c r="L206" s="86" t="s">
        <v>122</v>
      </c>
      <c r="M206" s="87">
        <v>2.4E-2</v>
      </c>
      <c r="N206" s="87">
        <v>5.9499999921870099E-2</v>
      </c>
      <c r="O206" s="83">
        <v>201.71586000000002</v>
      </c>
      <c r="P206" s="85">
        <v>98.35</v>
      </c>
      <c r="Q206" s="73"/>
      <c r="R206" s="83">
        <v>0.19838754900000002</v>
      </c>
      <c r="S206" s="84">
        <v>2.1630609085286766E-6</v>
      </c>
      <c r="T206" s="84">
        <v>1.9068217551390545E-4</v>
      </c>
      <c r="U206" s="84">
        <v>3.3348552993155112E-5</v>
      </c>
    </row>
    <row r="207" spans="2:21">
      <c r="B207" s="76" t="s">
        <v>580</v>
      </c>
      <c r="C207" s="73">
        <v>1158740</v>
      </c>
      <c r="D207" s="86" t="s">
        <v>109</v>
      </c>
      <c r="E207" s="86" t="s">
        <v>300</v>
      </c>
      <c r="F207" s="73" t="s">
        <v>448</v>
      </c>
      <c r="G207" s="86" t="s">
        <v>118</v>
      </c>
      <c r="H207" s="73" t="s">
        <v>449</v>
      </c>
      <c r="I207" s="73" t="s">
        <v>311</v>
      </c>
      <c r="J207" s="73"/>
      <c r="K207" s="83">
        <v>1.6900000416319132</v>
      </c>
      <c r="L207" s="86" t="s">
        <v>122</v>
      </c>
      <c r="M207" s="87">
        <v>3.2500000000000001E-2</v>
      </c>
      <c r="N207" s="87">
        <v>6.0500000633529102E-2</v>
      </c>
      <c r="O207" s="83">
        <v>22.959411000000003</v>
      </c>
      <c r="P207" s="85">
        <v>96.25</v>
      </c>
      <c r="Q207" s="73"/>
      <c r="R207" s="83">
        <v>2.2098432000000001E-2</v>
      </c>
      <c r="S207" s="84">
        <v>5.9089567059323745E-8</v>
      </c>
      <c r="T207" s="84">
        <v>2.1240128780491686E-5</v>
      </c>
      <c r="U207" s="84">
        <v>3.7147025321515245E-6</v>
      </c>
    </row>
    <row r="208" spans="2:21">
      <c r="B208" s="76" t="s">
        <v>581</v>
      </c>
      <c r="C208" s="73">
        <v>1191832</v>
      </c>
      <c r="D208" s="86" t="s">
        <v>109</v>
      </c>
      <c r="E208" s="86" t="s">
        <v>300</v>
      </c>
      <c r="F208" s="73" t="s">
        <v>448</v>
      </c>
      <c r="G208" s="86" t="s">
        <v>118</v>
      </c>
      <c r="H208" s="73" t="s">
        <v>449</v>
      </c>
      <c r="I208" s="73" t="s">
        <v>311</v>
      </c>
      <c r="J208" s="73"/>
      <c r="K208" s="83">
        <v>2.3699999997969967</v>
      </c>
      <c r="L208" s="86" t="s">
        <v>122</v>
      </c>
      <c r="M208" s="87">
        <v>5.7000000000000002E-2</v>
      </c>
      <c r="N208" s="87">
        <v>6.3899999997529711E-2</v>
      </c>
      <c r="O208" s="83">
        <v>4134.9153480000004</v>
      </c>
      <c r="P208" s="85">
        <v>98.88</v>
      </c>
      <c r="Q208" s="73"/>
      <c r="R208" s="83">
        <v>4.0886041590000008</v>
      </c>
      <c r="S208" s="84">
        <v>1.0427565014109655E-5</v>
      </c>
      <c r="T208" s="84">
        <v>3.9298027511460503E-3</v>
      </c>
      <c r="U208" s="84">
        <v>6.8728623924098136E-4</v>
      </c>
    </row>
    <row r="209" spans="2:21">
      <c r="B209" s="76" t="s">
        <v>582</v>
      </c>
      <c r="C209" s="73">
        <v>1161678</v>
      </c>
      <c r="D209" s="86" t="s">
        <v>109</v>
      </c>
      <c r="E209" s="86" t="s">
        <v>300</v>
      </c>
      <c r="F209" s="73" t="s">
        <v>452</v>
      </c>
      <c r="G209" s="86" t="s">
        <v>118</v>
      </c>
      <c r="H209" s="73" t="s">
        <v>449</v>
      </c>
      <c r="I209" s="73" t="s">
        <v>311</v>
      </c>
      <c r="J209" s="73"/>
      <c r="K209" s="83">
        <v>1.9100000004318931</v>
      </c>
      <c r="L209" s="86" t="s">
        <v>122</v>
      </c>
      <c r="M209" s="87">
        <v>2.7999999999999997E-2</v>
      </c>
      <c r="N209" s="87">
        <v>5.8400000010500934E-2</v>
      </c>
      <c r="O209" s="83">
        <v>1248.7813740000001</v>
      </c>
      <c r="P209" s="85">
        <v>94.56</v>
      </c>
      <c r="Q209" s="73"/>
      <c r="R209" s="83">
        <v>1.1808476390000002</v>
      </c>
      <c r="S209" s="84">
        <v>3.5916674580120467E-6</v>
      </c>
      <c r="T209" s="84">
        <v>1.1349835102553683E-3</v>
      </c>
      <c r="U209" s="84">
        <v>1.984981429758659E-4</v>
      </c>
    </row>
    <row r="210" spans="2:21">
      <c r="B210" s="76" t="s">
        <v>583</v>
      </c>
      <c r="C210" s="73">
        <v>1192459</v>
      </c>
      <c r="D210" s="86" t="s">
        <v>109</v>
      </c>
      <c r="E210" s="86" t="s">
        <v>300</v>
      </c>
      <c r="F210" s="73" t="s">
        <v>452</v>
      </c>
      <c r="G210" s="86" t="s">
        <v>118</v>
      </c>
      <c r="H210" s="73" t="s">
        <v>449</v>
      </c>
      <c r="I210" s="73" t="s">
        <v>311</v>
      </c>
      <c r="J210" s="73"/>
      <c r="K210" s="83">
        <v>3.4900000000647853</v>
      </c>
      <c r="L210" s="86" t="s">
        <v>122</v>
      </c>
      <c r="M210" s="87">
        <v>5.6500000000000002E-2</v>
      </c>
      <c r="N210" s="87">
        <v>6.250000000323927E-2</v>
      </c>
      <c r="O210" s="83">
        <v>3063.2270619999999</v>
      </c>
      <c r="P210" s="85">
        <v>100.78</v>
      </c>
      <c r="Q210" s="73"/>
      <c r="R210" s="83">
        <v>3.0871201200000007</v>
      </c>
      <c r="S210" s="84">
        <v>7.1092347335685109E-6</v>
      </c>
      <c r="T210" s="84">
        <v>2.967216357687593E-3</v>
      </c>
      <c r="U210" s="84">
        <v>5.1893876121255668E-4</v>
      </c>
    </row>
    <row r="211" spans="2:21">
      <c r="B211" s="76" t="s">
        <v>584</v>
      </c>
      <c r="C211" s="73">
        <v>7390149</v>
      </c>
      <c r="D211" s="86" t="s">
        <v>109</v>
      </c>
      <c r="E211" s="86" t="s">
        <v>300</v>
      </c>
      <c r="F211" s="73" t="s">
        <v>585</v>
      </c>
      <c r="G211" s="86" t="s">
        <v>462</v>
      </c>
      <c r="H211" s="73" t="s">
        <v>457</v>
      </c>
      <c r="I211" s="73" t="s">
        <v>120</v>
      </c>
      <c r="J211" s="73"/>
      <c r="K211" s="83">
        <v>1.9299999966933565</v>
      </c>
      <c r="L211" s="86" t="s">
        <v>122</v>
      </c>
      <c r="M211" s="87">
        <v>0.04</v>
      </c>
      <c r="N211" s="87">
        <v>4.9299999691379999E-2</v>
      </c>
      <c r="O211" s="83">
        <v>36.895673000000009</v>
      </c>
      <c r="P211" s="85">
        <v>98.36</v>
      </c>
      <c r="Q211" s="73"/>
      <c r="R211" s="83">
        <v>3.6290584000000008E-2</v>
      </c>
      <c r="S211" s="84">
        <v>1.8668453091278292E-7</v>
      </c>
      <c r="T211" s="84">
        <v>3.4881057519341246E-5</v>
      </c>
      <c r="U211" s="84">
        <v>6.100375098018612E-6</v>
      </c>
    </row>
    <row r="212" spans="2:21">
      <c r="B212" s="76" t="s">
        <v>586</v>
      </c>
      <c r="C212" s="73">
        <v>7390222</v>
      </c>
      <c r="D212" s="86" t="s">
        <v>109</v>
      </c>
      <c r="E212" s="86" t="s">
        <v>300</v>
      </c>
      <c r="F212" s="73" t="s">
        <v>585</v>
      </c>
      <c r="G212" s="86" t="s">
        <v>462</v>
      </c>
      <c r="H212" s="73" t="s">
        <v>449</v>
      </c>
      <c r="I212" s="73" t="s">
        <v>311</v>
      </c>
      <c r="J212" s="73"/>
      <c r="K212" s="83">
        <v>3.5500000032136896</v>
      </c>
      <c r="L212" s="86" t="s">
        <v>122</v>
      </c>
      <c r="M212" s="87">
        <v>0.04</v>
      </c>
      <c r="N212" s="87">
        <v>5.1300000064273793E-2</v>
      </c>
      <c r="O212" s="83">
        <v>317.09854600000006</v>
      </c>
      <c r="P212" s="85">
        <v>98.13</v>
      </c>
      <c r="Q212" s="73"/>
      <c r="R212" s="83">
        <v>0.31116880000000002</v>
      </c>
      <c r="S212" s="84">
        <v>4.0954890894566111E-7</v>
      </c>
      <c r="T212" s="84">
        <v>2.9908300210942842E-4</v>
      </c>
      <c r="U212" s="84">
        <v>5.2306857304923324E-5</v>
      </c>
    </row>
    <row r="213" spans="2:21">
      <c r="B213" s="76" t="s">
        <v>587</v>
      </c>
      <c r="C213" s="73">
        <v>2590388</v>
      </c>
      <c r="D213" s="86" t="s">
        <v>109</v>
      </c>
      <c r="E213" s="86" t="s">
        <v>300</v>
      </c>
      <c r="F213" s="73" t="s">
        <v>588</v>
      </c>
      <c r="G213" s="86" t="s">
        <v>324</v>
      </c>
      <c r="H213" s="73" t="s">
        <v>449</v>
      </c>
      <c r="I213" s="73" t="s">
        <v>311</v>
      </c>
      <c r="J213" s="73"/>
      <c r="K213" s="83">
        <v>0.99000000839608537</v>
      </c>
      <c r="L213" s="86" t="s">
        <v>122</v>
      </c>
      <c r="M213" s="87">
        <v>5.9000000000000004E-2</v>
      </c>
      <c r="N213" s="87">
        <v>5.4499999931659777E-2</v>
      </c>
      <c r="O213" s="83">
        <v>50.964616000000007</v>
      </c>
      <c r="P213" s="85">
        <v>100.49</v>
      </c>
      <c r="Q213" s="73"/>
      <c r="R213" s="83">
        <v>5.1214343000000009E-2</v>
      </c>
      <c r="S213" s="84">
        <v>1.9368848370448488E-7</v>
      </c>
      <c r="T213" s="84">
        <v>4.9225177638317186E-5</v>
      </c>
      <c r="U213" s="84">
        <v>8.6090293476286805E-6</v>
      </c>
    </row>
    <row r="214" spans="2:21">
      <c r="B214" s="76" t="s">
        <v>589</v>
      </c>
      <c r="C214" s="73">
        <v>2590511</v>
      </c>
      <c r="D214" s="86" t="s">
        <v>109</v>
      </c>
      <c r="E214" s="86" t="s">
        <v>300</v>
      </c>
      <c r="F214" s="73" t="s">
        <v>588</v>
      </c>
      <c r="G214" s="86" t="s">
        <v>324</v>
      </c>
      <c r="H214" s="73" t="s">
        <v>449</v>
      </c>
      <c r="I214" s="73" t="s">
        <v>311</v>
      </c>
      <c r="J214" s="73"/>
      <c r="K214" s="73">
        <v>3.2</v>
      </c>
      <c r="L214" s="86" t="s">
        <v>122</v>
      </c>
      <c r="M214" s="87">
        <v>2.7000000000000003E-2</v>
      </c>
      <c r="N214" s="87">
        <v>5.6977040816326534E-2</v>
      </c>
      <c r="O214" s="83">
        <v>8.5400000000000016E-4</v>
      </c>
      <c r="P214" s="85">
        <v>91.75</v>
      </c>
      <c r="Q214" s="73"/>
      <c r="R214" s="83">
        <v>7.8400000000000003E-7</v>
      </c>
      <c r="S214" s="84">
        <v>1.1421570147455481E-12</v>
      </c>
      <c r="T214" s="84">
        <v>7.5354943572039316E-10</v>
      </c>
      <c r="U214" s="84">
        <v>1.3178884299152063E-10</v>
      </c>
    </row>
    <row r="215" spans="2:21">
      <c r="B215" s="76" t="s">
        <v>590</v>
      </c>
      <c r="C215" s="73">
        <v>1141191</v>
      </c>
      <c r="D215" s="86" t="s">
        <v>109</v>
      </c>
      <c r="E215" s="86" t="s">
        <v>300</v>
      </c>
      <c r="F215" s="73" t="s">
        <v>591</v>
      </c>
      <c r="G215" s="86" t="s">
        <v>488</v>
      </c>
      <c r="H215" s="73" t="s">
        <v>457</v>
      </c>
      <c r="I215" s="73" t="s">
        <v>120</v>
      </c>
      <c r="J215" s="73"/>
      <c r="K215" s="83">
        <v>1.3099999953644339</v>
      </c>
      <c r="L215" s="86" t="s">
        <v>122</v>
      </c>
      <c r="M215" s="87">
        <v>3.0499999999999999E-2</v>
      </c>
      <c r="N215" s="87">
        <v>5.6899999913910905E-2</v>
      </c>
      <c r="O215" s="83">
        <v>78.039467999999999</v>
      </c>
      <c r="P215" s="85">
        <v>96.75</v>
      </c>
      <c r="Q215" s="73"/>
      <c r="R215" s="83">
        <v>7.5503185000000014E-2</v>
      </c>
      <c r="S215" s="84">
        <v>1.1626251312878501E-6</v>
      </c>
      <c r="T215" s="84">
        <v>7.257064088245212E-5</v>
      </c>
      <c r="U215" s="84">
        <v>1.2691935450669308E-5</v>
      </c>
    </row>
    <row r="216" spans="2:21">
      <c r="B216" s="76" t="s">
        <v>592</v>
      </c>
      <c r="C216" s="73">
        <v>1168368</v>
      </c>
      <c r="D216" s="86" t="s">
        <v>109</v>
      </c>
      <c r="E216" s="86" t="s">
        <v>300</v>
      </c>
      <c r="F216" s="73" t="s">
        <v>591</v>
      </c>
      <c r="G216" s="86" t="s">
        <v>488</v>
      </c>
      <c r="H216" s="73" t="s">
        <v>457</v>
      </c>
      <c r="I216" s="73" t="s">
        <v>120</v>
      </c>
      <c r="J216" s="73"/>
      <c r="K216" s="83">
        <v>2.9299999993579391</v>
      </c>
      <c r="L216" s="86" t="s">
        <v>122</v>
      </c>
      <c r="M216" s="87">
        <v>2.58E-2</v>
      </c>
      <c r="N216" s="87">
        <v>5.5299999999329191E-2</v>
      </c>
      <c r="O216" s="83">
        <v>1134.2556730000001</v>
      </c>
      <c r="P216" s="85">
        <v>92</v>
      </c>
      <c r="Q216" s="73"/>
      <c r="R216" s="83">
        <v>1.0435152190000001</v>
      </c>
      <c r="S216" s="84">
        <v>3.7491717421124832E-6</v>
      </c>
      <c r="T216" s="84">
        <v>1.0029850821978222E-3</v>
      </c>
      <c r="U216" s="84">
        <v>1.7541283591333327E-4</v>
      </c>
    </row>
    <row r="217" spans="2:21">
      <c r="B217" s="76" t="s">
        <v>593</v>
      </c>
      <c r="C217" s="73">
        <v>1186162</v>
      </c>
      <c r="D217" s="86" t="s">
        <v>109</v>
      </c>
      <c r="E217" s="86" t="s">
        <v>300</v>
      </c>
      <c r="F217" s="73" t="s">
        <v>591</v>
      </c>
      <c r="G217" s="86" t="s">
        <v>488</v>
      </c>
      <c r="H217" s="73" t="s">
        <v>457</v>
      </c>
      <c r="I217" s="73" t="s">
        <v>120</v>
      </c>
      <c r="J217" s="73"/>
      <c r="K217" s="83">
        <v>4.4000000000000004</v>
      </c>
      <c r="L217" s="86" t="s">
        <v>122</v>
      </c>
      <c r="M217" s="87">
        <v>0.04</v>
      </c>
      <c r="N217" s="87">
        <v>5.6299999998745125E-2</v>
      </c>
      <c r="O217" s="83">
        <v>3408.8000000000006</v>
      </c>
      <c r="P217" s="85">
        <v>93.51</v>
      </c>
      <c r="Q217" s="73"/>
      <c r="R217" s="83">
        <v>3.1875688800000002</v>
      </c>
      <c r="S217" s="84">
        <v>7.787537837683478E-6</v>
      </c>
      <c r="T217" s="84">
        <v>3.0637636873008748E-3</v>
      </c>
      <c r="U217" s="84">
        <v>5.3582399827930779E-4</v>
      </c>
    </row>
    <row r="218" spans="2:21">
      <c r="B218" s="76" t="s">
        <v>594</v>
      </c>
      <c r="C218" s="73">
        <v>2380046</v>
      </c>
      <c r="D218" s="86" t="s">
        <v>109</v>
      </c>
      <c r="E218" s="86" t="s">
        <v>300</v>
      </c>
      <c r="F218" s="73" t="s">
        <v>595</v>
      </c>
      <c r="G218" s="86" t="s">
        <v>118</v>
      </c>
      <c r="H218" s="73" t="s">
        <v>449</v>
      </c>
      <c r="I218" s="73" t="s">
        <v>311</v>
      </c>
      <c r="J218" s="73"/>
      <c r="K218" s="83">
        <v>0.98999999939991334</v>
      </c>
      <c r="L218" s="86" t="s">
        <v>122</v>
      </c>
      <c r="M218" s="87">
        <v>2.9500000000000002E-2</v>
      </c>
      <c r="N218" s="87">
        <v>4.6599999980612587E-2</v>
      </c>
      <c r="O218" s="83">
        <v>440.40534000000008</v>
      </c>
      <c r="P218" s="85">
        <v>98.38</v>
      </c>
      <c r="Q218" s="73"/>
      <c r="R218" s="83">
        <v>0.43327077400000008</v>
      </c>
      <c r="S218" s="84">
        <v>8.2104272690710651E-6</v>
      </c>
      <c r="T218" s="84">
        <v>4.1644253477275261E-4</v>
      </c>
      <c r="U218" s="84">
        <v>7.2831956642220187E-5</v>
      </c>
    </row>
    <row r="219" spans="2:21">
      <c r="B219" s="76" t="s">
        <v>596</v>
      </c>
      <c r="C219" s="73">
        <v>1132505</v>
      </c>
      <c r="D219" s="86" t="s">
        <v>109</v>
      </c>
      <c r="E219" s="86" t="s">
        <v>300</v>
      </c>
      <c r="F219" s="73" t="s">
        <v>477</v>
      </c>
      <c r="G219" s="86" t="s">
        <v>324</v>
      </c>
      <c r="H219" s="73" t="s">
        <v>449</v>
      </c>
      <c r="I219" s="73" t="s">
        <v>311</v>
      </c>
      <c r="J219" s="73"/>
      <c r="K219" s="73">
        <v>0.9</v>
      </c>
      <c r="L219" s="86" t="s">
        <v>122</v>
      </c>
      <c r="M219" s="87">
        <v>6.4000000000000001E-2</v>
      </c>
      <c r="N219" s="87">
        <v>5.6321839080459776E-2</v>
      </c>
      <c r="O219" s="83">
        <v>8.6000000000000017E-5</v>
      </c>
      <c r="P219" s="85">
        <v>101.3</v>
      </c>
      <c r="Q219" s="73"/>
      <c r="R219" s="83">
        <v>8.7000000000000011E-8</v>
      </c>
      <c r="S219" s="84">
        <v>1.2381262861342731E-13</v>
      </c>
      <c r="T219" s="84">
        <v>8.3620919525094665E-11</v>
      </c>
      <c r="U219" s="84">
        <v>1.4624527219722315E-11</v>
      </c>
    </row>
    <row r="220" spans="2:21">
      <c r="B220" s="76" t="s">
        <v>597</v>
      </c>
      <c r="C220" s="73">
        <v>1162817</v>
      </c>
      <c r="D220" s="86" t="s">
        <v>109</v>
      </c>
      <c r="E220" s="86" t="s">
        <v>300</v>
      </c>
      <c r="F220" s="73" t="s">
        <v>477</v>
      </c>
      <c r="G220" s="86" t="s">
        <v>324</v>
      </c>
      <c r="H220" s="73" t="s">
        <v>449</v>
      </c>
      <c r="I220" s="73" t="s">
        <v>311</v>
      </c>
      <c r="J220" s="73"/>
      <c r="K220" s="83">
        <v>4.9399999994850985</v>
      </c>
      <c r="L220" s="86" t="s">
        <v>122</v>
      </c>
      <c r="M220" s="87">
        <v>2.4300000000000002E-2</v>
      </c>
      <c r="N220" s="87">
        <v>5.1599999994352691E-2</v>
      </c>
      <c r="O220" s="83">
        <v>4108.6673330000012</v>
      </c>
      <c r="P220" s="85">
        <v>87.92</v>
      </c>
      <c r="Q220" s="73"/>
      <c r="R220" s="83">
        <v>3.6123403190000007</v>
      </c>
      <c r="S220" s="84">
        <v>2.8052883064832744E-6</v>
      </c>
      <c r="T220" s="84">
        <v>3.472037001291423E-3</v>
      </c>
      <c r="U220" s="84">
        <v>6.0722723358753907E-4</v>
      </c>
    </row>
    <row r="221" spans="2:21">
      <c r="B221" s="76" t="s">
        <v>598</v>
      </c>
      <c r="C221" s="73">
        <v>1141415</v>
      </c>
      <c r="D221" s="86" t="s">
        <v>109</v>
      </c>
      <c r="E221" s="86" t="s">
        <v>300</v>
      </c>
      <c r="F221" s="73" t="s">
        <v>599</v>
      </c>
      <c r="G221" s="86" t="s">
        <v>145</v>
      </c>
      <c r="H221" s="73" t="s">
        <v>449</v>
      </c>
      <c r="I221" s="73" t="s">
        <v>311</v>
      </c>
      <c r="J221" s="73"/>
      <c r="K221" s="73">
        <v>0.98</v>
      </c>
      <c r="L221" s="86" t="s">
        <v>122</v>
      </c>
      <c r="M221" s="87">
        <v>2.1600000000000001E-2</v>
      </c>
      <c r="N221" s="87">
        <v>5.3611111111111116E-2</v>
      </c>
      <c r="O221" s="83">
        <v>3.7000000000000005E-5</v>
      </c>
      <c r="P221" s="85">
        <v>97.08</v>
      </c>
      <c r="Q221" s="73"/>
      <c r="R221" s="83">
        <v>3.6000000000000005E-8</v>
      </c>
      <c r="S221" s="84">
        <v>2.8928498275212571E-13</v>
      </c>
      <c r="T221" s="84">
        <v>3.4601759803487448E-11</v>
      </c>
      <c r="U221" s="84">
        <v>6.0515285047126827E-12</v>
      </c>
    </row>
    <row r="222" spans="2:21">
      <c r="B222" s="76" t="s">
        <v>600</v>
      </c>
      <c r="C222" s="73">
        <v>1156397</v>
      </c>
      <c r="D222" s="86" t="s">
        <v>109</v>
      </c>
      <c r="E222" s="86" t="s">
        <v>300</v>
      </c>
      <c r="F222" s="73" t="s">
        <v>599</v>
      </c>
      <c r="G222" s="86" t="s">
        <v>145</v>
      </c>
      <c r="H222" s="73" t="s">
        <v>449</v>
      </c>
      <c r="I222" s="73" t="s">
        <v>311</v>
      </c>
      <c r="J222" s="73"/>
      <c r="K222" s="73">
        <v>2.96</v>
      </c>
      <c r="L222" s="86" t="s">
        <v>122</v>
      </c>
      <c r="M222" s="87">
        <v>0.04</v>
      </c>
      <c r="N222" s="87">
        <v>5.0636363636363632E-2</v>
      </c>
      <c r="O222" s="83">
        <v>1.1400000000000002E-4</v>
      </c>
      <c r="P222" s="85">
        <v>97.11</v>
      </c>
      <c r="Q222" s="73"/>
      <c r="R222" s="83">
        <v>1.1000000000000002E-7</v>
      </c>
      <c r="S222" s="84">
        <v>1.674826106037531E-13</v>
      </c>
      <c r="T222" s="84">
        <v>1.0572759939954498E-10</v>
      </c>
      <c r="U222" s="84">
        <v>1.8490781542177643E-11</v>
      </c>
    </row>
    <row r="223" spans="2:21">
      <c r="B223" s="76" t="s">
        <v>601</v>
      </c>
      <c r="C223" s="73">
        <v>1136134</v>
      </c>
      <c r="D223" s="86" t="s">
        <v>109</v>
      </c>
      <c r="E223" s="86" t="s">
        <v>300</v>
      </c>
      <c r="F223" s="73" t="s">
        <v>602</v>
      </c>
      <c r="G223" s="86" t="s">
        <v>603</v>
      </c>
      <c r="H223" s="73" t="s">
        <v>449</v>
      </c>
      <c r="I223" s="73" t="s">
        <v>311</v>
      </c>
      <c r="J223" s="73"/>
      <c r="K223" s="73">
        <v>1.21</v>
      </c>
      <c r="L223" s="86" t="s">
        <v>122</v>
      </c>
      <c r="M223" s="87">
        <v>3.3500000000000002E-2</v>
      </c>
      <c r="N223" s="87">
        <v>5.0918367346938782E-2</v>
      </c>
      <c r="O223" s="83">
        <v>1.0000000000000002E-4</v>
      </c>
      <c r="P223" s="85">
        <v>98.83</v>
      </c>
      <c r="Q223" s="73"/>
      <c r="R223" s="83">
        <v>9.8000000000000004E-8</v>
      </c>
      <c r="S223" s="84">
        <v>4.8507991206471361E-13</v>
      </c>
      <c r="T223" s="84">
        <v>9.4193679465049145E-11</v>
      </c>
      <c r="U223" s="84">
        <v>1.6473605373940078E-11</v>
      </c>
    </row>
    <row r="224" spans="2:21">
      <c r="B224" s="76" t="s">
        <v>604</v>
      </c>
      <c r="C224" s="73">
        <v>1141951</v>
      </c>
      <c r="D224" s="86" t="s">
        <v>109</v>
      </c>
      <c r="E224" s="86" t="s">
        <v>300</v>
      </c>
      <c r="F224" s="73" t="s">
        <v>602</v>
      </c>
      <c r="G224" s="86" t="s">
        <v>603</v>
      </c>
      <c r="H224" s="73" t="s">
        <v>449</v>
      </c>
      <c r="I224" s="73" t="s">
        <v>311</v>
      </c>
      <c r="J224" s="73"/>
      <c r="K224" s="73">
        <v>3.71</v>
      </c>
      <c r="L224" s="86" t="s">
        <v>122</v>
      </c>
      <c r="M224" s="87">
        <v>2.6200000000000001E-2</v>
      </c>
      <c r="N224" s="87">
        <v>5.2133333333333337E-2</v>
      </c>
      <c r="O224" s="83">
        <v>1.4100000000000004E-4</v>
      </c>
      <c r="P224" s="85">
        <v>91.08</v>
      </c>
      <c r="Q224" s="83">
        <v>2.2000000000000005E-8</v>
      </c>
      <c r="R224" s="83">
        <v>1.5000000000000002E-7</v>
      </c>
      <c r="S224" s="84">
        <v>3.2156696570443779E-13</v>
      </c>
      <c r="T224" s="84">
        <v>1.4417399918119768E-10</v>
      </c>
      <c r="U224" s="84">
        <v>2.521470210296951E-11</v>
      </c>
    </row>
    <row r="225" spans="2:21">
      <c r="B225" s="76" t="s">
        <v>605</v>
      </c>
      <c r="C225" s="73">
        <v>7150410</v>
      </c>
      <c r="D225" s="86" t="s">
        <v>109</v>
      </c>
      <c r="E225" s="86" t="s">
        <v>300</v>
      </c>
      <c r="F225" s="73" t="s">
        <v>606</v>
      </c>
      <c r="G225" s="86" t="s">
        <v>488</v>
      </c>
      <c r="H225" s="73" t="s">
        <v>482</v>
      </c>
      <c r="I225" s="73" t="s">
        <v>120</v>
      </c>
      <c r="J225" s="73"/>
      <c r="K225" s="83">
        <v>2.1000000000774515</v>
      </c>
      <c r="L225" s="86" t="s">
        <v>122</v>
      </c>
      <c r="M225" s="87">
        <v>2.9500000000000002E-2</v>
      </c>
      <c r="N225" s="87">
        <v>6.0800000002168633E-2</v>
      </c>
      <c r="O225" s="83">
        <v>2750.6084560000004</v>
      </c>
      <c r="P225" s="85">
        <v>93.88</v>
      </c>
      <c r="Q225" s="73"/>
      <c r="R225" s="83">
        <v>2.5822712180000003</v>
      </c>
      <c r="S225" s="84">
        <v>6.9656218924371106E-6</v>
      </c>
      <c r="T225" s="84">
        <v>2.4819757897970823E-3</v>
      </c>
      <c r="U225" s="84">
        <v>4.3407466340628157E-4</v>
      </c>
    </row>
    <row r="226" spans="2:21">
      <c r="B226" s="76" t="s">
        <v>607</v>
      </c>
      <c r="C226" s="73">
        <v>7150444</v>
      </c>
      <c r="D226" s="86" t="s">
        <v>109</v>
      </c>
      <c r="E226" s="86" t="s">
        <v>300</v>
      </c>
      <c r="F226" s="73" t="s">
        <v>606</v>
      </c>
      <c r="G226" s="86" t="s">
        <v>488</v>
      </c>
      <c r="H226" s="73" t="s">
        <v>482</v>
      </c>
      <c r="I226" s="73" t="s">
        <v>120</v>
      </c>
      <c r="J226" s="73"/>
      <c r="K226" s="83">
        <v>3.4299999975707771</v>
      </c>
      <c r="L226" s="86" t="s">
        <v>122</v>
      </c>
      <c r="M226" s="87">
        <v>2.5499999999999998E-2</v>
      </c>
      <c r="N226" s="87">
        <v>5.9999999955014392E-2</v>
      </c>
      <c r="O226" s="83">
        <v>249.12392400000002</v>
      </c>
      <c r="P226" s="85">
        <v>89.23</v>
      </c>
      <c r="Q226" s="73"/>
      <c r="R226" s="83">
        <v>0.22229327800000001</v>
      </c>
      <c r="S226" s="84">
        <v>4.2783479709423143E-7</v>
      </c>
      <c r="T226" s="84">
        <v>2.1365940586905166E-4</v>
      </c>
      <c r="U226" s="84">
        <v>3.7367058561750572E-5</v>
      </c>
    </row>
    <row r="227" spans="2:21">
      <c r="B227" s="76" t="s">
        <v>608</v>
      </c>
      <c r="C227" s="73">
        <v>1155878</v>
      </c>
      <c r="D227" s="86" t="s">
        <v>109</v>
      </c>
      <c r="E227" s="86" t="s">
        <v>300</v>
      </c>
      <c r="F227" s="73">
        <v>514486042</v>
      </c>
      <c r="G227" s="86" t="s">
        <v>426</v>
      </c>
      <c r="H227" s="73" t="s">
        <v>482</v>
      </c>
      <c r="I227" s="73" t="s">
        <v>120</v>
      </c>
      <c r="J227" s="73"/>
      <c r="K227" s="83">
        <v>2.2999999999078198</v>
      </c>
      <c r="L227" s="86" t="s">
        <v>122</v>
      </c>
      <c r="M227" s="87">
        <v>3.27E-2</v>
      </c>
      <c r="N227" s="87">
        <v>5.2399999984513723E-2</v>
      </c>
      <c r="O227" s="83">
        <v>1128.035153</v>
      </c>
      <c r="P227" s="85">
        <v>96.17</v>
      </c>
      <c r="Q227" s="73"/>
      <c r="R227" s="83">
        <v>1.084831407</v>
      </c>
      <c r="S227" s="84">
        <v>3.5743351500191705E-6</v>
      </c>
      <c r="T227" s="84">
        <v>1.0426965492303702E-3</v>
      </c>
      <c r="U227" s="84">
        <v>1.8235800506300181E-4</v>
      </c>
    </row>
    <row r="228" spans="2:21">
      <c r="B228" s="76" t="s">
        <v>610</v>
      </c>
      <c r="C228" s="73">
        <v>7200249</v>
      </c>
      <c r="D228" s="86" t="s">
        <v>109</v>
      </c>
      <c r="E228" s="86" t="s">
        <v>300</v>
      </c>
      <c r="F228" s="73" t="s">
        <v>611</v>
      </c>
      <c r="G228" s="86" t="s">
        <v>529</v>
      </c>
      <c r="H228" s="73" t="s">
        <v>482</v>
      </c>
      <c r="I228" s="73" t="s">
        <v>120</v>
      </c>
      <c r="J228" s="73"/>
      <c r="K228" s="83">
        <v>5.0599999993607367</v>
      </c>
      <c r="L228" s="86" t="s">
        <v>122</v>
      </c>
      <c r="M228" s="87">
        <v>7.4999999999999997E-3</v>
      </c>
      <c r="N228" s="87">
        <v>4.5199999994063982E-2</v>
      </c>
      <c r="O228" s="83">
        <v>3158.6793000000007</v>
      </c>
      <c r="P228" s="85">
        <v>83.2</v>
      </c>
      <c r="Q228" s="73"/>
      <c r="R228" s="83">
        <v>2.628021178</v>
      </c>
      <c r="S228" s="84">
        <v>5.9420246697129151E-6</v>
      </c>
      <c r="T228" s="84">
        <v>2.5259488211009477E-3</v>
      </c>
      <c r="U228" s="84">
        <v>4.4176514082376671E-4</v>
      </c>
    </row>
    <row r="229" spans="2:21">
      <c r="B229" s="76" t="s">
        <v>612</v>
      </c>
      <c r="C229" s="73">
        <v>7200173</v>
      </c>
      <c r="D229" s="86" t="s">
        <v>109</v>
      </c>
      <c r="E229" s="86" t="s">
        <v>300</v>
      </c>
      <c r="F229" s="73" t="s">
        <v>611</v>
      </c>
      <c r="G229" s="86" t="s">
        <v>529</v>
      </c>
      <c r="H229" s="73" t="s">
        <v>482</v>
      </c>
      <c r="I229" s="73" t="s">
        <v>120</v>
      </c>
      <c r="J229" s="73"/>
      <c r="K229" s="83">
        <v>2.3900000004859532</v>
      </c>
      <c r="L229" s="86" t="s">
        <v>122</v>
      </c>
      <c r="M229" s="87">
        <v>3.4500000000000003E-2</v>
      </c>
      <c r="N229" s="87">
        <v>5.2500000009066294E-2</v>
      </c>
      <c r="O229" s="83">
        <v>1420.2025080000003</v>
      </c>
      <c r="P229" s="85">
        <v>97.08</v>
      </c>
      <c r="Q229" s="73"/>
      <c r="R229" s="83">
        <v>1.3787325470000003</v>
      </c>
      <c r="S229" s="84">
        <v>3.2313869516515884E-6</v>
      </c>
      <c r="T229" s="84">
        <v>1.3251825673484575E-3</v>
      </c>
      <c r="U229" s="84">
        <v>2.3176220301515609E-4</v>
      </c>
    </row>
    <row r="230" spans="2:21">
      <c r="B230" s="76" t="s">
        <v>613</v>
      </c>
      <c r="C230" s="73">
        <v>1168483</v>
      </c>
      <c r="D230" s="86" t="s">
        <v>109</v>
      </c>
      <c r="E230" s="86" t="s">
        <v>300</v>
      </c>
      <c r="F230" s="73" t="s">
        <v>614</v>
      </c>
      <c r="G230" s="86" t="s">
        <v>529</v>
      </c>
      <c r="H230" s="73" t="s">
        <v>482</v>
      </c>
      <c r="I230" s="73" t="s">
        <v>120</v>
      </c>
      <c r="J230" s="73"/>
      <c r="K230" s="83">
        <v>4.0600000004352816</v>
      </c>
      <c r="L230" s="86" t="s">
        <v>122</v>
      </c>
      <c r="M230" s="87">
        <v>2.5000000000000001E-3</v>
      </c>
      <c r="N230" s="87">
        <v>5.4800000001846663E-2</v>
      </c>
      <c r="O230" s="83">
        <v>1862.7272130000001</v>
      </c>
      <c r="P230" s="85">
        <v>81.400000000000006</v>
      </c>
      <c r="Q230" s="73"/>
      <c r="R230" s="83">
        <v>1.5162598890000001</v>
      </c>
      <c r="S230" s="84">
        <v>3.287540836424863E-6</v>
      </c>
      <c r="T230" s="84">
        <v>1.4573683466344593E-3</v>
      </c>
      <c r="U230" s="84">
        <v>2.5488027607877743E-4</v>
      </c>
    </row>
    <row r="231" spans="2:21">
      <c r="B231" s="76" t="s">
        <v>615</v>
      </c>
      <c r="C231" s="73">
        <v>1161751</v>
      </c>
      <c r="D231" s="86" t="s">
        <v>109</v>
      </c>
      <c r="E231" s="86" t="s">
        <v>300</v>
      </c>
      <c r="F231" s="73" t="s">
        <v>614</v>
      </c>
      <c r="G231" s="86" t="s">
        <v>529</v>
      </c>
      <c r="H231" s="73" t="s">
        <v>482</v>
      </c>
      <c r="I231" s="73" t="s">
        <v>120</v>
      </c>
      <c r="J231" s="73"/>
      <c r="K231" s="83">
        <v>3.2600000235655076</v>
      </c>
      <c r="L231" s="86" t="s">
        <v>122</v>
      </c>
      <c r="M231" s="87">
        <v>2.0499999999999997E-2</v>
      </c>
      <c r="N231" s="87">
        <v>5.3200000422215357E-2</v>
      </c>
      <c r="O231" s="83">
        <v>44.865092000000004</v>
      </c>
      <c r="P231" s="85">
        <v>90.8</v>
      </c>
      <c r="Q231" s="73"/>
      <c r="R231" s="83">
        <v>4.0737504000000008E-2</v>
      </c>
      <c r="S231" s="84">
        <v>8.0302876232818005E-8</v>
      </c>
      <c r="T231" s="84">
        <v>3.9155259122266918E-5</v>
      </c>
      <c r="U231" s="84">
        <v>6.8478935185235262E-6</v>
      </c>
    </row>
    <row r="232" spans="2:21">
      <c r="B232" s="76" t="s">
        <v>616</v>
      </c>
      <c r="C232" s="73">
        <v>1162825</v>
      </c>
      <c r="D232" s="86" t="s">
        <v>109</v>
      </c>
      <c r="E232" s="86" t="s">
        <v>300</v>
      </c>
      <c r="F232" s="73" t="s">
        <v>617</v>
      </c>
      <c r="G232" s="86" t="s">
        <v>488</v>
      </c>
      <c r="H232" s="73" t="s">
        <v>482</v>
      </c>
      <c r="I232" s="73" t="s">
        <v>120</v>
      </c>
      <c r="J232" s="73"/>
      <c r="K232" s="73">
        <v>2.83</v>
      </c>
      <c r="L232" s="86" t="s">
        <v>122</v>
      </c>
      <c r="M232" s="87">
        <v>2.4E-2</v>
      </c>
      <c r="N232" s="87">
        <v>5.8098271155595994E-2</v>
      </c>
      <c r="O232" s="83">
        <v>1.1990000000000002E-3</v>
      </c>
      <c r="P232" s="85">
        <v>91.67</v>
      </c>
      <c r="Q232" s="73"/>
      <c r="R232" s="83">
        <v>1.0990000000000002E-6</v>
      </c>
      <c r="S232" s="84">
        <v>4.6007867767478779E-12</v>
      </c>
      <c r="T232" s="84">
        <v>1.0563148340009085E-9</v>
      </c>
      <c r="U232" s="84">
        <v>1.8473971740775663E-10</v>
      </c>
    </row>
    <row r="233" spans="2:21">
      <c r="B233" s="76" t="s">
        <v>618</v>
      </c>
      <c r="C233" s="73">
        <v>1140102</v>
      </c>
      <c r="D233" s="86" t="s">
        <v>109</v>
      </c>
      <c r="E233" s="86" t="s">
        <v>300</v>
      </c>
      <c r="F233" s="73" t="s">
        <v>487</v>
      </c>
      <c r="G233" s="86" t="s">
        <v>488</v>
      </c>
      <c r="H233" s="73" t="s">
        <v>489</v>
      </c>
      <c r="I233" s="73" t="s">
        <v>311</v>
      </c>
      <c r="J233" s="73"/>
      <c r="K233" s="83">
        <v>2.5100000000191129</v>
      </c>
      <c r="L233" s="86" t="s">
        <v>122</v>
      </c>
      <c r="M233" s="87">
        <v>4.2999999999999997E-2</v>
      </c>
      <c r="N233" s="87">
        <v>6.0700000001337885E-2</v>
      </c>
      <c r="O233" s="83">
        <v>2139.7463700000003</v>
      </c>
      <c r="P233" s="85">
        <v>97.81</v>
      </c>
      <c r="Q233" s="73"/>
      <c r="R233" s="83">
        <v>2.0928859960000001</v>
      </c>
      <c r="S233" s="84">
        <v>1.7668424812579933E-6</v>
      </c>
      <c r="T233" s="84">
        <v>2.0115982924909606E-3</v>
      </c>
      <c r="U233" s="84">
        <v>3.5180997949744427E-4</v>
      </c>
    </row>
    <row r="234" spans="2:21">
      <c r="B234" s="76" t="s">
        <v>619</v>
      </c>
      <c r="C234" s="73">
        <v>1132836</v>
      </c>
      <c r="D234" s="86" t="s">
        <v>109</v>
      </c>
      <c r="E234" s="86" t="s">
        <v>300</v>
      </c>
      <c r="F234" s="73" t="s">
        <v>497</v>
      </c>
      <c r="G234" s="86" t="s">
        <v>145</v>
      </c>
      <c r="H234" s="73" t="s">
        <v>489</v>
      </c>
      <c r="I234" s="73" t="s">
        <v>311</v>
      </c>
      <c r="J234" s="73"/>
      <c r="K234" s="83">
        <v>1.4800000066363792</v>
      </c>
      <c r="L234" s="86" t="s">
        <v>122</v>
      </c>
      <c r="M234" s="87">
        <v>4.1399999999999999E-2</v>
      </c>
      <c r="N234" s="87">
        <v>5.4100000118901793E-2</v>
      </c>
      <c r="O234" s="83">
        <v>119.50004700000001</v>
      </c>
      <c r="P234" s="85">
        <v>98.21</v>
      </c>
      <c r="Q234" s="83">
        <v>6.3460490000000008E-2</v>
      </c>
      <c r="R234" s="83">
        <v>0.18082148500000003</v>
      </c>
      <c r="S234" s="84">
        <v>7.9623244965465034E-7</v>
      </c>
      <c r="T234" s="84">
        <v>1.7379837753555302E-4</v>
      </c>
      <c r="U234" s="84">
        <v>3.0395732520610466E-5</v>
      </c>
    </row>
    <row r="235" spans="2:21">
      <c r="B235" s="76" t="s">
        <v>620</v>
      </c>
      <c r="C235" s="73">
        <v>1139252</v>
      </c>
      <c r="D235" s="86" t="s">
        <v>109</v>
      </c>
      <c r="E235" s="86" t="s">
        <v>300</v>
      </c>
      <c r="F235" s="73" t="s">
        <v>497</v>
      </c>
      <c r="G235" s="86" t="s">
        <v>145</v>
      </c>
      <c r="H235" s="73" t="s">
        <v>489</v>
      </c>
      <c r="I235" s="73" t="s">
        <v>311</v>
      </c>
      <c r="J235" s="73"/>
      <c r="K235" s="83">
        <v>2.0299999996554985</v>
      </c>
      <c r="L235" s="86" t="s">
        <v>122</v>
      </c>
      <c r="M235" s="87">
        <v>3.5499999999999997E-2</v>
      </c>
      <c r="N235" s="87">
        <v>5.6099999984871897E-2</v>
      </c>
      <c r="O235" s="83">
        <v>1063.0074470000002</v>
      </c>
      <c r="P235" s="85">
        <v>96.08</v>
      </c>
      <c r="Q235" s="83">
        <v>0.31392542700000003</v>
      </c>
      <c r="R235" s="83">
        <v>1.3352629820000002</v>
      </c>
      <c r="S235" s="84">
        <v>3.46148923867471E-6</v>
      </c>
      <c r="T235" s="84">
        <v>1.2834013604903439E-3</v>
      </c>
      <c r="U235" s="84">
        <v>2.244550554683516E-4</v>
      </c>
    </row>
    <row r="236" spans="2:21">
      <c r="B236" s="76" t="s">
        <v>621</v>
      </c>
      <c r="C236" s="73">
        <v>1143080</v>
      </c>
      <c r="D236" s="86" t="s">
        <v>109</v>
      </c>
      <c r="E236" s="86" t="s">
        <v>300</v>
      </c>
      <c r="F236" s="73" t="s">
        <v>497</v>
      </c>
      <c r="G236" s="86" t="s">
        <v>145</v>
      </c>
      <c r="H236" s="73" t="s">
        <v>489</v>
      </c>
      <c r="I236" s="73" t="s">
        <v>311</v>
      </c>
      <c r="J236" s="73"/>
      <c r="K236" s="83">
        <v>2.5300000001210163</v>
      </c>
      <c r="L236" s="86" t="s">
        <v>122</v>
      </c>
      <c r="M236" s="87">
        <v>2.5000000000000001E-2</v>
      </c>
      <c r="N236" s="87">
        <v>5.5800000004002842E-2</v>
      </c>
      <c r="O236" s="83">
        <v>4580.9636650000002</v>
      </c>
      <c r="P236" s="85">
        <v>93.8</v>
      </c>
      <c r="Q236" s="73"/>
      <c r="R236" s="83">
        <v>4.2969438160000006</v>
      </c>
      <c r="S236" s="84">
        <v>4.0522223214522816E-6</v>
      </c>
      <c r="T236" s="84">
        <v>4.1300504947309096E-3</v>
      </c>
      <c r="U236" s="84">
        <v>7.2230772182424691E-4</v>
      </c>
    </row>
    <row r="237" spans="2:21">
      <c r="B237" s="76" t="s">
        <v>622</v>
      </c>
      <c r="C237" s="73">
        <v>1189190</v>
      </c>
      <c r="D237" s="86" t="s">
        <v>109</v>
      </c>
      <c r="E237" s="86" t="s">
        <v>300</v>
      </c>
      <c r="F237" s="73" t="s">
        <v>497</v>
      </c>
      <c r="G237" s="86" t="s">
        <v>145</v>
      </c>
      <c r="H237" s="73" t="s">
        <v>489</v>
      </c>
      <c r="I237" s="73" t="s">
        <v>311</v>
      </c>
      <c r="J237" s="73"/>
      <c r="K237" s="83">
        <v>4.3200000003232883</v>
      </c>
      <c r="L237" s="86" t="s">
        <v>122</v>
      </c>
      <c r="M237" s="87">
        <v>4.7300000000000002E-2</v>
      </c>
      <c r="N237" s="87">
        <v>5.7900000004564064E-2</v>
      </c>
      <c r="O237" s="83">
        <v>2141.32294</v>
      </c>
      <c r="P237" s="85">
        <v>95.85</v>
      </c>
      <c r="Q237" s="83">
        <v>5.0923634000000016E-2</v>
      </c>
      <c r="R237" s="83">
        <v>2.1033815760000008</v>
      </c>
      <c r="S237" s="84">
        <v>5.4222375447881186E-6</v>
      </c>
      <c r="T237" s="84">
        <v>2.021686224106469E-3</v>
      </c>
      <c r="U237" s="84">
        <v>3.5357426565143027E-4</v>
      </c>
    </row>
    <row r="238" spans="2:21">
      <c r="B238" s="76" t="s">
        <v>623</v>
      </c>
      <c r="C238" s="73">
        <v>1137512</v>
      </c>
      <c r="D238" s="86" t="s">
        <v>109</v>
      </c>
      <c r="E238" s="86" t="s">
        <v>300</v>
      </c>
      <c r="F238" s="73" t="s">
        <v>624</v>
      </c>
      <c r="G238" s="86" t="s">
        <v>481</v>
      </c>
      <c r="H238" s="73" t="s">
        <v>482</v>
      </c>
      <c r="I238" s="73" t="s">
        <v>120</v>
      </c>
      <c r="J238" s="73"/>
      <c r="K238" s="83">
        <v>1.079999999315616</v>
      </c>
      <c r="L238" s="86" t="s">
        <v>122</v>
      </c>
      <c r="M238" s="87">
        <v>3.5000000000000003E-2</v>
      </c>
      <c r="N238" s="87">
        <v>5.9599999983053341E-2</v>
      </c>
      <c r="O238" s="83">
        <v>1242.7916620000003</v>
      </c>
      <c r="P238" s="85">
        <v>98.76</v>
      </c>
      <c r="Q238" s="73"/>
      <c r="R238" s="83">
        <v>1.2273810730000003</v>
      </c>
      <c r="S238" s="84">
        <v>5.1858613060713555E-6</v>
      </c>
      <c r="T238" s="84">
        <v>1.1797095854247971E-3</v>
      </c>
      <c r="U238" s="84">
        <v>2.0632032081678719E-4</v>
      </c>
    </row>
    <row r="239" spans="2:21">
      <c r="B239" s="76" t="s">
        <v>625</v>
      </c>
      <c r="C239" s="73">
        <v>1141852</v>
      </c>
      <c r="D239" s="86" t="s">
        <v>109</v>
      </c>
      <c r="E239" s="86" t="s">
        <v>300</v>
      </c>
      <c r="F239" s="73" t="s">
        <v>624</v>
      </c>
      <c r="G239" s="86" t="s">
        <v>481</v>
      </c>
      <c r="H239" s="73" t="s">
        <v>482</v>
      </c>
      <c r="I239" s="73" t="s">
        <v>120</v>
      </c>
      <c r="J239" s="73"/>
      <c r="K239" s="83">
        <v>2.4100000009220923</v>
      </c>
      <c r="L239" s="86" t="s">
        <v>122</v>
      </c>
      <c r="M239" s="87">
        <v>2.6499999999999999E-2</v>
      </c>
      <c r="N239" s="87">
        <v>6.4400000011839223E-2</v>
      </c>
      <c r="O239" s="83">
        <v>951.20403700000008</v>
      </c>
      <c r="P239" s="85">
        <v>92.35</v>
      </c>
      <c r="Q239" s="73"/>
      <c r="R239" s="83">
        <v>0.87843695900000007</v>
      </c>
      <c r="S239" s="84">
        <v>1.3266882874004356E-6</v>
      </c>
      <c r="T239" s="84">
        <v>8.4431846271733194E-4</v>
      </c>
      <c r="U239" s="84">
        <v>1.4766350824948961E-4</v>
      </c>
    </row>
    <row r="240" spans="2:21">
      <c r="B240" s="76" t="s">
        <v>626</v>
      </c>
      <c r="C240" s="73">
        <v>1168038</v>
      </c>
      <c r="D240" s="86" t="s">
        <v>109</v>
      </c>
      <c r="E240" s="86" t="s">
        <v>300</v>
      </c>
      <c r="F240" s="73" t="s">
        <v>624</v>
      </c>
      <c r="G240" s="86" t="s">
        <v>481</v>
      </c>
      <c r="H240" s="73" t="s">
        <v>482</v>
      </c>
      <c r="I240" s="73" t="s">
        <v>120</v>
      </c>
      <c r="J240" s="73"/>
      <c r="K240" s="83">
        <v>2.1699999985776919</v>
      </c>
      <c r="L240" s="86" t="s">
        <v>122</v>
      </c>
      <c r="M240" s="87">
        <v>4.99E-2</v>
      </c>
      <c r="N240" s="87">
        <v>5.6199999978182064E-2</v>
      </c>
      <c r="O240" s="83">
        <v>723.88539600000013</v>
      </c>
      <c r="P240" s="85">
        <v>100.04</v>
      </c>
      <c r="Q240" s="73"/>
      <c r="R240" s="83">
        <v>0.72417495900000006</v>
      </c>
      <c r="S240" s="84">
        <v>3.4065195105882358E-6</v>
      </c>
      <c r="T240" s="84">
        <v>6.9604799963939913E-4</v>
      </c>
      <c r="U240" s="84">
        <v>1.2173237241076773E-4</v>
      </c>
    </row>
    <row r="241" spans="2:21">
      <c r="B241" s="76" t="s">
        <v>627</v>
      </c>
      <c r="C241" s="73">
        <v>1190008</v>
      </c>
      <c r="D241" s="86" t="s">
        <v>109</v>
      </c>
      <c r="E241" s="86" t="s">
        <v>300</v>
      </c>
      <c r="F241" s="73" t="s">
        <v>628</v>
      </c>
      <c r="G241" s="86" t="s">
        <v>488</v>
      </c>
      <c r="H241" s="73" t="s">
        <v>489</v>
      </c>
      <c r="I241" s="73" t="s">
        <v>311</v>
      </c>
      <c r="J241" s="73"/>
      <c r="K241" s="83">
        <v>3.9200000007032219</v>
      </c>
      <c r="L241" s="86" t="s">
        <v>122</v>
      </c>
      <c r="M241" s="87">
        <v>5.3399999999999996E-2</v>
      </c>
      <c r="N241" s="87">
        <v>6.1000000010282968E-2</v>
      </c>
      <c r="O241" s="83">
        <v>3079.9914560000007</v>
      </c>
      <c r="P241" s="85">
        <v>97.88</v>
      </c>
      <c r="Q241" s="73"/>
      <c r="R241" s="83">
        <v>3.0146957390000004</v>
      </c>
      <c r="S241" s="84">
        <v>7.6999786400000013E-6</v>
      </c>
      <c r="T241" s="84">
        <v>2.8976049400409746E-3</v>
      </c>
      <c r="U241" s="84">
        <v>5.0676436659984352E-4</v>
      </c>
    </row>
    <row r="242" spans="2:21">
      <c r="B242" s="76" t="s">
        <v>629</v>
      </c>
      <c r="C242" s="73">
        <v>1188572</v>
      </c>
      <c r="D242" s="86" t="s">
        <v>109</v>
      </c>
      <c r="E242" s="86" t="s">
        <v>300</v>
      </c>
      <c r="F242" s="73" t="s">
        <v>630</v>
      </c>
      <c r="G242" s="86" t="s">
        <v>488</v>
      </c>
      <c r="H242" s="73" t="s">
        <v>503</v>
      </c>
      <c r="I242" s="73" t="s">
        <v>120</v>
      </c>
      <c r="J242" s="73"/>
      <c r="K242" s="83">
        <v>3.370000000128953</v>
      </c>
      <c r="L242" s="86" t="s">
        <v>122</v>
      </c>
      <c r="M242" s="87">
        <v>4.53E-2</v>
      </c>
      <c r="N242" s="87">
        <v>6.1500000002384737E-2</v>
      </c>
      <c r="O242" s="83">
        <v>5955.1608170000009</v>
      </c>
      <c r="P242" s="85">
        <v>95.06</v>
      </c>
      <c r="Q242" s="73"/>
      <c r="R242" s="83">
        <v>5.6609760710000012</v>
      </c>
      <c r="S242" s="84">
        <v>8.5073725957142867E-6</v>
      </c>
      <c r="T242" s="84">
        <v>5.4411037295008921E-3</v>
      </c>
      <c r="U242" s="84">
        <v>9.5159883494869201E-4</v>
      </c>
    </row>
    <row r="243" spans="2:21">
      <c r="B243" s="76" t="s">
        <v>631</v>
      </c>
      <c r="C243" s="73">
        <v>1150812</v>
      </c>
      <c r="D243" s="86" t="s">
        <v>109</v>
      </c>
      <c r="E243" s="86" t="s">
        <v>300</v>
      </c>
      <c r="F243" s="73" t="s">
        <v>513</v>
      </c>
      <c r="G243" s="86" t="s">
        <v>514</v>
      </c>
      <c r="H243" s="73" t="s">
        <v>503</v>
      </c>
      <c r="I243" s="73" t="s">
        <v>120</v>
      </c>
      <c r="J243" s="73"/>
      <c r="K243" s="83">
        <v>1.9099999997024983</v>
      </c>
      <c r="L243" s="86" t="s">
        <v>122</v>
      </c>
      <c r="M243" s="87">
        <v>3.7499999999999999E-2</v>
      </c>
      <c r="N243" s="87">
        <v>5.8199999994049963E-2</v>
      </c>
      <c r="O243" s="83">
        <v>1151.6172790000003</v>
      </c>
      <c r="P243" s="85">
        <v>96.32</v>
      </c>
      <c r="Q243" s="73"/>
      <c r="R243" s="83">
        <v>1.1092377630000003</v>
      </c>
      <c r="S243" s="84">
        <v>3.1159675338804172E-6</v>
      </c>
      <c r="T243" s="84">
        <v>1.0661549622301039E-3</v>
      </c>
      <c r="U243" s="84">
        <v>1.86460665036062E-4</v>
      </c>
    </row>
    <row r="244" spans="2:21">
      <c r="B244" s="76" t="s">
        <v>632</v>
      </c>
      <c r="C244" s="73">
        <v>1161785</v>
      </c>
      <c r="D244" s="86" t="s">
        <v>109</v>
      </c>
      <c r="E244" s="86" t="s">
        <v>300</v>
      </c>
      <c r="F244" s="73" t="s">
        <v>513</v>
      </c>
      <c r="G244" s="86" t="s">
        <v>514</v>
      </c>
      <c r="H244" s="73" t="s">
        <v>503</v>
      </c>
      <c r="I244" s="73" t="s">
        <v>120</v>
      </c>
      <c r="J244" s="73"/>
      <c r="K244" s="83">
        <v>3.6699999999382631</v>
      </c>
      <c r="L244" s="86" t="s">
        <v>122</v>
      </c>
      <c r="M244" s="87">
        <v>2.6600000000000002E-2</v>
      </c>
      <c r="N244" s="87">
        <v>6.9000000000649847E-2</v>
      </c>
      <c r="O244" s="83">
        <v>7110.0498460000008</v>
      </c>
      <c r="P244" s="85">
        <v>86.57</v>
      </c>
      <c r="Q244" s="73"/>
      <c r="R244" s="83">
        <v>6.1551699140000009</v>
      </c>
      <c r="S244" s="84">
        <v>8.6392206738819503E-6</v>
      </c>
      <c r="T244" s="84">
        <v>5.9161030809411243E-3</v>
      </c>
      <c r="U244" s="84">
        <v>1.0346718384978031E-3</v>
      </c>
    </row>
    <row r="245" spans="2:21">
      <c r="B245" s="76" t="s">
        <v>633</v>
      </c>
      <c r="C245" s="73">
        <v>1172725</v>
      </c>
      <c r="D245" s="86" t="s">
        <v>109</v>
      </c>
      <c r="E245" s="86" t="s">
        <v>300</v>
      </c>
      <c r="F245" s="73" t="s">
        <v>634</v>
      </c>
      <c r="G245" s="86" t="s">
        <v>488</v>
      </c>
      <c r="H245" s="73" t="s">
        <v>503</v>
      </c>
      <c r="I245" s="73" t="s">
        <v>120</v>
      </c>
      <c r="J245" s="73"/>
      <c r="K245" s="83">
        <v>3.4199999995201771</v>
      </c>
      <c r="L245" s="86" t="s">
        <v>122</v>
      </c>
      <c r="M245" s="87">
        <v>2.5000000000000001E-2</v>
      </c>
      <c r="N245" s="87">
        <v>6.3499999988004416E-2</v>
      </c>
      <c r="O245" s="83">
        <v>2130.5000000000005</v>
      </c>
      <c r="P245" s="85">
        <v>88.04</v>
      </c>
      <c r="Q245" s="73"/>
      <c r="R245" s="83">
        <v>1.8756922950000006</v>
      </c>
      <c r="S245" s="84">
        <v>1.0102150020128435E-5</v>
      </c>
      <c r="T245" s="84">
        <v>1.8028403960233925E-3</v>
      </c>
      <c r="U245" s="84">
        <v>3.1530014970173481E-4</v>
      </c>
    </row>
    <row r="246" spans="2:21">
      <c r="B246" s="76" t="s">
        <v>635</v>
      </c>
      <c r="C246" s="73">
        <v>1159375</v>
      </c>
      <c r="D246" s="86" t="s">
        <v>109</v>
      </c>
      <c r="E246" s="86" t="s">
        <v>300</v>
      </c>
      <c r="F246" s="73" t="s">
        <v>636</v>
      </c>
      <c r="G246" s="86" t="s">
        <v>529</v>
      </c>
      <c r="H246" s="73" t="s">
        <v>518</v>
      </c>
      <c r="I246" s="73"/>
      <c r="J246" s="73"/>
      <c r="K246" s="83">
        <v>1.4599999985908454</v>
      </c>
      <c r="L246" s="86" t="s">
        <v>122</v>
      </c>
      <c r="M246" s="87">
        <v>3.5499999999999997E-2</v>
      </c>
      <c r="N246" s="87">
        <v>6.9699999914908745E-2</v>
      </c>
      <c r="O246" s="83">
        <v>386.88986900000003</v>
      </c>
      <c r="P246" s="85">
        <v>95.38</v>
      </c>
      <c r="Q246" s="73"/>
      <c r="R246" s="83">
        <v>0.36901556200000002</v>
      </c>
      <c r="S246" s="84">
        <v>1.3508611275603836E-6</v>
      </c>
      <c r="T246" s="84">
        <v>3.5468299555758135E-4</v>
      </c>
      <c r="U246" s="84">
        <v>6.2030783114599169E-5</v>
      </c>
    </row>
    <row r="247" spans="2:21">
      <c r="B247" s="76" t="s">
        <v>637</v>
      </c>
      <c r="C247" s="73">
        <v>1193275</v>
      </c>
      <c r="D247" s="86" t="s">
        <v>109</v>
      </c>
      <c r="E247" s="86" t="s">
        <v>300</v>
      </c>
      <c r="F247" s="73" t="s">
        <v>636</v>
      </c>
      <c r="G247" s="86" t="s">
        <v>529</v>
      </c>
      <c r="H247" s="73" t="s">
        <v>518</v>
      </c>
      <c r="I247" s="73"/>
      <c r="J247" s="73"/>
      <c r="K247" s="83">
        <v>3.7300000000606564</v>
      </c>
      <c r="L247" s="86" t="s">
        <v>122</v>
      </c>
      <c r="M247" s="87">
        <v>6.0499999999999998E-2</v>
      </c>
      <c r="N247" s="87">
        <v>6.0300000006672211E-2</v>
      </c>
      <c r="O247" s="83">
        <v>1942.0359700000001</v>
      </c>
      <c r="P247" s="85">
        <v>101.87</v>
      </c>
      <c r="Q247" s="73"/>
      <c r="R247" s="83">
        <v>1.9783519560000005</v>
      </c>
      <c r="S247" s="84">
        <v>8.8274362272727274E-6</v>
      </c>
      <c r="T247" s="84">
        <v>1.9015127552297658E-3</v>
      </c>
      <c r="U247" s="84">
        <v>3.3255703483578035E-4</v>
      </c>
    </row>
    <row r="248" spans="2:21">
      <c r="B248" s="76" t="s">
        <v>638</v>
      </c>
      <c r="C248" s="73">
        <v>7200116</v>
      </c>
      <c r="D248" s="86" t="s">
        <v>109</v>
      </c>
      <c r="E248" s="86" t="s">
        <v>300</v>
      </c>
      <c r="F248" s="73" t="s">
        <v>611</v>
      </c>
      <c r="G248" s="86" t="s">
        <v>529</v>
      </c>
      <c r="H248" s="73" t="s">
        <v>518</v>
      </c>
      <c r="I248" s="73"/>
      <c r="J248" s="73"/>
      <c r="K248" s="83">
        <v>1.4700000041311032</v>
      </c>
      <c r="L248" s="86" t="s">
        <v>122</v>
      </c>
      <c r="M248" s="87">
        <v>4.2500000000000003E-2</v>
      </c>
      <c r="N248" s="87">
        <v>4.7500000096392395E-2</v>
      </c>
      <c r="O248" s="83">
        <v>180.23386600000001</v>
      </c>
      <c r="P248" s="85">
        <v>100.73</v>
      </c>
      <c r="Q248" s="73"/>
      <c r="R248" s="83">
        <v>0.18154957500000005</v>
      </c>
      <c r="S248" s="84">
        <v>1.9490009840497434E-6</v>
      </c>
      <c r="T248" s="84">
        <v>1.7449818851597861E-4</v>
      </c>
      <c r="U248" s="84">
        <v>3.0518123003638147E-5</v>
      </c>
    </row>
    <row r="249" spans="2:21">
      <c r="B249" s="76" t="s">
        <v>639</v>
      </c>
      <c r="C249" s="73">
        <v>1183581</v>
      </c>
      <c r="D249" s="86" t="s">
        <v>109</v>
      </c>
      <c r="E249" s="86" t="s">
        <v>300</v>
      </c>
      <c r="F249" s="73" t="s">
        <v>640</v>
      </c>
      <c r="G249" s="86" t="s">
        <v>316</v>
      </c>
      <c r="H249" s="73" t="s">
        <v>518</v>
      </c>
      <c r="I249" s="73"/>
      <c r="J249" s="73"/>
      <c r="K249" s="83">
        <v>2.4800000008444094</v>
      </c>
      <c r="L249" s="86" t="s">
        <v>122</v>
      </c>
      <c r="M249" s="87">
        <v>0.01</v>
      </c>
      <c r="N249" s="87">
        <v>6.7300000018039666E-2</v>
      </c>
      <c r="O249" s="83">
        <v>597.5626400000001</v>
      </c>
      <c r="P249" s="85">
        <v>87.2</v>
      </c>
      <c r="Q249" s="73"/>
      <c r="R249" s="83">
        <v>0.52107462199999999</v>
      </c>
      <c r="S249" s="84">
        <v>3.319792444444445E-6</v>
      </c>
      <c r="T249" s="84">
        <v>5.0083608083713923E-4</v>
      </c>
      <c r="U249" s="84">
        <v>8.7591609114316273E-5</v>
      </c>
    </row>
    <row r="250" spans="2:21">
      <c r="B250" s="72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83"/>
      <c r="P250" s="85"/>
      <c r="Q250" s="73"/>
      <c r="R250" s="73"/>
      <c r="S250" s="73"/>
      <c r="T250" s="84"/>
      <c r="U250" s="73"/>
    </row>
    <row r="251" spans="2:21">
      <c r="B251" s="89" t="s">
        <v>42</v>
      </c>
      <c r="C251" s="71"/>
      <c r="D251" s="71"/>
      <c r="E251" s="71"/>
      <c r="F251" s="71"/>
      <c r="G251" s="71"/>
      <c r="H251" s="71"/>
      <c r="I251" s="71"/>
      <c r="J251" s="71"/>
      <c r="K251" s="80">
        <v>3.6862044782141874</v>
      </c>
      <c r="L251" s="71"/>
      <c r="M251" s="71"/>
      <c r="N251" s="91">
        <v>7.9157326454772761E-2</v>
      </c>
      <c r="O251" s="80"/>
      <c r="P251" s="82"/>
      <c r="Q251" s="71"/>
      <c r="R251" s="80">
        <v>11.172079251000001</v>
      </c>
      <c r="S251" s="71"/>
      <c r="T251" s="81">
        <v>1.0738155631906332E-2</v>
      </c>
      <c r="U251" s="81">
        <v>1.8780043345648784E-3</v>
      </c>
    </row>
    <row r="252" spans="2:21">
      <c r="B252" s="76" t="s">
        <v>641</v>
      </c>
      <c r="C252" s="73">
        <v>1178250</v>
      </c>
      <c r="D252" s="86" t="s">
        <v>109</v>
      </c>
      <c r="E252" s="86" t="s">
        <v>300</v>
      </c>
      <c r="F252" s="73" t="s">
        <v>642</v>
      </c>
      <c r="G252" s="86" t="s">
        <v>536</v>
      </c>
      <c r="H252" s="73" t="s">
        <v>348</v>
      </c>
      <c r="I252" s="73" t="s">
        <v>311</v>
      </c>
      <c r="J252" s="73"/>
      <c r="K252" s="83">
        <v>3.2799999998983163</v>
      </c>
      <c r="L252" s="86" t="s">
        <v>122</v>
      </c>
      <c r="M252" s="87">
        <v>2.12E-2</v>
      </c>
      <c r="N252" s="87">
        <v>5.0200000000381315E-2</v>
      </c>
      <c r="O252" s="83">
        <v>1528.4167480000003</v>
      </c>
      <c r="P252" s="85">
        <v>102.95</v>
      </c>
      <c r="Q252" s="73"/>
      <c r="R252" s="83">
        <v>1.5735049970000001</v>
      </c>
      <c r="S252" s="84">
        <v>1.0189444986666669E-5</v>
      </c>
      <c r="T252" s="84">
        <v>1.5123900543272564E-3</v>
      </c>
      <c r="U252" s="84">
        <v>2.6450306504592624E-4</v>
      </c>
    </row>
    <row r="253" spans="2:21">
      <c r="B253" s="76" t="s">
        <v>643</v>
      </c>
      <c r="C253" s="73">
        <v>1178268</v>
      </c>
      <c r="D253" s="86" t="s">
        <v>109</v>
      </c>
      <c r="E253" s="86" t="s">
        <v>300</v>
      </c>
      <c r="F253" s="73" t="s">
        <v>642</v>
      </c>
      <c r="G253" s="86" t="s">
        <v>536</v>
      </c>
      <c r="H253" s="73" t="s">
        <v>348</v>
      </c>
      <c r="I253" s="73" t="s">
        <v>311</v>
      </c>
      <c r="J253" s="73"/>
      <c r="K253" s="83">
        <v>5.6100000045232514</v>
      </c>
      <c r="L253" s="86" t="s">
        <v>122</v>
      </c>
      <c r="M253" s="87">
        <v>2.6699999999999998E-2</v>
      </c>
      <c r="N253" s="87">
        <v>5.1500000041410053E-2</v>
      </c>
      <c r="O253" s="83">
        <v>318.39097100000004</v>
      </c>
      <c r="P253" s="85">
        <v>98.6</v>
      </c>
      <c r="Q253" s="73"/>
      <c r="R253" s="83">
        <v>0.31393347800000004</v>
      </c>
      <c r="S253" s="84">
        <v>1.8571568537097529E-6</v>
      </c>
      <c r="T253" s="84">
        <v>3.0174030000081693E-4</v>
      </c>
      <c r="U253" s="84">
        <v>5.2771594186127553E-5</v>
      </c>
    </row>
    <row r="254" spans="2:21">
      <c r="B254" s="76" t="s">
        <v>644</v>
      </c>
      <c r="C254" s="73">
        <v>2320174</v>
      </c>
      <c r="D254" s="86" t="s">
        <v>109</v>
      </c>
      <c r="E254" s="86" t="s">
        <v>300</v>
      </c>
      <c r="F254" s="73" t="s">
        <v>547</v>
      </c>
      <c r="G254" s="86" t="s">
        <v>116</v>
      </c>
      <c r="H254" s="73" t="s">
        <v>348</v>
      </c>
      <c r="I254" s="73" t="s">
        <v>311</v>
      </c>
      <c r="J254" s="73"/>
      <c r="K254" s="73">
        <v>1.23</v>
      </c>
      <c r="L254" s="86" t="s">
        <v>122</v>
      </c>
      <c r="M254" s="87">
        <v>3.49E-2</v>
      </c>
      <c r="N254" s="87">
        <v>6.6282051282051266E-2</v>
      </c>
      <c r="O254" s="83">
        <v>7.8000000000000012E-5</v>
      </c>
      <c r="P254" s="85">
        <v>99.45</v>
      </c>
      <c r="Q254" s="73"/>
      <c r="R254" s="83">
        <v>7.800000000000001E-8</v>
      </c>
      <c r="S254" s="84">
        <v>9.2904304068097612E-14</v>
      </c>
      <c r="T254" s="84">
        <v>7.4970479574222796E-11</v>
      </c>
      <c r="U254" s="84">
        <v>1.3111645093544146E-11</v>
      </c>
    </row>
    <row r="255" spans="2:21">
      <c r="B255" s="76" t="s">
        <v>645</v>
      </c>
      <c r="C255" s="73">
        <v>2320224</v>
      </c>
      <c r="D255" s="86" t="s">
        <v>109</v>
      </c>
      <c r="E255" s="86" t="s">
        <v>300</v>
      </c>
      <c r="F255" s="73" t="s">
        <v>547</v>
      </c>
      <c r="G255" s="86" t="s">
        <v>116</v>
      </c>
      <c r="H255" s="73" t="s">
        <v>348</v>
      </c>
      <c r="I255" s="73" t="s">
        <v>311</v>
      </c>
      <c r="J255" s="73"/>
      <c r="K255" s="73">
        <v>3.89</v>
      </c>
      <c r="L255" s="86" t="s">
        <v>122</v>
      </c>
      <c r="M255" s="87">
        <v>3.7699999999999997E-2</v>
      </c>
      <c r="N255" s="87">
        <v>6.7913043478260868E-2</v>
      </c>
      <c r="O255" s="83">
        <v>1.1800000000000001E-4</v>
      </c>
      <c r="P255" s="85">
        <v>97.67</v>
      </c>
      <c r="Q255" s="73"/>
      <c r="R255" s="83">
        <v>1.1500000000000001E-7</v>
      </c>
      <c r="S255" s="84">
        <v>6.1750005625530183E-13</v>
      </c>
      <c r="T255" s="84">
        <v>1.1053339937225156E-10</v>
      </c>
      <c r="U255" s="84">
        <v>1.9331271612276624E-11</v>
      </c>
    </row>
    <row r="256" spans="2:21">
      <c r="B256" s="76" t="s">
        <v>646</v>
      </c>
      <c r="C256" s="73">
        <v>1141332</v>
      </c>
      <c r="D256" s="86" t="s">
        <v>109</v>
      </c>
      <c r="E256" s="86" t="s">
        <v>300</v>
      </c>
      <c r="F256" s="73" t="s">
        <v>647</v>
      </c>
      <c r="G256" s="86" t="s">
        <v>116</v>
      </c>
      <c r="H256" s="73" t="s">
        <v>457</v>
      </c>
      <c r="I256" s="73" t="s">
        <v>120</v>
      </c>
      <c r="J256" s="73"/>
      <c r="K256" s="73">
        <v>3.54</v>
      </c>
      <c r="L256" s="86" t="s">
        <v>122</v>
      </c>
      <c r="M256" s="87">
        <v>4.6900000000000004E-2</v>
      </c>
      <c r="N256" s="87">
        <v>8.4500047539061263E-2</v>
      </c>
      <c r="O256" s="83">
        <v>5.700000000000001E-5</v>
      </c>
      <c r="P256" s="85">
        <v>94.1</v>
      </c>
      <c r="Q256" s="73"/>
      <c r="R256" s="83">
        <v>1.2621200000000003E-4</v>
      </c>
      <c r="S256" s="84">
        <v>3.7449432327182025E-14</v>
      </c>
      <c r="T256" s="84">
        <v>1.2130992523104884E-7</v>
      </c>
      <c r="U256" s="84">
        <v>2.1215986545466588E-8</v>
      </c>
    </row>
    <row r="257" spans="2:21">
      <c r="B257" s="76" t="s">
        <v>648</v>
      </c>
      <c r="C257" s="73">
        <v>1143593</v>
      </c>
      <c r="D257" s="86" t="s">
        <v>109</v>
      </c>
      <c r="E257" s="86" t="s">
        <v>300</v>
      </c>
      <c r="F257" s="73" t="s">
        <v>647</v>
      </c>
      <c r="G257" s="86" t="s">
        <v>116</v>
      </c>
      <c r="H257" s="73" t="s">
        <v>457</v>
      </c>
      <c r="I257" s="73" t="s">
        <v>120</v>
      </c>
      <c r="J257" s="73"/>
      <c r="K257" s="83">
        <v>3.6900000002164894</v>
      </c>
      <c r="L257" s="86" t="s">
        <v>122</v>
      </c>
      <c r="M257" s="87">
        <v>4.6900000000000004E-2</v>
      </c>
      <c r="N257" s="87">
        <v>8.5000000003769727E-2</v>
      </c>
      <c r="O257" s="83">
        <v>9760.8429450000021</v>
      </c>
      <c r="P257" s="85">
        <v>95.12</v>
      </c>
      <c r="Q257" s="73"/>
      <c r="R257" s="83">
        <v>9.284514371000002</v>
      </c>
      <c r="S257" s="84">
        <v>7.6062959459938732E-6</v>
      </c>
      <c r="T257" s="84">
        <v>8.9239037821491479E-3</v>
      </c>
      <c r="U257" s="84">
        <v>1.5607084269033625E-3</v>
      </c>
    </row>
    <row r="258" spans="2:21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83"/>
      <c r="P258" s="85"/>
      <c r="Q258" s="73"/>
      <c r="R258" s="73"/>
      <c r="S258" s="73"/>
      <c r="T258" s="84"/>
      <c r="U258" s="73"/>
    </row>
    <row r="259" spans="2:21">
      <c r="B259" s="70" t="s">
        <v>183</v>
      </c>
      <c r="C259" s="71"/>
      <c r="D259" s="71"/>
      <c r="E259" s="71"/>
      <c r="F259" s="71"/>
      <c r="G259" s="71"/>
      <c r="H259" s="71"/>
      <c r="I259" s="71"/>
      <c r="J259" s="71"/>
      <c r="K259" s="80">
        <v>5.1168284571267337</v>
      </c>
      <c r="L259" s="71"/>
      <c r="M259" s="71"/>
      <c r="N259" s="91">
        <v>7.056649030752786E-2</v>
      </c>
      <c r="O259" s="80"/>
      <c r="P259" s="82"/>
      <c r="Q259" s="71"/>
      <c r="R259" s="80">
        <v>296.59847885700015</v>
      </c>
      <c r="S259" s="71"/>
      <c r="T259" s="81">
        <v>0.28507859231915744</v>
      </c>
      <c r="U259" s="81">
        <v>4.9857615257154389E-2</v>
      </c>
    </row>
    <row r="260" spans="2:21">
      <c r="B260" s="89" t="s">
        <v>57</v>
      </c>
      <c r="C260" s="71"/>
      <c r="D260" s="71"/>
      <c r="E260" s="71"/>
      <c r="F260" s="71"/>
      <c r="G260" s="71"/>
      <c r="H260" s="71"/>
      <c r="I260" s="71"/>
      <c r="J260" s="71"/>
      <c r="K260" s="80">
        <v>5.316023769256101</v>
      </c>
      <c r="L260" s="71"/>
      <c r="M260" s="71"/>
      <c r="N260" s="91">
        <v>6.6720579861089091E-2</v>
      </c>
      <c r="O260" s="80"/>
      <c r="P260" s="82"/>
      <c r="Q260" s="71"/>
      <c r="R260" s="80">
        <v>49.173349092000016</v>
      </c>
      <c r="S260" s="71"/>
      <c r="T260" s="81">
        <v>4.7263455944845052E-2</v>
      </c>
      <c r="U260" s="81">
        <v>8.2659423250673776E-3</v>
      </c>
    </row>
    <row r="261" spans="2:21">
      <c r="B261" s="76" t="s">
        <v>649</v>
      </c>
      <c r="C261" s="73" t="s">
        <v>650</v>
      </c>
      <c r="D261" s="86" t="s">
        <v>28</v>
      </c>
      <c r="E261" s="86" t="s">
        <v>651</v>
      </c>
      <c r="F261" s="73" t="s">
        <v>323</v>
      </c>
      <c r="G261" s="86" t="s">
        <v>324</v>
      </c>
      <c r="H261" s="73" t="s">
        <v>652</v>
      </c>
      <c r="I261" s="73" t="s">
        <v>653</v>
      </c>
      <c r="J261" s="73"/>
      <c r="K261" s="83">
        <v>7.209999999488149</v>
      </c>
      <c r="L261" s="86" t="s">
        <v>121</v>
      </c>
      <c r="M261" s="87">
        <v>3.7499999999999999E-2</v>
      </c>
      <c r="N261" s="87">
        <v>5.9199999993868727E-2</v>
      </c>
      <c r="O261" s="83">
        <v>1144.4695500000003</v>
      </c>
      <c r="P261" s="85">
        <v>86.276330000000002</v>
      </c>
      <c r="Q261" s="73"/>
      <c r="R261" s="83">
        <v>3.6534035470000004</v>
      </c>
      <c r="S261" s="84">
        <v>2.2889391000000006E-6</v>
      </c>
      <c r="T261" s="84">
        <v>3.5115053332917517E-3</v>
      </c>
      <c r="U261" s="84">
        <v>6.1412988066358116E-4</v>
      </c>
    </row>
    <row r="262" spans="2:21">
      <c r="B262" s="76" t="s">
        <v>654</v>
      </c>
      <c r="C262" s="73" t="s">
        <v>655</v>
      </c>
      <c r="D262" s="86" t="s">
        <v>28</v>
      </c>
      <c r="E262" s="86" t="s">
        <v>651</v>
      </c>
      <c r="F262" s="73" t="s">
        <v>318</v>
      </c>
      <c r="G262" s="86" t="s">
        <v>302</v>
      </c>
      <c r="H262" s="73" t="s">
        <v>656</v>
      </c>
      <c r="I262" s="73" t="s">
        <v>298</v>
      </c>
      <c r="J262" s="73"/>
      <c r="K262" s="83">
        <v>3.079999999728583</v>
      </c>
      <c r="L262" s="86" t="s">
        <v>121</v>
      </c>
      <c r="M262" s="87">
        <v>3.2549999999999996E-2</v>
      </c>
      <c r="N262" s="87">
        <v>8.2699999991899878E-2</v>
      </c>
      <c r="O262" s="83">
        <v>1467.6690000000003</v>
      </c>
      <c r="P262" s="85">
        <v>86.844629999999995</v>
      </c>
      <c r="Q262" s="73"/>
      <c r="R262" s="83">
        <v>4.7159890660000006</v>
      </c>
      <c r="S262" s="84">
        <v>1.4676690000000004E-6</v>
      </c>
      <c r="T262" s="84">
        <v>4.5328200249334753E-3</v>
      </c>
      <c r="U262" s="84">
        <v>7.9274839613367612E-4</v>
      </c>
    </row>
    <row r="263" spans="2:21">
      <c r="B263" s="76" t="s">
        <v>657</v>
      </c>
      <c r="C263" s="73" t="s">
        <v>658</v>
      </c>
      <c r="D263" s="86" t="s">
        <v>28</v>
      </c>
      <c r="E263" s="86" t="s">
        <v>651</v>
      </c>
      <c r="F263" s="73" t="s">
        <v>301</v>
      </c>
      <c r="G263" s="86" t="s">
        <v>302</v>
      </c>
      <c r="H263" s="73" t="s">
        <v>656</v>
      </c>
      <c r="I263" s="73" t="s">
        <v>298</v>
      </c>
      <c r="J263" s="73"/>
      <c r="K263" s="83">
        <v>2.4399999999367048</v>
      </c>
      <c r="L263" s="86" t="s">
        <v>121</v>
      </c>
      <c r="M263" s="87">
        <v>3.2750000000000001E-2</v>
      </c>
      <c r="N263" s="87">
        <v>7.8399999997353115E-2</v>
      </c>
      <c r="O263" s="83">
        <v>2077.4698560000006</v>
      </c>
      <c r="P263" s="85">
        <v>90.436679999999996</v>
      </c>
      <c r="Q263" s="73"/>
      <c r="R263" s="83">
        <v>6.9515406760000005</v>
      </c>
      <c r="S263" s="84">
        <v>2.7699598080000009E-6</v>
      </c>
      <c r="T263" s="84">
        <v>6.6815427981979092E-3</v>
      </c>
      <c r="U263" s="84">
        <v>1.1685401820134352E-3</v>
      </c>
    </row>
    <row r="264" spans="2:21">
      <c r="B264" s="76" t="s">
        <v>659</v>
      </c>
      <c r="C264" s="73" t="s">
        <v>660</v>
      </c>
      <c r="D264" s="86" t="s">
        <v>28</v>
      </c>
      <c r="E264" s="86" t="s">
        <v>651</v>
      </c>
      <c r="F264" s="73" t="s">
        <v>301</v>
      </c>
      <c r="G264" s="86" t="s">
        <v>302</v>
      </c>
      <c r="H264" s="73" t="s">
        <v>656</v>
      </c>
      <c r="I264" s="73" t="s">
        <v>298</v>
      </c>
      <c r="J264" s="73"/>
      <c r="K264" s="83">
        <v>4.170000000321763</v>
      </c>
      <c r="L264" s="86" t="s">
        <v>121</v>
      </c>
      <c r="M264" s="87">
        <v>7.1289999999999992E-2</v>
      </c>
      <c r="N264" s="87">
        <v>7.3200000005005206E-2</v>
      </c>
      <c r="O264" s="83">
        <v>1186.6260000000002</v>
      </c>
      <c r="P264" s="85">
        <v>101.93205</v>
      </c>
      <c r="Q264" s="73"/>
      <c r="R264" s="83">
        <v>4.4753431680000011</v>
      </c>
      <c r="S264" s="84">
        <v>2.3732520000000006E-6</v>
      </c>
      <c r="T264" s="84">
        <v>4.3015208149254055E-3</v>
      </c>
      <c r="U264" s="84">
        <v>7.5229629859786568E-4</v>
      </c>
    </row>
    <row r="265" spans="2:21">
      <c r="B265" s="76" t="s">
        <v>661</v>
      </c>
      <c r="C265" s="73" t="s">
        <v>662</v>
      </c>
      <c r="D265" s="86" t="s">
        <v>28</v>
      </c>
      <c r="E265" s="86" t="s">
        <v>651</v>
      </c>
      <c r="F265" s="73" t="s">
        <v>538</v>
      </c>
      <c r="G265" s="86" t="s">
        <v>401</v>
      </c>
      <c r="H265" s="73" t="s">
        <v>663</v>
      </c>
      <c r="I265" s="73" t="s">
        <v>298</v>
      </c>
      <c r="J265" s="73"/>
      <c r="K265" s="83">
        <v>9.6099999995580045</v>
      </c>
      <c r="L265" s="86" t="s">
        <v>121</v>
      </c>
      <c r="M265" s="87">
        <v>6.3750000000000001E-2</v>
      </c>
      <c r="N265" s="87">
        <v>6.2399999997654713E-2</v>
      </c>
      <c r="O265" s="83">
        <v>2969.6877000000004</v>
      </c>
      <c r="P265" s="85">
        <v>100.89425</v>
      </c>
      <c r="Q265" s="73"/>
      <c r="R265" s="83">
        <v>11.08610329</v>
      </c>
      <c r="S265" s="84">
        <v>4.2846453614197092E-6</v>
      </c>
      <c r="T265" s="84">
        <v>1.0655518977700887E-2</v>
      </c>
      <c r="U265" s="84">
        <v>1.8635519462673346E-3</v>
      </c>
    </row>
    <row r="266" spans="2:21">
      <c r="B266" s="76" t="s">
        <v>664</v>
      </c>
      <c r="C266" s="73" t="s">
        <v>665</v>
      </c>
      <c r="D266" s="86" t="s">
        <v>28</v>
      </c>
      <c r="E266" s="86" t="s">
        <v>651</v>
      </c>
      <c r="F266" s="73" t="s">
        <v>305</v>
      </c>
      <c r="G266" s="86" t="s">
        <v>302</v>
      </c>
      <c r="H266" s="73" t="s">
        <v>663</v>
      </c>
      <c r="I266" s="73" t="s">
        <v>653</v>
      </c>
      <c r="J266" s="73"/>
      <c r="K266" s="83">
        <v>2.6299999999224419</v>
      </c>
      <c r="L266" s="86" t="s">
        <v>121</v>
      </c>
      <c r="M266" s="87">
        <v>3.0769999999999999E-2</v>
      </c>
      <c r="N266" s="87">
        <v>8.2299999996639131E-2</v>
      </c>
      <c r="O266" s="83">
        <v>1666.8972600000002</v>
      </c>
      <c r="P266" s="85">
        <v>87.803420000000003</v>
      </c>
      <c r="Q266" s="73"/>
      <c r="R266" s="83">
        <v>5.4152933340000011</v>
      </c>
      <c r="S266" s="84">
        <v>2.7781621000000005E-6</v>
      </c>
      <c r="T266" s="84">
        <v>5.2049633113470757E-3</v>
      </c>
      <c r="U266" s="84">
        <v>9.1030005478004395E-4</v>
      </c>
    </row>
    <row r="267" spans="2:21">
      <c r="B267" s="76" t="s">
        <v>666</v>
      </c>
      <c r="C267" s="73" t="s">
        <v>667</v>
      </c>
      <c r="D267" s="86" t="s">
        <v>28</v>
      </c>
      <c r="E267" s="86" t="s">
        <v>651</v>
      </c>
      <c r="F267" s="73" t="s">
        <v>668</v>
      </c>
      <c r="G267" s="86" t="s">
        <v>669</v>
      </c>
      <c r="H267" s="73" t="s">
        <v>670</v>
      </c>
      <c r="I267" s="73" t="s">
        <v>653</v>
      </c>
      <c r="J267" s="73"/>
      <c r="K267" s="83">
        <v>5.5499999996642186</v>
      </c>
      <c r="L267" s="86" t="s">
        <v>121</v>
      </c>
      <c r="M267" s="87">
        <v>8.5000000000000006E-2</v>
      </c>
      <c r="N267" s="87">
        <v>8.4699999994649153E-2</v>
      </c>
      <c r="O267" s="83">
        <v>1249.0800000000002</v>
      </c>
      <c r="P267" s="85">
        <v>99.881</v>
      </c>
      <c r="Q267" s="73"/>
      <c r="R267" s="83">
        <v>4.6160963010000007</v>
      </c>
      <c r="S267" s="84">
        <v>1.6654400000000002E-6</v>
      </c>
      <c r="T267" s="84">
        <v>4.4368070954713583E-3</v>
      </c>
      <c r="U267" s="84">
        <v>7.7595662072222986E-4</v>
      </c>
    </row>
    <row r="268" spans="2:21">
      <c r="B268" s="76" t="s">
        <v>671</v>
      </c>
      <c r="C268" s="73" t="s">
        <v>672</v>
      </c>
      <c r="D268" s="86" t="s">
        <v>28</v>
      </c>
      <c r="E268" s="86" t="s">
        <v>651</v>
      </c>
      <c r="F268" s="73" t="s">
        <v>673</v>
      </c>
      <c r="G268" s="86" t="s">
        <v>674</v>
      </c>
      <c r="H268" s="73" t="s">
        <v>670</v>
      </c>
      <c r="I268" s="73" t="s">
        <v>298</v>
      </c>
      <c r="J268" s="73"/>
      <c r="K268" s="83">
        <v>5.8599999988100757</v>
      </c>
      <c r="L268" s="86" t="s">
        <v>123</v>
      </c>
      <c r="M268" s="87">
        <v>4.3749999999999997E-2</v>
      </c>
      <c r="N268" s="87">
        <v>7.0699999987357043E-2</v>
      </c>
      <c r="O268" s="83">
        <v>312.27000000000004</v>
      </c>
      <c r="P268" s="85">
        <v>85.722790000000003</v>
      </c>
      <c r="Q268" s="73"/>
      <c r="R268" s="83">
        <v>1.075698448</v>
      </c>
      <c r="S268" s="84">
        <v>2.0818000000000003E-7</v>
      </c>
      <c r="T268" s="84">
        <v>1.0339183144077841E-3</v>
      </c>
      <c r="U268" s="84">
        <v>1.8082277279297758E-4</v>
      </c>
    </row>
    <row r="269" spans="2:21">
      <c r="B269" s="76" t="s">
        <v>675</v>
      </c>
      <c r="C269" s="73" t="s">
        <v>676</v>
      </c>
      <c r="D269" s="86" t="s">
        <v>28</v>
      </c>
      <c r="E269" s="86" t="s">
        <v>651</v>
      </c>
      <c r="F269" s="73" t="s">
        <v>673</v>
      </c>
      <c r="G269" s="86" t="s">
        <v>674</v>
      </c>
      <c r="H269" s="73" t="s">
        <v>670</v>
      </c>
      <c r="I269" s="73" t="s">
        <v>298</v>
      </c>
      <c r="J269" s="73"/>
      <c r="K269" s="83">
        <v>4.8200000003662602</v>
      </c>
      <c r="L269" s="86" t="s">
        <v>123</v>
      </c>
      <c r="M269" s="87">
        <v>7.3749999999999996E-2</v>
      </c>
      <c r="N269" s="87">
        <v>6.9300000004746426E-2</v>
      </c>
      <c r="O269" s="83">
        <v>640.15350000000012</v>
      </c>
      <c r="P269" s="85">
        <v>104.01296000000001</v>
      </c>
      <c r="Q269" s="73"/>
      <c r="R269" s="83">
        <v>2.6756884610000005</v>
      </c>
      <c r="S269" s="84">
        <v>8.0019187500000015E-7</v>
      </c>
      <c r="T269" s="84">
        <v>2.5717647065690275E-3</v>
      </c>
      <c r="U269" s="84">
        <v>4.4977791642978639E-4</v>
      </c>
    </row>
    <row r="270" spans="2:21">
      <c r="B270" s="76" t="s">
        <v>677</v>
      </c>
      <c r="C270" s="73" t="s">
        <v>678</v>
      </c>
      <c r="D270" s="86" t="s">
        <v>28</v>
      </c>
      <c r="E270" s="86" t="s">
        <v>651</v>
      </c>
      <c r="F270" s="73" t="s">
        <v>673</v>
      </c>
      <c r="G270" s="86" t="s">
        <v>674</v>
      </c>
      <c r="H270" s="73" t="s">
        <v>670</v>
      </c>
      <c r="I270" s="73" t="s">
        <v>298</v>
      </c>
      <c r="J270" s="73"/>
      <c r="K270" s="83">
        <v>5.9099999991606378</v>
      </c>
      <c r="L270" s="86" t="s">
        <v>121</v>
      </c>
      <c r="M270" s="87">
        <v>8.1250000000000003E-2</v>
      </c>
      <c r="N270" s="87">
        <v>7.30999999881978E-2</v>
      </c>
      <c r="O270" s="83">
        <v>593.3130000000001</v>
      </c>
      <c r="P270" s="85">
        <v>106.91321000000001</v>
      </c>
      <c r="Q270" s="73"/>
      <c r="R270" s="83">
        <v>2.3470208670000008</v>
      </c>
      <c r="S270" s="84">
        <v>1.1866260000000003E-6</v>
      </c>
      <c r="T270" s="84">
        <v>2.2558625637140797E-3</v>
      </c>
      <c r="U270" s="84">
        <v>3.9452954660572159E-4</v>
      </c>
    </row>
    <row r="271" spans="2:21">
      <c r="B271" s="76" t="s">
        <v>679</v>
      </c>
      <c r="C271" s="73" t="s">
        <v>680</v>
      </c>
      <c r="D271" s="86" t="s">
        <v>28</v>
      </c>
      <c r="E271" s="86" t="s">
        <v>651</v>
      </c>
      <c r="F271" s="73" t="s">
        <v>681</v>
      </c>
      <c r="G271" s="86" t="s">
        <v>682</v>
      </c>
      <c r="H271" s="73" t="s">
        <v>518</v>
      </c>
      <c r="I271" s="73"/>
      <c r="J271" s="73"/>
      <c r="K271" s="83">
        <v>2.5200000001480678</v>
      </c>
      <c r="L271" s="86" t="s">
        <v>121</v>
      </c>
      <c r="M271" s="87">
        <v>0</v>
      </c>
      <c r="N271" s="87">
        <v>-7.3800000000370181E-2</v>
      </c>
      <c r="O271" s="83">
        <v>491.63400000000007</v>
      </c>
      <c r="P271" s="85">
        <v>118.80800000000001</v>
      </c>
      <c r="Q271" s="73"/>
      <c r="R271" s="83">
        <v>2.161171934</v>
      </c>
      <c r="S271" s="84">
        <v>7.7728695652173922E-7</v>
      </c>
      <c r="T271" s="84">
        <v>2.0772320042862892E-3</v>
      </c>
      <c r="U271" s="84">
        <v>3.6328871006072319E-4</v>
      </c>
    </row>
    <row r="272" spans="2:21">
      <c r="B272" s="72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83"/>
      <c r="P272" s="85"/>
      <c r="Q272" s="73"/>
      <c r="R272" s="73"/>
      <c r="S272" s="73"/>
      <c r="T272" s="84"/>
      <c r="U272" s="73"/>
    </row>
    <row r="273" spans="2:21">
      <c r="B273" s="89" t="s">
        <v>56</v>
      </c>
      <c r="C273" s="71"/>
      <c r="D273" s="71"/>
      <c r="E273" s="71"/>
      <c r="F273" s="71"/>
      <c r="G273" s="71"/>
      <c r="H273" s="71"/>
      <c r="I273" s="71"/>
      <c r="J273" s="71"/>
      <c r="K273" s="80">
        <v>5.077240317352369</v>
      </c>
      <c r="L273" s="71"/>
      <c r="M273" s="71"/>
      <c r="N273" s="91">
        <v>7.133082777453828E-2</v>
      </c>
      <c r="O273" s="80"/>
      <c r="P273" s="82"/>
      <c r="Q273" s="71"/>
      <c r="R273" s="80">
        <v>247.42512976500007</v>
      </c>
      <c r="S273" s="71"/>
      <c r="T273" s="81">
        <f t="shared" ref="T273:T330" si="1">IFERROR(R273/$R$11,0)</f>
        <v>0.23781513637431231</v>
      </c>
      <c r="U273" s="81">
        <f>R273/'סכום נכסי הקרן'!$C$42</f>
        <v>4.1591672932087001E-2</v>
      </c>
    </row>
    <row r="274" spans="2:21">
      <c r="B274" s="76" t="s">
        <v>683</v>
      </c>
      <c r="C274" s="73" t="s">
        <v>684</v>
      </c>
      <c r="D274" s="86" t="s">
        <v>28</v>
      </c>
      <c r="E274" s="86" t="s">
        <v>651</v>
      </c>
      <c r="F274" s="73"/>
      <c r="G274" s="86" t="s">
        <v>685</v>
      </c>
      <c r="H274" s="73" t="s">
        <v>686</v>
      </c>
      <c r="I274" s="73" t="s">
        <v>687</v>
      </c>
      <c r="J274" s="73"/>
      <c r="K274" s="83">
        <v>7.2800000007560053</v>
      </c>
      <c r="L274" s="86" t="s">
        <v>123</v>
      </c>
      <c r="M274" s="87">
        <v>4.2519999999999995E-2</v>
      </c>
      <c r="N274" s="87">
        <v>5.2400000002958275E-2</v>
      </c>
      <c r="O274" s="83">
        <v>624.54000000000008</v>
      </c>
      <c r="P274" s="85">
        <v>96.976749999999996</v>
      </c>
      <c r="Q274" s="73"/>
      <c r="R274" s="83">
        <v>2.4338391470000005</v>
      </c>
      <c r="S274" s="84">
        <v>4.9963200000000009E-7</v>
      </c>
      <c r="T274" s="84">
        <f t="shared" si="1"/>
        <v>2.3393088212449661E-3</v>
      </c>
      <c r="U274" s="84">
        <f>R274/'סכום נכסי הקרן'!$C$42</f>
        <v>4.0912352705433616E-4</v>
      </c>
    </row>
    <row r="275" spans="2:21">
      <c r="B275" s="76" t="s">
        <v>688</v>
      </c>
      <c r="C275" s="73" t="s">
        <v>689</v>
      </c>
      <c r="D275" s="86" t="s">
        <v>28</v>
      </c>
      <c r="E275" s="86" t="s">
        <v>651</v>
      </c>
      <c r="F275" s="73"/>
      <c r="G275" s="86" t="s">
        <v>685</v>
      </c>
      <c r="H275" s="73" t="s">
        <v>690</v>
      </c>
      <c r="I275" s="73" t="s">
        <v>653</v>
      </c>
      <c r="J275" s="73"/>
      <c r="K275" s="83">
        <v>1.140000026968462</v>
      </c>
      <c r="L275" s="86" t="s">
        <v>121</v>
      </c>
      <c r="M275" s="87">
        <v>4.4999999999999998E-2</v>
      </c>
      <c r="N275" s="87">
        <v>8.5099985571872983E-2</v>
      </c>
      <c r="O275" s="83">
        <v>0.40595100000000012</v>
      </c>
      <c r="P275" s="85">
        <v>98.748000000000005</v>
      </c>
      <c r="Q275" s="73"/>
      <c r="R275" s="83">
        <v>1.4832140000000001E-3</v>
      </c>
      <c r="S275" s="84">
        <v>8.1190200000000028E-10</v>
      </c>
      <c r="T275" s="84">
        <f t="shared" si="1"/>
        <v>1.4256059601436062E-6</v>
      </c>
      <c r="U275" s="84">
        <f>R275/'סכום נכסי הקרן'!$C$42</f>
        <v>2.4932532776635879E-7</v>
      </c>
    </row>
    <row r="276" spans="2:21">
      <c r="B276" s="76" t="s">
        <v>691</v>
      </c>
      <c r="C276" s="73" t="s">
        <v>692</v>
      </c>
      <c r="D276" s="86" t="s">
        <v>28</v>
      </c>
      <c r="E276" s="86" t="s">
        <v>651</v>
      </c>
      <c r="F276" s="73"/>
      <c r="G276" s="86" t="s">
        <v>685</v>
      </c>
      <c r="H276" s="73" t="s">
        <v>686</v>
      </c>
      <c r="I276" s="73" t="s">
        <v>687</v>
      </c>
      <c r="J276" s="73"/>
      <c r="K276" s="83">
        <v>6.8899999991092775</v>
      </c>
      <c r="L276" s="86" t="s">
        <v>121</v>
      </c>
      <c r="M276" s="87">
        <v>0.03</v>
      </c>
      <c r="N276" s="87">
        <v>6.6299999990079919E-2</v>
      </c>
      <c r="O276" s="83">
        <v>1155.3990000000001</v>
      </c>
      <c r="P276" s="85">
        <v>78.522670000000005</v>
      </c>
      <c r="Q276" s="73"/>
      <c r="R276" s="83">
        <v>3.3568253910000001</v>
      </c>
      <c r="S276" s="84">
        <v>6.6022800000000008E-7</v>
      </c>
      <c r="T276" s="84">
        <f t="shared" si="1"/>
        <v>3.226446274489717E-3</v>
      </c>
      <c r="U276" s="84">
        <f>R276/'סכום נכסי הקרן'!$C$42</f>
        <v>5.6427568163832764E-4</v>
      </c>
    </row>
    <row r="277" spans="2:21">
      <c r="B277" s="76" t="s">
        <v>693</v>
      </c>
      <c r="C277" s="73" t="s">
        <v>694</v>
      </c>
      <c r="D277" s="86" t="s">
        <v>28</v>
      </c>
      <c r="E277" s="86" t="s">
        <v>651</v>
      </c>
      <c r="F277" s="73"/>
      <c r="G277" s="86" t="s">
        <v>685</v>
      </c>
      <c r="H277" s="73" t="s">
        <v>686</v>
      </c>
      <c r="I277" s="73" t="s">
        <v>687</v>
      </c>
      <c r="J277" s="73"/>
      <c r="K277" s="83">
        <v>7.5299999982563115</v>
      </c>
      <c r="L277" s="86" t="s">
        <v>121</v>
      </c>
      <c r="M277" s="87">
        <v>3.5000000000000003E-2</v>
      </c>
      <c r="N277" s="87">
        <v>6.6099999984299551E-2</v>
      </c>
      <c r="O277" s="83">
        <v>468.40500000000009</v>
      </c>
      <c r="P277" s="85">
        <v>79.748890000000003</v>
      </c>
      <c r="Q277" s="73"/>
      <c r="R277" s="83">
        <v>1.3821267970000002</v>
      </c>
      <c r="S277" s="84">
        <v>9.3681000000000014E-7</v>
      </c>
      <c r="T277" s="84">
        <f t="shared" si="1"/>
        <v>1.3284449846599294E-3</v>
      </c>
      <c r="U277" s="84">
        <f>R277/'סכום נכסי הקרן'!$C$42</f>
        <v>2.3233276969924276E-4</v>
      </c>
    </row>
    <row r="278" spans="2:21">
      <c r="B278" s="76" t="s">
        <v>695</v>
      </c>
      <c r="C278" s="73" t="s">
        <v>696</v>
      </c>
      <c r="D278" s="86" t="s">
        <v>28</v>
      </c>
      <c r="E278" s="86" t="s">
        <v>651</v>
      </c>
      <c r="F278" s="73"/>
      <c r="G278" s="86" t="s">
        <v>697</v>
      </c>
      <c r="H278" s="73" t="s">
        <v>698</v>
      </c>
      <c r="I278" s="73" t="s">
        <v>653</v>
      </c>
      <c r="J278" s="73"/>
      <c r="K278" s="83">
        <v>3.639999998356374</v>
      </c>
      <c r="L278" s="86" t="s">
        <v>121</v>
      </c>
      <c r="M278" s="87">
        <v>5.5480000000000002E-2</v>
      </c>
      <c r="N278" s="87">
        <v>6.0899999957415157E-2</v>
      </c>
      <c r="O278" s="83">
        <v>218.58900000000003</v>
      </c>
      <c r="P278" s="85">
        <v>99.298140000000004</v>
      </c>
      <c r="Q278" s="73"/>
      <c r="R278" s="83">
        <v>0.80310283800000026</v>
      </c>
      <c r="S278" s="84">
        <v>4.3717800000000005E-7</v>
      </c>
      <c r="T278" s="84">
        <f t="shared" si="1"/>
        <v>7.719103193881971E-4</v>
      </c>
      <c r="U278" s="84">
        <f>R278/'סכום נכסי הקרן'!$C$42</f>
        <v>1.3499999212146258E-4</v>
      </c>
    </row>
    <row r="279" spans="2:21">
      <c r="B279" s="76" t="s">
        <v>699</v>
      </c>
      <c r="C279" s="73" t="s">
        <v>700</v>
      </c>
      <c r="D279" s="86" t="s">
        <v>28</v>
      </c>
      <c r="E279" s="86" t="s">
        <v>651</v>
      </c>
      <c r="F279" s="73"/>
      <c r="G279" s="86" t="s">
        <v>685</v>
      </c>
      <c r="H279" s="73" t="s">
        <v>698</v>
      </c>
      <c r="I279" s="73" t="s">
        <v>298</v>
      </c>
      <c r="J279" s="73"/>
      <c r="K279" s="83">
        <v>7.6200000005702941</v>
      </c>
      <c r="L279" s="86" t="s">
        <v>123</v>
      </c>
      <c r="M279" s="87">
        <v>4.2500000000000003E-2</v>
      </c>
      <c r="N279" s="87">
        <v>5.3800000005016876E-2</v>
      </c>
      <c r="O279" s="83">
        <v>1249.0800000000002</v>
      </c>
      <c r="P279" s="85">
        <v>92.924109999999999</v>
      </c>
      <c r="Q279" s="73"/>
      <c r="R279" s="83">
        <v>4.6642587570000007</v>
      </c>
      <c r="S279" s="84">
        <v>9.9926400000000018E-7</v>
      </c>
      <c r="T279" s="84">
        <f t="shared" si="1"/>
        <v>4.4830989214174142E-3</v>
      </c>
      <c r="U279" s="84">
        <f>R279/'סכום נכסי הקרן'!$C$42</f>
        <v>7.8405263392614577E-4</v>
      </c>
    </row>
    <row r="280" spans="2:21">
      <c r="B280" s="76" t="s">
        <v>701</v>
      </c>
      <c r="C280" s="73" t="s">
        <v>702</v>
      </c>
      <c r="D280" s="86" t="s">
        <v>28</v>
      </c>
      <c r="E280" s="86" t="s">
        <v>651</v>
      </c>
      <c r="F280" s="73"/>
      <c r="G280" s="86" t="s">
        <v>703</v>
      </c>
      <c r="H280" s="73" t="s">
        <v>698</v>
      </c>
      <c r="I280" s="73" t="s">
        <v>653</v>
      </c>
      <c r="J280" s="73"/>
      <c r="K280" s="83">
        <v>7.9500000014526648</v>
      </c>
      <c r="L280" s="86" t="s">
        <v>121</v>
      </c>
      <c r="M280" s="87">
        <v>5.8749999999999997E-2</v>
      </c>
      <c r="N280" s="87">
        <v>5.9500000010190332E-2</v>
      </c>
      <c r="O280" s="83">
        <v>624.54000000000008</v>
      </c>
      <c r="P280" s="85">
        <v>99.7971</v>
      </c>
      <c r="Q280" s="73"/>
      <c r="R280" s="83">
        <v>2.3061093270000002</v>
      </c>
      <c r="S280" s="84">
        <v>5.6776363636363644E-7</v>
      </c>
      <c r="T280" s="84">
        <f t="shared" si="1"/>
        <v>2.2165400281510023E-3</v>
      </c>
      <c r="U280" s="84">
        <f>R280/'סכום נכסי הקרן'!$C$42</f>
        <v>3.8765239798123E-4</v>
      </c>
    </row>
    <row r="281" spans="2:21">
      <c r="B281" s="76" t="s">
        <v>704</v>
      </c>
      <c r="C281" s="73" t="s">
        <v>705</v>
      </c>
      <c r="D281" s="86" t="s">
        <v>28</v>
      </c>
      <c r="E281" s="86" t="s">
        <v>651</v>
      </c>
      <c r="F281" s="73"/>
      <c r="G281" s="86" t="s">
        <v>706</v>
      </c>
      <c r="H281" s="73" t="s">
        <v>698</v>
      </c>
      <c r="I281" s="73" t="s">
        <v>298</v>
      </c>
      <c r="J281" s="73"/>
      <c r="K281" s="83">
        <v>5.1199999974327719</v>
      </c>
      <c r="L281" s="86" t="s">
        <v>121</v>
      </c>
      <c r="M281" s="87">
        <v>4.2500000000000003E-2</v>
      </c>
      <c r="N281" s="87">
        <v>5.969999996456108E-2</v>
      </c>
      <c r="O281" s="83">
        <v>210.57003100000003</v>
      </c>
      <c r="P281" s="85">
        <v>91.99306</v>
      </c>
      <c r="Q281" s="73"/>
      <c r="R281" s="83">
        <v>0.7167262820000001</v>
      </c>
      <c r="S281" s="84">
        <v>5.3168724566616084E-7</v>
      </c>
      <c r="T281" s="84">
        <f t="shared" si="1"/>
        <v>6.8888862929473906E-4</v>
      </c>
      <c r="U281" s="84">
        <f>R281/'סכום נכסי הקרן'!$C$42</f>
        <v>1.2048026459999279E-4</v>
      </c>
    </row>
    <row r="282" spans="2:21">
      <c r="B282" s="76" t="s">
        <v>707</v>
      </c>
      <c r="C282" s="73" t="s">
        <v>708</v>
      </c>
      <c r="D282" s="86" t="s">
        <v>28</v>
      </c>
      <c r="E282" s="86" t="s">
        <v>651</v>
      </c>
      <c r="F282" s="73"/>
      <c r="G282" s="86" t="s">
        <v>697</v>
      </c>
      <c r="H282" s="73" t="s">
        <v>698</v>
      </c>
      <c r="I282" s="73" t="s">
        <v>653</v>
      </c>
      <c r="J282" s="73"/>
      <c r="K282" s="83">
        <v>3.7199999999393207</v>
      </c>
      <c r="L282" s="86" t="s">
        <v>124</v>
      </c>
      <c r="M282" s="87">
        <v>4.6249999999999999E-2</v>
      </c>
      <c r="N282" s="87">
        <v>7.799999999595468E-2</v>
      </c>
      <c r="O282" s="83">
        <v>936.81000000000017</v>
      </c>
      <c r="P282" s="85">
        <v>90.392600000000002</v>
      </c>
      <c r="Q282" s="73"/>
      <c r="R282" s="83">
        <v>3.9551809420000006</v>
      </c>
      <c r="S282" s="84">
        <v>1.8736200000000003E-6</v>
      </c>
      <c r="T282" s="84">
        <f t="shared" si="1"/>
        <v>3.8015616926226447E-3</v>
      </c>
      <c r="U282" s="84">
        <f>R282/'סכום נכסי הקרן'!$C$42</f>
        <v>6.6485806143914885E-4</v>
      </c>
    </row>
    <row r="283" spans="2:21">
      <c r="B283" s="76" t="s">
        <v>709</v>
      </c>
      <c r="C283" s="73" t="s">
        <v>710</v>
      </c>
      <c r="D283" s="86" t="s">
        <v>28</v>
      </c>
      <c r="E283" s="86" t="s">
        <v>651</v>
      </c>
      <c r="F283" s="73"/>
      <c r="G283" s="86" t="s">
        <v>685</v>
      </c>
      <c r="H283" s="73" t="s">
        <v>711</v>
      </c>
      <c r="I283" s="73" t="s">
        <v>687</v>
      </c>
      <c r="J283" s="73"/>
      <c r="K283" s="83">
        <v>4.0299999991800242</v>
      </c>
      <c r="L283" s="86" t="s">
        <v>121</v>
      </c>
      <c r="M283" s="87">
        <v>3.2000000000000001E-2</v>
      </c>
      <c r="N283" s="87">
        <v>0.11029999998086723</v>
      </c>
      <c r="O283" s="83">
        <v>999.26400000000012</v>
      </c>
      <c r="P283" s="85">
        <v>74.216329999999999</v>
      </c>
      <c r="Q283" s="73"/>
      <c r="R283" s="83">
        <v>2.7439832750000006</v>
      </c>
      <c r="S283" s="84">
        <v>7.994112000000001E-7</v>
      </c>
      <c r="T283" s="84">
        <f t="shared" si="1"/>
        <v>2.6374069496204679E-3</v>
      </c>
      <c r="U283" s="84">
        <f>R283/'סכום נכסי הקרן'!$C$42</f>
        <v>4.612581390310378E-4</v>
      </c>
    </row>
    <row r="284" spans="2:21">
      <c r="B284" s="76" t="s">
        <v>712</v>
      </c>
      <c r="C284" s="73" t="s">
        <v>713</v>
      </c>
      <c r="D284" s="86" t="s">
        <v>28</v>
      </c>
      <c r="E284" s="86" t="s">
        <v>651</v>
      </c>
      <c r="F284" s="73"/>
      <c r="G284" s="86" t="s">
        <v>697</v>
      </c>
      <c r="H284" s="73" t="s">
        <v>652</v>
      </c>
      <c r="I284" s="73" t="s">
        <v>653</v>
      </c>
      <c r="J284" s="73"/>
      <c r="K284" s="83">
        <v>7.1299999989175724</v>
      </c>
      <c r="L284" s="86" t="s">
        <v>121</v>
      </c>
      <c r="M284" s="87">
        <v>6.7419999999999994E-2</v>
      </c>
      <c r="N284" s="87">
        <v>6.3299999993662481E-2</v>
      </c>
      <c r="O284" s="83">
        <v>468.40500000000009</v>
      </c>
      <c r="P284" s="85">
        <v>102.88101</v>
      </c>
      <c r="Q284" s="73"/>
      <c r="R284" s="83">
        <v>1.783029261</v>
      </c>
      <c r="S284" s="84">
        <v>3.7472400000000007E-7</v>
      </c>
      <c r="T284" s="84">
        <f t="shared" si="1"/>
        <v>1.71377639476977E-3</v>
      </c>
      <c r="U284" s="84">
        <f>R284/'סכום נכסי הקרן'!$C$42</f>
        <v>2.9972367771328578E-4</v>
      </c>
    </row>
    <row r="285" spans="2:21">
      <c r="B285" s="76" t="s">
        <v>714</v>
      </c>
      <c r="C285" s="73" t="s">
        <v>715</v>
      </c>
      <c r="D285" s="86" t="s">
        <v>28</v>
      </c>
      <c r="E285" s="86" t="s">
        <v>651</v>
      </c>
      <c r="F285" s="73"/>
      <c r="G285" s="86" t="s">
        <v>697</v>
      </c>
      <c r="H285" s="73" t="s">
        <v>652</v>
      </c>
      <c r="I285" s="73" t="s">
        <v>653</v>
      </c>
      <c r="J285" s="73"/>
      <c r="K285" s="83">
        <v>5.299999999520816</v>
      </c>
      <c r="L285" s="86" t="s">
        <v>121</v>
      </c>
      <c r="M285" s="87">
        <v>3.9329999999999997E-2</v>
      </c>
      <c r="N285" s="87">
        <v>6.8599999993291416E-2</v>
      </c>
      <c r="O285" s="83">
        <v>972.7210500000001</v>
      </c>
      <c r="P285" s="85">
        <v>86.975899999999996</v>
      </c>
      <c r="Q285" s="73"/>
      <c r="R285" s="83">
        <v>3.1303216850000002</v>
      </c>
      <c r="S285" s="84">
        <v>6.484807000000001E-7</v>
      </c>
      <c r="T285" s="84">
        <f t="shared" si="1"/>
        <v>3.0087399736671689E-3</v>
      </c>
      <c r="U285" s="84">
        <f>R285/'סכום נכסי הקרן'!$C$42</f>
        <v>5.2620085849160376E-4</v>
      </c>
    </row>
    <row r="286" spans="2:21">
      <c r="B286" s="76" t="s">
        <v>716</v>
      </c>
      <c r="C286" s="73" t="s">
        <v>717</v>
      </c>
      <c r="D286" s="86" t="s">
        <v>28</v>
      </c>
      <c r="E286" s="86" t="s">
        <v>651</v>
      </c>
      <c r="F286" s="73"/>
      <c r="G286" s="86" t="s">
        <v>718</v>
      </c>
      <c r="H286" s="73" t="s">
        <v>652</v>
      </c>
      <c r="I286" s="73" t="s">
        <v>298</v>
      </c>
      <c r="J286" s="73"/>
      <c r="K286" s="83">
        <v>2.9699999993090738</v>
      </c>
      <c r="L286" s="86" t="s">
        <v>121</v>
      </c>
      <c r="M286" s="87">
        <v>4.7500000000000001E-2</v>
      </c>
      <c r="N286" s="87">
        <v>8.2999999986346967E-2</v>
      </c>
      <c r="O286" s="83">
        <v>718.221</v>
      </c>
      <c r="P286" s="85">
        <v>90.954669999999993</v>
      </c>
      <c r="Q286" s="73"/>
      <c r="R286" s="83">
        <v>2.4170454110000006</v>
      </c>
      <c r="S286" s="84">
        <v>4.7881400000000004E-7</v>
      </c>
      <c r="T286" s="84">
        <f t="shared" si="1"/>
        <v>2.323167354042878E-3</v>
      </c>
      <c r="U286" s="84">
        <f>R286/'סכום נכסי הקרן'!$C$42</f>
        <v>4.0630053338476345E-4</v>
      </c>
    </row>
    <row r="287" spans="2:21">
      <c r="B287" s="76" t="s">
        <v>719</v>
      </c>
      <c r="C287" s="73" t="s">
        <v>720</v>
      </c>
      <c r="D287" s="86" t="s">
        <v>28</v>
      </c>
      <c r="E287" s="86" t="s">
        <v>651</v>
      </c>
      <c r="F287" s="73"/>
      <c r="G287" s="86" t="s">
        <v>718</v>
      </c>
      <c r="H287" s="73" t="s">
        <v>652</v>
      </c>
      <c r="I287" s="73" t="s">
        <v>298</v>
      </c>
      <c r="J287" s="73"/>
      <c r="K287" s="83">
        <v>5.9100000006293074</v>
      </c>
      <c r="L287" s="86" t="s">
        <v>121</v>
      </c>
      <c r="M287" s="87">
        <v>5.1249999999999997E-2</v>
      </c>
      <c r="N287" s="87">
        <v>8.000000001233934E-2</v>
      </c>
      <c r="O287" s="83">
        <v>513.68415000000016</v>
      </c>
      <c r="P287" s="85">
        <v>85.278670000000005</v>
      </c>
      <c r="Q287" s="73"/>
      <c r="R287" s="83">
        <v>1.6208330780000002</v>
      </c>
      <c r="S287" s="84">
        <v>3.424561000000001E-7</v>
      </c>
      <c r="T287" s="84">
        <f t="shared" si="1"/>
        <v>1.5578799124028675E-3</v>
      </c>
      <c r="U287" s="84">
        <f>R287/'סכום נכסי הקרן'!$C$42</f>
        <v>2.724588214693943E-4</v>
      </c>
    </row>
    <row r="288" spans="2:21">
      <c r="B288" s="76" t="s">
        <v>721</v>
      </c>
      <c r="C288" s="73" t="s">
        <v>722</v>
      </c>
      <c r="D288" s="86" t="s">
        <v>28</v>
      </c>
      <c r="E288" s="86" t="s">
        <v>651</v>
      </c>
      <c r="F288" s="73"/>
      <c r="G288" s="86" t="s">
        <v>723</v>
      </c>
      <c r="H288" s="73" t="s">
        <v>656</v>
      </c>
      <c r="I288" s="73" t="s">
        <v>298</v>
      </c>
      <c r="J288" s="73"/>
      <c r="K288" s="83">
        <v>7.2699999993984799</v>
      </c>
      <c r="L288" s="86" t="s">
        <v>121</v>
      </c>
      <c r="M288" s="87">
        <v>3.3000000000000002E-2</v>
      </c>
      <c r="N288" s="87">
        <v>6.0599999996731629E-2</v>
      </c>
      <c r="O288" s="83">
        <v>936.81000000000017</v>
      </c>
      <c r="P288" s="85">
        <v>82.974000000000004</v>
      </c>
      <c r="Q288" s="73"/>
      <c r="R288" s="83">
        <v>2.8760422990000003</v>
      </c>
      <c r="S288" s="84">
        <v>2.3420250000000004E-7</v>
      </c>
      <c r="T288" s="84">
        <f t="shared" si="1"/>
        <v>2.7643368004074396E-3</v>
      </c>
      <c r="U288" s="84">
        <f>R288/'סכום נכסי הקרן'!$C$42</f>
        <v>4.8345699869883045E-4</v>
      </c>
    </row>
    <row r="289" spans="2:21">
      <c r="B289" s="76" t="s">
        <v>724</v>
      </c>
      <c r="C289" s="73" t="s">
        <v>725</v>
      </c>
      <c r="D289" s="86" t="s">
        <v>28</v>
      </c>
      <c r="E289" s="86" t="s">
        <v>651</v>
      </c>
      <c r="F289" s="73"/>
      <c r="G289" s="86" t="s">
        <v>685</v>
      </c>
      <c r="H289" s="73" t="s">
        <v>656</v>
      </c>
      <c r="I289" s="73" t="s">
        <v>298</v>
      </c>
      <c r="J289" s="73"/>
      <c r="K289" s="83">
        <v>6.6199999997482921</v>
      </c>
      <c r="L289" s="86" t="s">
        <v>123</v>
      </c>
      <c r="M289" s="87">
        <v>5.7999999999999996E-2</v>
      </c>
      <c r="N289" s="87">
        <v>5.1299999997676544E-2</v>
      </c>
      <c r="O289" s="83">
        <v>468.40500000000009</v>
      </c>
      <c r="P289" s="85">
        <v>109.75466</v>
      </c>
      <c r="Q289" s="73"/>
      <c r="R289" s="83">
        <v>2.0658959960000005</v>
      </c>
      <c r="S289" s="84">
        <v>9.3681000000000014E-7</v>
      </c>
      <c r="T289" s="84">
        <f t="shared" si="1"/>
        <v>1.9856565842382907E-3</v>
      </c>
      <c r="U289" s="84">
        <f>R289/'סכום נכסי הקרן'!$C$42</f>
        <v>3.4727301409904999E-4</v>
      </c>
    </row>
    <row r="290" spans="2:21">
      <c r="B290" s="76" t="s">
        <v>726</v>
      </c>
      <c r="C290" s="73" t="s">
        <v>727</v>
      </c>
      <c r="D290" s="86" t="s">
        <v>28</v>
      </c>
      <c r="E290" s="86" t="s">
        <v>651</v>
      </c>
      <c r="F290" s="73"/>
      <c r="G290" s="86" t="s">
        <v>697</v>
      </c>
      <c r="H290" s="73" t="s">
        <v>656</v>
      </c>
      <c r="I290" s="73" t="s">
        <v>653</v>
      </c>
      <c r="J290" s="73"/>
      <c r="K290" s="83">
        <v>7.5099999985100325</v>
      </c>
      <c r="L290" s="86" t="s">
        <v>121</v>
      </c>
      <c r="M290" s="87">
        <v>6.1740000000000003E-2</v>
      </c>
      <c r="N290" s="87">
        <v>6.0699999989895621E-2</v>
      </c>
      <c r="O290" s="83">
        <v>468.40500000000009</v>
      </c>
      <c r="P290" s="85">
        <v>101.07425000000001</v>
      </c>
      <c r="Q290" s="73"/>
      <c r="R290" s="83">
        <v>1.7517163110000005</v>
      </c>
      <c r="S290" s="84">
        <v>1.4637656250000002E-7</v>
      </c>
      <c r="T290" s="84">
        <f t="shared" si="1"/>
        <v>1.6836796399186979E-3</v>
      </c>
      <c r="U290" s="84">
        <f>R290/'סכום נכסי הקרן'!$C$42</f>
        <v>2.9446003300518465E-4</v>
      </c>
    </row>
    <row r="291" spans="2:21">
      <c r="B291" s="76" t="s">
        <v>728</v>
      </c>
      <c r="C291" s="73" t="s">
        <v>729</v>
      </c>
      <c r="D291" s="86" t="s">
        <v>28</v>
      </c>
      <c r="E291" s="86" t="s">
        <v>651</v>
      </c>
      <c r="F291" s="73"/>
      <c r="G291" s="86" t="s">
        <v>730</v>
      </c>
      <c r="H291" s="73" t="s">
        <v>656</v>
      </c>
      <c r="I291" s="73" t="s">
        <v>653</v>
      </c>
      <c r="J291" s="73"/>
      <c r="K291" s="83">
        <v>7.3199999996718565</v>
      </c>
      <c r="L291" s="86" t="s">
        <v>121</v>
      </c>
      <c r="M291" s="87">
        <v>5.5E-2</v>
      </c>
      <c r="N291" s="87">
        <v>5.7799999997668466E-2</v>
      </c>
      <c r="O291" s="83">
        <v>1249.0800000000002</v>
      </c>
      <c r="P291" s="85">
        <v>100.22783</v>
      </c>
      <c r="Q291" s="73"/>
      <c r="R291" s="83">
        <v>4.6321255360000002</v>
      </c>
      <c r="S291" s="84">
        <v>1.1355272727272729E-6</v>
      </c>
      <c r="T291" s="84">
        <f t="shared" si="1"/>
        <v>4.4522137548964587E-3</v>
      </c>
      <c r="U291" s="84">
        <f>R291/'סכום נכסי הקרן'!$C$42</f>
        <v>7.786511032919864E-4</v>
      </c>
    </row>
    <row r="292" spans="2:21">
      <c r="B292" s="76" t="s">
        <v>731</v>
      </c>
      <c r="C292" s="73" t="s">
        <v>732</v>
      </c>
      <c r="D292" s="86" t="s">
        <v>28</v>
      </c>
      <c r="E292" s="86" t="s">
        <v>651</v>
      </c>
      <c r="F292" s="73"/>
      <c r="G292" s="86" t="s">
        <v>697</v>
      </c>
      <c r="H292" s="73" t="s">
        <v>656</v>
      </c>
      <c r="I292" s="73" t="s">
        <v>653</v>
      </c>
      <c r="J292" s="73"/>
      <c r="K292" s="83">
        <v>4.3500000004257817</v>
      </c>
      <c r="L292" s="86" t="s">
        <v>123</v>
      </c>
      <c r="M292" s="87">
        <v>4.1250000000000002E-2</v>
      </c>
      <c r="N292" s="87">
        <v>5.4500000005081907E-2</v>
      </c>
      <c r="O292" s="83">
        <v>927.44190000000015</v>
      </c>
      <c r="P292" s="85">
        <v>97.677419999999998</v>
      </c>
      <c r="Q292" s="73"/>
      <c r="R292" s="83">
        <v>3.6403646270000003</v>
      </c>
      <c r="S292" s="84">
        <v>9.2744190000000017E-7</v>
      </c>
      <c r="T292" s="84">
        <f t="shared" si="1"/>
        <v>3.4989728450157266E-3</v>
      </c>
      <c r="U292" s="84">
        <f>R292/'סכום נכסי הקרן'!$C$42</f>
        <v>6.1193806410661815E-4</v>
      </c>
    </row>
    <row r="293" spans="2:21">
      <c r="B293" s="76" t="s">
        <v>733</v>
      </c>
      <c r="C293" s="73" t="s">
        <v>734</v>
      </c>
      <c r="D293" s="86" t="s">
        <v>28</v>
      </c>
      <c r="E293" s="86" t="s">
        <v>651</v>
      </c>
      <c r="F293" s="73"/>
      <c r="G293" s="86" t="s">
        <v>735</v>
      </c>
      <c r="H293" s="73" t="s">
        <v>656</v>
      </c>
      <c r="I293" s="73" t="s">
        <v>653</v>
      </c>
      <c r="J293" s="73"/>
      <c r="K293" s="83">
        <v>6.9500000003773375</v>
      </c>
      <c r="L293" s="86" t="s">
        <v>121</v>
      </c>
      <c r="M293" s="87">
        <v>6.7979999999999999E-2</v>
      </c>
      <c r="N293" s="87">
        <v>6.8000000002808092E-2</v>
      </c>
      <c r="O293" s="83">
        <v>1498.896</v>
      </c>
      <c r="P293" s="85">
        <v>102.73909999999999</v>
      </c>
      <c r="Q293" s="73"/>
      <c r="R293" s="83">
        <v>5.6978233630000004</v>
      </c>
      <c r="S293" s="84">
        <v>1.4988960000000001E-6</v>
      </c>
      <c r="T293" s="84">
        <f t="shared" si="1"/>
        <v>5.4765198724784732E-3</v>
      </c>
      <c r="U293" s="84">
        <f>R293/'סכום נכסי הקרן'!$C$42</f>
        <v>9.5779279155589934E-4</v>
      </c>
    </row>
    <row r="294" spans="2:21">
      <c r="B294" s="76" t="s">
        <v>736</v>
      </c>
      <c r="C294" s="73" t="s">
        <v>737</v>
      </c>
      <c r="D294" s="86" t="s">
        <v>28</v>
      </c>
      <c r="E294" s="86" t="s">
        <v>651</v>
      </c>
      <c r="F294" s="73"/>
      <c r="G294" s="86" t="s">
        <v>685</v>
      </c>
      <c r="H294" s="73" t="s">
        <v>656</v>
      </c>
      <c r="I294" s="73" t="s">
        <v>298</v>
      </c>
      <c r="J294" s="73"/>
      <c r="K294" s="83">
        <v>6.8299999990709832</v>
      </c>
      <c r="L294" s="86" t="s">
        <v>121</v>
      </c>
      <c r="M294" s="87">
        <v>0.06</v>
      </c>
      <c r="N294" s="87">
        <v>6.6299999992133596E-2</v>
      </c>
      <c r="O294" s="83">
        <v>780.67499999999995</v>
      </c>
      <c r="P294" s="85">
        <v>97.262330000000006</v>
      </c>
      <c r="Q294" s="73"/>
      <c r="R294" s="83">
        <v>2.8094200670000005</v>
      </c>
      <c r="S294" s="84">
        <v>6.5056249999999999E-7</v>
      </c>
      <c r="T294" s="84">
        <f t="shared" si="1"/>
        <v>2.7003021762619893E-3</v>
      </c>
      <c r="U294" s="84">
        <f>R294/'סכום נכסי הקרן'!$C$42</f>
        <v>4.7225793381006434E-4</v>
      </c>
    </row>
    <row r="295" spans="2:21">
      <c r="B295" s="76" t="s">
        <v>738</v>
      </c>
      <c r="C295" s="73" t="s">
        <v>739</v>
      </c>
      <c r="D295" s="86" t="s">
        <v>28</v>
      </c>
      <c r="E295" s="86" t="s">
        <v>651</v>
      </c>
      <c r="F295" s="73"/>
      <c r="G295" s="86" t="s">
        <v>740</v>
      </c>
      <c r="H295" s="73" t="s">
        <v>656</v>
      </c>
      <c r="I295" s="73" t="s">
        <v>298</v>
      </c>
      <c r="J295" s="73"/>
      <c r="K295" s="83">
        <v>6.8400000016662768</v>
      </c>
      <c r="L295" s="86" t="s">
        <v>121</v>
      </c>
      <c r="M295" s="87">
        <v>6.3750000000000001E-2</v>
      </c>
      <c r="N295" s="87">
        <v>6.0300000020431732E-2</v>
      </c>
      <c r="O295" s="83">
        <v>262.30680000000007</v>
      </c>
      <c r="P295" s="85">
        <v>103.8845</v>
      </c>
      <c r="Q295" s="73"/>
      <c r="R295" s="83">
        <v>1.0082355980000002</v>
      </c>
      <c r="S295" s="84">
        <v>3.7472400000000012E-7</v>
      </c>
      <c r="T295" s="84">
        <f t="shared" si="1"/>
        <v>9.6907572187004249E-4</v>
      </c>
      <c r="U295" s="84">
        <f>R295/'סכום נכסי הקרן'!$C$42</f>
        <v>1.6948240168786216E-4</v>
      </c>
    </row>
    <row r="296" spans="2:21">
      <c r="B296" s="76" t="s">
        <v>741</v>
      </c>
      <c r="C296" s="73" t="s">
        <v>742</v>
      </c>
      <c r="D296" s="86" t="s">
        <v>28</v>
      </c>
      <c r="E296" s="86" t="s">
        <v>651</v>
      </c>
      <c r="F296" s="73"/>
      <c r="G296" s="86" t="s">
        <v>697</v>
      </c>
      <c r="H296" s="73" t="s">
        <v>656</v>
      </c>
      <c r="I296" s="73" t="s">
        <v>653</v>
      </c>
      <c r="J296" s="73"/>
      <c r="K296" s="83">
        <v>3.6400000000671278</v>
      </c>
      <c r="L296" s="86" t="s">
        <v>121</v>
      </c>
      <c r="M296" s="87">
        <v>8.1250000000000003E-2</v>
      </c>
      <c r="N296" s="87">
        <v>7.5399999998993078E-2</v>
      </c>
      <c r="O296" s="83">
        <v>624.54000000000008</v>
      </c>
      <c r="P296" s="85">
        <v>103.14617</v>
      </c>
      <c r="Q296" s="73"/>
      <c r="R296" s="83">
        <v>2.3834995560000007</v>
      </c>
      <c r="S296" s="84">
        <v>3.5688000000000006E-7</v>
      </c>
      <c r="T296" s="84">
        <f t="shared" si="1"/>
        <v>2.290924420234194E-3</v>
      </c>
      <c r="U296" s="84">
        <f>R296/'סכום נכסי הקרן'!$C$42</f>
        <v>4.0066154178066739E-4</v>
      </c>
    </row>
    <row r="297" spans="2:21">
      <c r="B297" s="76" t="s">
        <v>743</v>
      </c>
      <c r="C297" s="73" t="s">
        <v>744</v>
      </c>
      <c r="D297" s="86" t="s">
        <v>28</v>
      </c>
      <c r="E297" s="86" t="s">
        <v>651</v>
      </c>
      <c r="F297" s="73"/>
      <c r="G297" s="86" t="s">
        <v>697</v>
      </c>
      <c r="H297" s="73" t="s">
        <v>663</v>
      </c>
      <c r="I297" s="73" t="s">
        <v>653</v>
      </c>
      <c r="J297" s="73"/>
      <c r="K297" s="83">
        <v>4.3800000002154693</v>
      </c>
      <c r="L297" s="86" t="s">
        <v>123</v>
      </c>
      <c r="M297" s="87">
        <v>7.2499999999999995E-2</v>
      </c>
      <c r="N297" s="87">
        <v>7.3100000005656057E-2</v>
      </c>
      <c r="O297" s="83">
        <v>1114.8039000000003</v>
      </c>
      <c r="P297" s="85">
        <v>99.454909999999998</v>
      </c>
      <c r="Q297" s="73"/>
      <c r="R297" s="83">
        <v>4.4554202079999996</v>
      </c>
      <c r="S297" s="84">
        <v>8.9184312000000022E-7</v>
      </c>
      <c r="T297" s="84">
        <f t="shared" si="1"/>
        <v>4.2823716628005567E-3</v>
      </c>
      <c r="U297" s="84">
        <f>R297/'סכום נכסי הקרן'!$C$42</f>
        <v>7.4894728858846955E-4</v>
      </c>
    </row>
    <row r="298" spans="2:21">
      <c r="B298" s="76" t="s">
        <v>745</v>
      </c>
      <c r="C298" s="73" t="s">
        <v>746</v>
      </c>
      <c r="D298" s="86" t="s">
        <v>28</v>
      </c>
      <c r="E298" s="86" t="s">
        <v>651</v>
      </c>
      <c r="F298" s="73"/>
      <c r="G298" s="86" t="s">
        <v>697</v>
      </c>
      <c r="H298" s="73" t="s">
        <v>663</v>
      </c>
      <c r="I298" s="73" t="s">
        <v>653</v>
      </c>
      <c r="J298" s="73"/>
      <c r="K298" s="83">
        <v>7.2899999999261791</v>
      </c>
      <c r="L298" s="86" t="s">
        <v>121</v>
      </c>
      <c r="M298" s="87">
        <v>7.1190000000000003E-2</v>
      </c>
      <c r="N298" s="87">
        <v>7.1399999999044686E-2</v>
      </c>
      <c r="O298" s="83">
        <v>624.54000000000008</v>
      </c>
      <c r="P298" s="85">
        <v>99.657330000000002</v>
      </c>
      <c r="Q298" s="73"/>
      <c r="R298" s="83">
        <v>2.3028794730000004</v>
      </c>
      <c r="S298" s="84">
        <v>4.1636000000000006E-7</v>
      </c>
      <c r="T298" s="84">
        <f t="shared" si="1"/>
        <v>2.2134356216979931E-3</v>
      </c>
      <c r="U298" s="84">
        <f>R298/'סכום נכסי הקרן'!$C$42</f>
        <v>3.8710946593825614E-4</v>
      </c>
    </row>
    <row r="299" spans="2:21">
      <c r="B299" s="76" t="s">
        <v>747</v>
      </c>
      <c r="C299" s="73" t="s">
        <v>748</v>
      </c>
      <c r="D299" s="86" t="s">
        <v>28</v>
      </c>
      <c r="E299" s="86" t="s">
        <v>651</v>
      </c>
      <c r="F299" s="73"/>
      <c r="G299" s="86" t="s">
        <v>735</v>
      </c>
      <c r="H299" s="73" t="s">
        <v>663</v>
      </c>
      <c r="I299" s="73" t="s">
        <v>653</v>
      </c>
      <c r="J299" s="73"/>
      <c r="K299" s="83">
        <v>3.3000000005201708</v>
      </c>
      <c r="L299" s="86" t="s">
        <v>121</v>
      </c>
      <c r="M299" s="87">
        <v>2.6249999999999999E-2</v>
      </c>
      <c r="N299" s="87">
        <v>7.5000000010003301E-2</v>
      </c>
      <c r="O299" s="83">
        <v>791.76058500000011</v>
      </c>
      <c r="P299" s="85">
        <v>85.310379999999995</v>
      </c>
      <c r="Q299" s="73"/>
      <c r="R299" s="83">
        <v>2.4991795190000001</v>
      </c>
      <c r="S299" s="84">
        <v>6.3765627906864372E-7</v>
      </c>
      <c r="T299" s="84">
        <f t="shared" si="1"/>
        <v>2.4021113728398135E-3</v>
      </c>
      <c r="U299" s="84">
        <f>R299/'סכום נכסי הקרן'!$C$42</f>
        <v>4.2010711382285085E-4</v>
      </c>
    </row>
    <row r="300" spans="2:21">
      <c r="B300" s="76" t="s">
        <v>749</v>
      </c>
      <c r="C300" s="73" t="s">
        <v>750</v>
      </c>
      <c r="D300" s="86" t="s">
        <v>28</v>
      </c>
      <c r="E300" s="86" t="s">
        <v>651</v>
      </c>
      <c r="F300" s="73"/>
      <c r="G300" s="86" t="s">
        <v>735</v>
      </c>
      <c r="H300" s="73" t="s">
        <v>663</v>
      </c>
      <c r="I300" s="73" t="s">
        <v>653</v>
      </c>
      <c r="J300" s="73"/>
      <c r="K300" s="83">
        <v>2.0700000001194678</v>
      </c>
      <c r="L300" s="86" t="s">
        <v>121</v>
      </c>
      <c r="M300" s="87">
        <v>7.0499999999999993E-2</v>
      </c>
      <c r="N300" s="87">
        <v>7.0700000009728092E-2</v>
      </c>
      <c r="O300" s="83">
        <v>312.27000000000004</v>
      </c>
      <c r="P300" s="85">
        <v>101.42507999999999</v>
      </c>
      <c r="Q300" s="73"/>
      <c r="R300" s="83">
        <v>1.1718643980000001</v>
      </c>
      <c r="S300" s="84">
        <v>3.9338525224174298E-7</v>
      </c>
      <c r="T300" s="84">
        <f t="shared" si="1"/>
        <v>1.1263491783848447E-3</v>
      </c>
      <c r="U300" s="84">
        <f>R300/'סכום נכסי הקרן'!$C$42</f>
        <v>1.9698807800430467E-4</v>
      </c>
    </row>
    <row r="301" spans="2:21">
      <c r="B301" s="76" t="s">
        <v>751</v>
      </c>
      <c r="C301" s="73" t="s">
        <v>752</v>
      </c>
      <c r="D301" s="86" t="s">
        <v>28</v>
      </c>
      <c r="E301" s="86" t="s">
        <v>651</v>
      </c>
      <c r="F301" s="73"/>
      <c r="G301" s="86" t="s">
        <v>753</v>
      </c>
      <c r="H301" s="73" t="s">
        <v>663</v>
      </c>
      <c r="I301" s="73" t="s">
        <v>653</v>
      </c>
      <c r="J301" s="73"/>
      <c r="K301" s="83">
        <v>5.3399999993890539</v>
      </c>
      <c r="L301" s="86" t="s">
        <v>121</v>
      </c>
      <c r="M301" s="87">
        <v>0.04</v>
      </c>
      <c r="N301" s="87">
        <v>6.0099999992571443E-2</v>
      </c>
      <c r="O301" s="83">
        <v>850.9357500000001</v>
      </c>
      <c r="P301" s="85">
        <v>91.497889999999998</v>
      </c>
      <c r="Q301" s="73"/>
      <c r="R301" s="83">
        <v>2.8807765140000003</v>
      </c>
      <c r="S301" s="84">
        <v>1.7018715000000001E-6</v>
      </c>
      <c r="T301" s="84">
        <f t="shared" si="1"/>
        <v>2.7688871384709971E-3</v>
      </c>
      <c r="U301" s="84">
        <f>R301/'סכום נכסי הקרן'!$C$42</f>
        <v>4.8425281083827316E-4</v>
      </c>
    </row>
    <row r="302" spans="2:21">
      <c r="B302" s="76" t="s">
        <v>754</v>
      </c>
      <c r="C302" s="73" t="s">
        <v>755</v>
      </c>
      <c r="D302" s="86" t="s">
        <v>28</v>
      </c>
      <c r="E302" s="86" t="s">
        <v>651</v>
      </c>
      <c r="F302" s="73"/>
      <c r="G302" s="86" t="s">
        <v>669</v>
      </c>
      <c r="H302" s="73" t="s">
        <v>663</v>
      </c>
      <c r="I302" s="73" t="s">
        <v>298</v>
      </c>
      <c r="J302" s="73"/>
      <c r="K302" s="83">
        <v>3.5400000017734219</v>
      </c>
      <c r="L302" s="86" t="s">
        <v>121</v>
      </c>
      <c r="M302" s="87">
        <v>5.5E-2</v>
      </c>
      <c r="N302" s="87">
        <v>8.8400000051838484E-2</v>
      </c>
      <c r="O302" s="83">
        <v>218.58900000000003</v>
      </c>
      <c r="P302" s="85">
        <v>90.636110000000002</v>
      </c>
      <c r="Q302" s="73"/>
      <c r="R302" s="83">
        <v>0.73304610500000011</v>
      </c>
      <c r="S302" s="84">
        <v>2.1858900000000003E-7</v>
      </c>
      <c r="T302" s="84">
        <f t="shared" si="1"/>
        <v>7.045745902803344E-4</v>
      </c>
      <c r="U302" s="84">
        <f>R302/'סכום נכסי הקרן'!$C$42</f>
        <v>1.2322359443544739E-4</v>
      </c>
    </row>
    <row r="303" spans="2:21">
      <c r="B303" s="76" t="s">
        <v>756</v>
      </c>
      <c r="C303" s="73" t="s">
        <v>757</v>
      </c>
      <c r="D303" s="86" t="s">
        <v>28</v>
      </c>
      <c r="E303" s="86" t="s">
        <v>651</v>
      </c>
      <c r="F303" s="73"/>
      <c r="G303" s="86" t="s">
        <v>669</v>
      </c>
      <c r="H303" s="73" t="s">
        <v>663</v>
      </c>
      <c r="I303" s="73" t="s">
        <v>298</v>
      </c>
      <c r="J303" s="73"/>
      <c r="K303" s="83">
        <v>3.1300000003584367</v>
      </c>
      <c r="L303" s="86" t="s">
        <v>121</v>
      </c>
      <c r="M303" s="87">
        <v>0.06</v>
      </c>
      <c r="N303" s="87">
        <v>8.2000000012650731E-2</v>
      </c>
      <c r="O303" s="83">
        <v>671.69277</v>
      </c>
      <c r="P303" s="85">
        <v>95.418670000000006</v>
      </c>
      <c r="Q303" s="73"/>
      <c r="R303" s="83">
        <v>2.3714050550000008</v>
      </c>
      <c r="S303" s="84">
        <v>8.9559036000000002E-7</v>
      </c>
      <c r="T303" s="84">
        <f t="shared" si="1"/>
        <v>2.2792996697190543E-3</v>
      </c>
      <c r="U303" s="84">
        <f>R303/'סכום נכסי הקרן'!$C$42</f>
        <v>3.9862848018200694E-4</v>
      </c>
    </row>
    <row r="304" spans="2:21">
      <c r="B304" s="76" t="s">
        <v>758</v>
      </c>
      <c r="C304" s="73" t="s">
        <v>759</v>
      </c>
      <c r="D304" s="86" t="s">
        <v>28</v>
      </c>
      <c r="E304" s="86" t="s">
        <v>651</v>
      </c>
      <c r="F304" s="73"/>
      <c r="G304" s="86" t="s">
        <v>760</v>
      </c>
      <c r="H304" s="73" t="s">
        <v>663</v>
      </c>
      <c r="I304" s="73" t="s">
        <v>298</v>
      </c>
      <c r="J304" s="73"/>
      <c r="K304" s="83">
        <v>6.1400000002501383</v>
      </c>
      <c r="L304" s="86" t="s">
        <v>123</v>
      </c>
      <c r="M304" s="87">
        <v>6.6250000000000003E-2</v>
      </c>
      <c r="N304" s="87">
        <v>6.4800000003078631E-2</v>
      </c>
      <c r="O304" s="83">
        <v>1249.0800000000002</v>
      </c>
      <c r="P304" s="85">
        <v>103.53986</v>
      </c>
      <c r="Q304" s="73"/>
      <c r="R304" s="83">
        <v>5.1971088550000015</v>
      </c>
      <c r="S304" s="84">
        <v>1.6654400000000002E-6</v>
      </c>
      <c r="T304" s="84">
        <f t="shared" si="1"/>
        <v>4.9952531187024357E-3</v>
      </c>
      <c r="U304" s="84">
        <f>R304/'סכום נכסי הקרן'!$C$42</f>
        <v>8.7362367717019993E-4</v>
      </c>
    </row>
    <row r="305" spans="2:21">
      <c r="B305" s="76" t="s">
        <v>761</v>
      </c>
      <c r="C305" s="73" t="s">
        <v>762</v>
      </c>
      <c r="D305" s="86" t="s">
        <v>28</v>
      </c>
      <c r="E305" s="86" t="s">
        <v>651</v>
      </c>
      <c r="F305" s="73"/>
      <c r="G305" s="86" t="s">
        <v>763</v>
      </c>
      <c r="H305" s="73" t="s">
        <v>663</v>
      </c>
      <c r="I305" s="73" t="s">
        <v>298</v>
      </c>
      <c r="J305" s="73"/>
      <c r="K305" s="83">
        <v>5.8599999991444474</v>
      </c>
      <c r="L305" s="86" t="s">
        <v>121</v>
      </c>
      <c r="M305" s="87">
        <v>3.2500000000000001E-2</v>
      </c>
      <c r="N305" s="87">
        <v>5.6299999994247153E-2</v>
      </c>
      <c r="O305" s="83">
        <v>624.54000000000008</v>
      </c>
      <c r="P305" s="85">
        <v>88.011750000000006</v>
      </c>
      <c r="Q305" s="73"/>
      <c r="R305" s="83">
        <v>2.0337737590000002</v>
      </c>
      <c r="S305" s="84">
        <v>4.9979993277741323E-7</v>
      </c>
      <c r="T305" s="84">
        <f t="shared" si="1"/>
        <v>1.9547819750987158E-3</v>
      </c>
      <c r="U305" s="84">
        <f>R305/'סכום נכסי הקרן'!$C$42</f>
        <v>3.418733298534767E-4</v>
      </c>
    </row>
    <row r="306" spans="2:21">
      <c r="B306" s="76" t="s">
        <v>764</v>
      </c>
      <c r="C306" s="73" t="s">
        <v>765</v>
      </c>
      <c r="D306" s="86" t="s">
        <v>28</v>
      </c>
      <c r="E306" s="86" t="s">
        <v>651</v>
      </c>
      <c r="F306" s="73"/>
      <c r="G306" s="86" t="s">
        <v>735</v>
      </c>
      <c r="H306" s="73" t="s">
        <v>663</v>
      </c>
      <c r="I306" s="73" t="s">
        <v>298</v>
      </c>
      <c r="J306" s="73"/>
      <c r="K306" s="83">
        <v>1.5399999999918157</v>
      </c>
      <c r="L306" s="86" t="s">
        <v>121</v>
      </c>
      <c r="M306" s="87">
        <v>4.2500000000000003E-2</v>
      </c>
      <c r="N306" s="87">
        <v>7.9299999997585607E-2</v>
      </c>
      <c r="O306" s="83">
        <v>686.99400000000014</v>
      </c>
      <c r="P306" s="85">
        <v>96.136560000000003</v>
      </c>
      <c r="Q306" s="73"/>
      <c r="R306" s="83">
        <v>2.4436737630000001</v>
      </c>
      <c r="S306" s="84">
        <v>1.4463031578947371E-6</v>
      </c>
      <c r="T306" s="84">
        <f t="shared" si="1"/>
        <v>2.3487614607058415E-3</v>
      </c>
      <c r="U306" s="84">
        <f>R306/'סכום נכסי הקרן'!$C$42</f>
        <v>4.1077670647258341E-4</v>
      </c>
    </row>
    <row r="307" spans="2:21">
      <c r="B307" s="76" t="s">
        <v>766</v>
      </c>
      <c r="C307" s="73" t="s">
        <v>767</v>
      </c>
      <c r="D307" s="86" t="s">
        <v>28</v>
      </c>
      <c r="E307" s="86" t="s">
        <v>651</v>
      </c>
      <c r="F307" s="73"/>
      <c r="G307" s="86" t="s">
        <v>735</v>
      </c>
      <c r="H307" s="73" t="s">
        <v>663</v>
      </c>
      <c r="I307" s="73" t="s">
        <v>298</v>
      </c>
      <c r="J307" s="73"/>
      <c r="K307" s="83">
        <v>4.8099999979250905</v>
      </c>
      <c r="L307" s="86" t="s">
        <v>121</v>
      </c>
      <c r="M307" s="87">
        <v>3.125E-2</v>
      </c>
      <c r="N307" s="87">
        <v>7.4299999979882847E-2</v>
      </c>
      <c r="O307" s="83">
        <v>312.27000000000004</v>
      </c>
      <c r="P307" s="85">
        <v>82.174080000000004</v>
      </c>
      <c r="Q307" s="73"/>
      <c r="R307" s="83">
        <v>0.94943853700000014</v>
      </c>
      <c r="S307" s="84">
        <v>4.1636000000000006E-7</v>
      </c>
      <c r="T307" s="84">
        <f t="shared" si="1"/>
        <v>9.1256233904023687E-4</v>
      </c>
      <c r="U307" s="84">
        <f>R307/'סכום נכסי הקרן'!$C$42</f>
        <v>1.5959873250356131E-4</v>
      </c>
    </row>
    <row r="308" spans="2:21">
      <c r="B308" s="76" t="s">
        <v>768</v>
      </c>
      <c r="C308" s="73" t="s">
        <v>769</v>
      </c>
      <c r="D308" s="86" t="s">
        <v>28</v>
      </c>
      <c r="E308" s="86" t="s">
        <v>651</v>
      </c>
      <c r="F308" s="73"/>
      <c r="G308" s="86" t="s">
        <v>740</v>
      </c>
      <c r="H308" s="73" t="s">
        <v>663</v>
      </c>
      <c r="I308" s="73" t="s">
        <v>298</v>
      </c>
      <c r="J308" s="73"/>
      <c r="K308" s="83">
        <v>6.9300000005233704</v>
      </c>
      <c r="L308" s="86" t="s">
        <v>121</v>
      </c>
      <c r="M308" s="87">
        <v>6.4000000000000001E-2</v>
      </c>
      <c r="N308" s="87">
        <v>6.1800000008424984E-2</v>
      </c>
      <c r="O308" s="83">
        <v>405.95100000000008</v>
      </c>
      <c r="P308" s="85">
        <v>104.31100000000001</v>
      </c>
      <c r="Q308" s="73"/>
      <c r="R308" s="83">
        <v>1.5667707260000001</v>
      </c>
      <c r="S308" s="84">
        <v>4.0595100000000009E-7</v>
      </c>
      <c r="T308" s="84">
        <f t="shared" si="1"/>
        <v>1.5059173424496566E-3</v>
      </c>
      <c r="U308" s="84">
        <f>R308/'סכום נכסי הקרן'!$C$42</f>
        <v>2.6337104746495513E-4</v>
      </c>
    </row>
    <row r="309" spans="2:21">
      <c r="B309" s="76" t="s">
        <v>770</v>
      </c>
      <c r="C309" s="73" t="s">
        <v>771</v>
      </c>
      <c r="D309" s="86" t="s">
        <v>28</v>
      </c>
      <c r="E309" s="86" t="s">
        <v>651</v>
      </c>
      <c r="F309" s="73"/>
      <c r="G309" s="86" t="s">
        <v>740</v>
      </c>
      <c r="H309" s="73" t="s">
        <v>663</v>
      </c>
      <c r="I309" s="73" t="s">
        <v>653</v>
      </c>
      <c r="J309" s="73"/>
      <c r="K309" s="83">
        <v>4.4999999995585815</v>
      </c>
      <c r="L309" s="86" t="s">
        <v>123</v>
      </c>
      <c r="M309" s="87">
        <v>4.8750000000000002E-2</v>
      </c>
      <c r="N309" s="87">
        <v>5.539999999499725E-2</v>
      </c>
      <c r="O309" s="83">
        <v>855.61980000000005</v>
      </c>
      <c r="P309" s="85">
        <v>98.831559999999996</v>
      </c>
      <c r="Q309" s="73"/>
      <c r="R309" s="83">
        <v>3.3981336550000005</v>
      </c>
      <c r="S309" s="84">
        <v>8.5561980000000005E-7</v>
      </c>
      <c r="T309" s="84">
        <f t="shared" si="1"/>
        <v>3.2661501252904688E-3</v>
      </c>
      <c r="U309" s="84">
        <f>R309/'סכום נכסי הקרן'!$C$42</f>
        <v>5.7121951877933317E-4</v>
      </c>
    </row>
    <row r="310" spans="2:21">
      <c r="B310" s="76" t="s">
        <v>772</v>
      </c>
      <c r="C310" s="73" t="s">
        <v>773</v>
      </c>
      <c r="D310" s="86" t="s">
        <v>28</v>
      </c>
      <c r="E310" s="86" t="s">
        <v>651</v>
      </c>
      <c r="F310" s="73"/>
      <c r="G310" s="86" t="s">
        <v>753</v>
      </c>
      <c r="H310" s="73" t="s">
        <v>663</v>
      </c>
      <c r="I310" s="73" t="s">
        <v>653</v>
      </c>
      <c r="J310" s="73"/>
      <c r="K310" s="83">
        <v>7.3099999996692615</v>
      </c>
      <c r="L310" s="86" t="s">
        <v>121</v>
      </c>
      <c r="M310" s="87">
        <v>5.9000000000000004E-2</v>
      </c>
      <c r="N310" s="87">
        <v>6.1499999998299942E-2</v>
      </c>
      <c r="O310" s="83">
        <v>874.35600000000011</v>
      </c>
      <c r="P310" s="85">
        <v>100.00211</v>
      </c>
      <c r="Q310" s="73"/>
      <c r="R310" s="83">
        <v>3.2351854970000002</v>
      </c>
      <c r="S310" s="84">
        <v>1.7487120000000002E-6</v>
      </c>
      <c r="T310" s="84">
        <f t="shared" si="1"/>
        <v>3.1095308746366709E-3</v>
      </c>
      <c r="U310" s="84">
        <f>R310/'סכום נכסי הקרן'!$C$42</f>
        <v>5.4382825703134911E-4</v>
      </c>
    </row>
    <row r="311" spans="2:21">
      <c r="B311" s="76" t="s">
        <v>774</v>
      </c>
      <c r="C311" s="73" t="s">
        <v>775</v>
      </c>
      <c r="D311" s="86" t="s">
        <v>28</v>
      </c>
      <c r="E311" s="86" t="s">
        <v>651</v>
      </c>
      <c r="F311" s="73"/>
      <c r="G311" s="86" t="s">
        <v>776</v>
      </c>
      <c r="H311" s="73" t="s">
        <v>663</v>
      </c>
      <c r="I311" s="73" t="s">
        <v>653</v>
      </c>
      <c r="J311" s="73"/>
      <c r="K311" s="83">
        <v>7.1099999981241178</v>
      </c>
      <c r="L311" s="86" t="s">
        <v>121</v>
      </c>
      <c r="M311" s="87">
        <v>3.15E-2</v>
      </c>
      <c r="N311" s="87">
        <v>7.1899999983765298E-2</v>
      </c>
      <c r="O311" s="83">
        <v>624.54000000000008</v>
      </c>
      <c r="P311" s="85">
        <v>75.436250000000001</v>
      </c>
      <c r="Q311" s="73"/>
      <c r="R311" s="83">
        <v>1.7431793570000003</v>
      </c>
      <c r="S311" s="84">
        <v>9.6325075150339245E-7</v>
      </c>
      <c r="T311" s="84">
        <f t="shared" si="1"/>
        <v>1.6754742612586581E-3</v>
      </c>
      <c r="U311" s="84">
        <f>R311/'סכום נכסי הקרן'!$C$42</f>
        <v>2.9302498799200626E-4</v>
      </c>
    </row>
    <row r="312" spans="2:21">
      <c r="B312" s="76" t="s">
        <v>777</v>
      </c>
      <c r="C312" s="73" t="s">
        <v>778</v>
      </c>
      <c r="D312" s="86" t="s">
        <v>28</v>
      </c>
      <c r="E312" s="86" t="s">
        <v>651</v>
      </c>
      <c r="F312" s="73"/>
      <c r="G312" s="86" t="s">
        <v>779</v>
      </c>
      <c r="H312" s="73" t="s">
        <v>663</v>
      </c>
      <c r="I312" s="73" t="s">
        <v>298</v>
      </c>
      <c r="J312" s="73"/>
      <c r="K312" s="83">
        <v>7.3699999998176828</v>
      </c>
      <c r="L312" s="86" t="s">
        <v>121</v>
      </c>
      <c r="M312" s="87">
        <v>6.25E-2</v>
      </c>
      <c r="N312" s="87">
        <v>6.2000000000688005E-2</v>
      </c>
      <c r="O312" s="83">
        <v>780.67499999999995</v>
      </c>
      <c r="P312" s="85">
        <v>100.64100000000001</v>
      </c>
      <c r="Q312" s="73"/>
      <c r="R312" s="83">
        <v>2.9070127690000005</v>
      </c>
      <c r="S312" s="84">
        <v>1.301125E-6</v>
      </c>
      <c r="T312" s="84">
        <f t="shared" si="1"/>
        <v>2.7941043771835816E-3</v>
      </c>
      <c r="U312" s="84">
        <f>R312/'סכום נכסי הקרן'!$C$42</f>
        <v>4.886630731990902E-4</v>
      </c>
    </row>
    <row r="313" spans="2:21">
      <c r="B313" s="76" t="s">
        <v>780</v>
      </c>
      <c r="C313" s="73" t="s">
        <v>781</v>
      </c>
      <c r="D313" s="86" t="s">
        <v>28</v>
      </c>
      <c r="E313" s="86" t="s">
        <v>651</v>
      </c>
      <c r="F313" s="73"/>
      <c r="G313" s="86" t="s">
        <v>730</v>
      </c>
      <c r="H313" s="73" t="s">
        <v>663</v>
      </c>
      <c r="I313" s="73" t="s">
        <v>298</v>
      </c>
      <c r="J313" s="73"/>
      <c r="K313" s="83">
        <v>7.0900000037782744</v>
      </c>
      <c r="L313" s="86" t="s">
        <v>121</v>
      </c>
      <c r="M313" s="87">
        <v>5.5999999999999994E-2</v>
      </c>
      <c r="N313" s="87">
        <v>5.720000002325093E-2</v>
      </c>
      <c r="O313" s="83">
        <v>234.20250000000004</v>
      </c>
      <c r="P313" s="85">
        <v>99.265110000000007</v>
      </c>
      <c r="Q313" s="73"/>
      <c r="R313" s="83">
        <v>0.86018107500000007</v>
      </c>
      <c r="S313" s="84">
        <v>3.9033750000000008E-7</v>
      </c>
      <c r="T313" s="84">
        <f t="shared" si="1"/>
        <v>8.2677163735154493E-4</v>
      </c>
      <c r="U313" s="84">
        <f>R313/'סכום נכסי הקרן'!$C$42</f>
        <v>1.4459473040491383E-4</v>
      </c>
    </row>
    <row r="314" spans="2:21">
      <c r="B314" s="76" t="s">
        <v>782</v>
      </c>
      <c r="C314" s="73" t="s">
        <v>783</v>
      </c>
      <c r="D314" s="86" t="s">
        <v>28</v>
      </c>
      <c r="E314" s="86" t="s">
        <v>651</v>
      </c>
      <c r="F314" s="73"/>
      <c r="G314" s="86" t="s">
        <v>723</v>
      </c>
      <c r="H314" s="73" t="s">
        <v>663</v>
      </c>
      <c r="I314" s="73" t="s">
        <v>298</v>
      </c>
      <c r="J314" s="73"/>
      <c r="K314" s="83">
        <v>4.5100000001581835</v>
      </c>
      <c r="L314" s="86" t="s">
        <v>121</v>
      </c>
      <c r="M314" s="87">
        <v>4.4999999999999998E-2</v>
      </c>
      <c r="N314" s="87">
        <v>6.2000000001834005E-2</v>
      </c>
      <c r="O314" s="83">
        <v>1253.9826390000003</v>
      </c>
      <c r="P314" s="85">
        <v>94.014499999999998</v>
      </c>
      <c r="Q314" s="73"/>
      <c r="R314" s="83">
        <v>4.3620243810000012</v>
      </c>
      <c r="S314" s="84">
        <v>2.0899710650000003E-6</v>
      </c>
      <c r="T314" s="84">
        <f t="shared" si="1"/>
        <v>4.1926033302310565E-3</v>
      </c>
      <c r="U314" s="84">
        <f>R314/'סכום נכסי הקרן'!$C$42</f>
        <v>7.3324763555203333E-4</v>
      </c>
    </row>
    <row r="315" spans="2:21">
      <c r="B315" s="76" t="s">
        <v>784</v>
      </c>
      <c r="C315" s="73" t="s">
        <v>785</v>
      </c>
      <c r="D315" s="86" t="s">
        <v>28</v>
      </c>
      <c r="E315" s="86" t="s">
        <v>651</v>
      </c>
      <c r="F315" s="73"/>
      <c r="G315" s="86" t="s">
        <v>669</v>
      </c>
      <c r="H315" s="73" t="s">
        <v>663</v>
      </c>
      <c r="I315" s="73" t="s">
        <v>298</v>
      </c>
      <c r="J315" s="73"/>
      <c r="K315" s="83">
        <v>7.0399999979333323</v>
      </c>
      <c r="L315" s="86" t="s">
        <v>121</v>
      </c>
      <c r="M315" s="87">
        <v>0.04</v>
      </c>
      <c r="N315" s="87">
        <v>6.0299999987770032E-2</v>
      </c>
      <c r="O315" s="83">
        <v>468.40500000000009</v>
      </c>
      <c r="P315" s="85">
        <v>88.22533</v>
      </c>
      <c r="Q315" s="73"/>
      <c r="R315" s="83">
        <v>1.5290319290000003</v>
      </c>
      <c r="S315" s="84">
        <v>4.6840500000000007E-7</v>
      </c>
      <c r="T315" s="84">
        <f t="shared" si="1"/>
        <v>1.4696443205311409E-3</v>
      </c>
      <c r="U315" s="84">
        <f>R315/'סכום נכסי הקרן'!$C$42</f>
        <v>2.570272306377589E-4</v>
      </c>
    </row>
    <row r="316" spans="2:21">
      <c r="B316" s="76" t="s">
        <v>786</v>
      </c>
      <c r="C316" s="73" t="s">
        <v>787</v>
      </c>
      <c r="D316" s="86" t="s">
        <v>28</v>
      </c>
      <c r="E316" s="86" t="s">
        <v>651</v>
      </c>
      <c r="F316" s="73"/>
      <c r="G316" s="86" t="s">
        <v>669</v>
      </c>
      <c r="H316" s="73" t="s">
        <v>663</v>
      </c>
      <c r="I316" s="73" t="s">
        <v>298</v>
      </c>
      <c r="J316" s="73"/>
      <c r="K316" s="83">
        <v>3.0999999994720993</v>
      </c>
      <c r="L316" s="86" t="s">
        <v>121</v>
      </c>
      <c r="M316" s="87">
        <v>6.8750000000000006E-2</v>
      </c>
      <c r="N316" s="87">
        <v>6.2399999989969882E-2</v>
      </c>
      <c r="O316" s="83">
        <v>780.67499999999995</v>
      </c>
      <c r="P316" s="85">
        <v>104.92904</v>
      </c>
      <c r="Q316" s="73"/>
      <c r="R316" s="83">
        <v>3.0308727460000005</v>
      </c>
      <c r="S316" s="84">
        <v>1.1491769880500608E-6</v>
      </c>
      <c r="T316" s="84">
        <f t="shared" si="1"/>
        <v>2.9131536320007893E-3</v>
      </c>
      <c r="U316" s="84">
        <f>R316/'סכום נכסי הקרן'!$C$42</f>
        <v>5.0948368934932787E-4</v>
      </c>
    </row>
    <row r="317" spans="2:21">
      <c r="B317" s="76" t="s">
        <v>788</v>
      </c>
      <c r="C317" s="73" t="s">
        <v>789</v>
      </c>
      <c r="D317" s="86" t="s">
        <v>28</v>
      </c>
      <c r="E317" s="86" t="s">
        <v>651</v>
      </c>
      <c r="F317" s="73"/>
      <c r="G317" s="86" t="s">
        <v>697</v>
      </c>
      <c r="H317" s="73" t="s">
        <v>663</v>
      </c>
      <c r="I317" s="73" t="s">
        <v>653</v>
      </c>
      <c r="J317" s="73"/>
      <c r="K317" s="83">
        <v>4.0000000002072067</v>
      </c>
      <c r="L317" s="86" t="s">
        <v>124</v>
      </c>
      <c r="M317" s="87">
        <v>7.4160000000000004E-2</v>
      </c>
      <c r="N317" s="87">
        <v>8.2000000006216225E-2</v>
      </c>
      <c r="O317" s="83">
        <v>1061.7180000000001</v>
      </c>
      <c r="P317" s="85">
        <v>97.320300000000003</v>
      </c>
      <c r="Q317" s="73"/>
      <c r="R317" s="83">
        <v>4.8260806000000009</v>
      </c>
      <c r="S317" s="84">
        <v>1.6334123076923077E-6</v>
      </c>
      <c r="T317" s="84">
        <f t="shared" si="1"/>
        <v>4.638635603151961E-3</v>
      </c>
      <c r="U317" s="84">
        <f>R317/'סכום נכסי הקרן'!$C$42</f>
        <v>8.1125456435946917E-4</v>
      </c>
    </row>
    <row r="318" spans="2:21">
      <c r="B318" s="76" t="s">
        <v>790</v>
      </c>
      <c r="C318" s="73" t="s">
        <v>791</v>
      </c>
      <c r="D318" s="86" t="s">
        <v>28</v>
      </c>
      <c r="E318" s="86" t="s">
        <v>651</v>
      </c>
      <c r="F318" s="73"/>
      <c r="G318" s="86" t="s">
        <v>703</v>
      </c>
      <c r="H318" s="73" t="s">
        <v>792</v>
      </c>
      <c r="I318" s="73" t="s">
        <v>687</v>
      </c>
      <c r="J318" s="73"/>
      <c r="K318" s="83">
        <v>3.260000000976818</v>
      </c>
      <c r="L318" s="86" t="s">
        <v>121</v>
      </c>
      <c r="M318" s="87">
        <v>4.7E-2</v>
      </c>
      <c r="N318" s="87">
        <v>7.7400000019832355E-2</v>
      </c>
      <c r="O318" s="83">
        <v>593.3130000000001</v>
      </c>
      <c r="P318" s="85">
        <v>92.334890000000001</v>
      </c>
      <c r="Q318" s="73"/>
      <c r="R318" s="83">
        <v>2.0269891270000007</v>
      </c>
      <c r="S318" s="84">
        <v>1.1964367816091956E-6</v>
      </c>
      <c r="T318" s="84">
        <f t="shared" si="1"/>
        <v>1.9482608582426313E-3</v>
      </c>
      <c r="U318" s="84">
        <f>R318/'סכום נכסי הקרן'!$C$42</f>
        <v>3.4073284668842163E-4</v>
      </c>
    </row>
    <row r="319" spans="2:21">
      <c r="B319" s="76" t="s">
        <v>793</v>
      </c>
      <c r="C319" s="73" t="s">
        <v>794</v>
      </c>
      <c r="D319" s="86" t="s">
        <v>28</v>
      </c>
      <c r="E319" s="86" t="s">
        <v>651</v>
      </c>
      <c r="F319" s="73"/>
      <c r="G319" s="86" t="s">
        <v>735</v>
      </c>
      <c r="H319" s="73" t="s">
        <v>663</v>
      </c>
      <c r="I319" s="73" t="s">
        <v>298</v>
      </c>
      <c r="J319" s="73"/>
      <c r="K319" s="83">
        <v>1.9499999998467783</v>
      </c>
      <c r="L319" s="86" t="s">
        <v>121</v>
      </c>
      <c r="M319" s="87">
        <v>3.7499999999999999E-2</v>
      </c>
      <c r="N319" s="87">
        <v>7.6599999962001022E-2</v>
      </c>
      <c r="O319" s="83">
        <v>187.36199999999999</v>
      </c>
      <c r="P319" s="85">
        <v>94.144829999999999</v>
      </c>
      <c r="Q319" s="73"/>
      <c r="R319" s="83">
        <v>0.65264907800000016</v>
      </c>
      <c r="S319" s="84">
        <v>3.7472400000000001E-7</v>
      </c>
      <c r="T319" s="84">
        <f t="shared" si="1"/>
        <v>6.273001842478763E-4</v>
      </c>
      <c r="U319" s="84">
        <f>R319/'סכום נכסי הקרן'!$C$42</f>
        <v>1.0970901386365143E-4</v>
      </c>
    </row>
    <row r="320" spans="2:21">
      <c r="B320" s="76" t="s">
        <v>795</v>
      </c>
      <c r="C320" s="73" t="s">
        <v>796</v>
      </c>
      <c r="D320" s="86" t="s">
        <v>28</v>
      </c>
      <c r="E320" s="86" t="s">
        <v>651</v>
      </c>
      <c r="F320" s="73"/>
      <c r="G320" s="86" t="s">
        <v>735</v>
      </c>
      <c r="H320" s="73" t="s">
        <v>663</v>
      </c>
      <c r="I320" s="73" t="s">
        <v>653</v>
      </c>
      <c r="J320" s="73"/>
      <c r="K320" s="83">
        <v>4.1599999984271001</v>
      </c>
      <c r="L320" s="86" t="s">
        <v>121</v>
      </c>
      <c r="M320" s="87">
        <v>7.9500000000000001E-2</v>
      </c>
      <c r="N320" s="87">
        <v>7.8999999975063795E-2</v>
      </c>
      <c r="O320" s="83">
        <v>281.04300000000001</v>
      </c>
      <c r="P320" s="85">
        <v>100.26942</v>
      </c>
      <c r="Q320" s="73"/>
      <c r="R320" s="83">
        <v>1.0426606540000003</v>
      </c>
      <c r="S320" s="84">
        <v>5.6208600000000002E-7</v>
      </c>
      <c r="T320" s="84">
        <f t="shared" si="1"/>
        <v>1.0021637085070871E-3</v>
      </c>
      <c r="U320" s="84">
        <f>R320/'סכום נכסי הקרן'!$C$42</f>
        <v>1.7526918523398248E-4</v>
      </c>
    </row>
    <row r="321" spans="2:21">
      <c r="B321" s="76" t="s">
        <v>797</v>
      </c>
      <c r="C321" s="73" t="s">
        <v>798</v>
      </c>
      <c r="D321" s="86" t="s">
        <v>28</v>
      </c>
      <c r="E321" s="86" t="s">
        <v>651</v>
      </c>
      <c r="F321" s="73"/>
      <c r="G321" s="86" t="s">
        <v>697</v>
      </c>
      <c r="H321" s="73" t="s">
        <v>792</v>
      </c>
      <c r="I321" s="73" t="s">
        <v>687</v>
      </c>
      <c r="J321" s="73"/>
      <c r="K321" s="83">
        <v>3.5400000004961134</v>
      </c>
      <c r="L321" s="86" t="s">
        <v>121</v>
      </c>
      <c r="M321" s="87">
        <v>6.8750000000000006E-2</v>
      </c>
      <c r="N321" s="87">
        <v>8.5600000007441696E-2</v>
      </c>
      <c r="O321" s="83">
        <v>649.52160000000015</v>
      </c>
      <c r="P321" s="85">
        <v>93.938000000000002</v>
      </c>
      <c r="Q321" s="73"/>
      <c r="R321" s="83">
        <v>2.2575461220000008</v>
      </c>
      <c r="S321" s="84">
        <v>1.2990432000000004E-6</v>
      </c>
      <c r="T321" s="84">
        <f t="shared" si="1"/>
        <v>2.169863018298294E-3</v>
      </c>
      <c r="U321" s="84">
        <f>R321/'סכום נכסי הקרן'!$C$42</f>
        <v>3.7948901966629387E-4</v>
      </c>
    </row>
    <row r="322" spans="2:21">
      <c r="B322" s="76" t="s">
        <v>799</v>
      </c>
      <c r="C322" s="73" t="s">
        <v>800</v>
      </c>
      <c r="D322" s="86" t="s">
        <v>28</v>
      </c>
      <c r="E322" s="86" t="s">
        <v>651</v>
      </c>
      <c r="F322" s="73"/>
      <c r="G322" s="86" t="s">
        <v>685</v>
      </c>
      <c r="H322" s="73" t="s">
        <v>663</v>
      </c>
      <c r="I322" s="73" t="s">
        <v>298</v>
      </c>
      <c r="J322" s="73"/>
      <c r="K322" s="83">
        <v>1.9499999997981841</v>
      </c>
      <c r="L322" s="86" t="s">
        <v>121</v>
      </c>
      <c r="M322" s="87">
        <v>5.7500000000000002E-2</v>
      </c>
      <c r="N322" s="87">
        <v>7.5299999981029306E-2</v>
      </c>
      <c r="O322" s="83">
        <v>264.64882500000004</v>
      </c>
      <c r="P322" s="85">
        <v>101.20522</v>
      </c>
      <c r="Q322" s="73"/>
      <c r="R322" s="83">
        <v>0.99100219600000017</v>
      </c>
      <c r="S322" s="84">
        <v>3.7806975000000004E-7</v>
      </c>
      <c r="T322" s="84">
        <f t="shared" si="1"/>
        <v>9.5251166529779414E-4</v>
      </c>
      <c r="U322" s="84">
        <f>R322/'סכום נכסי הקרן'!$C$42</f>
        <v>1.6658550103685737E-4</v>
      </c>
    </row>
    <row r="323" spans="2:21">
      <c r="B323" s="76" t="s">
        <v>801</v>
      </c>
      <c r="C323" s="73" t="s">
        <v>802</v>
      </c>
      <c r="D323" s="86" t="s">
        <v>28</v>
      </c>
      <c r="E323" s="86" t="s">
        <v>651</v>
      </c>
      <c r="F323" s="73"/>
      <c r="G323" s="86" t="s">
        <v>760</v>
      </c>
      <c r="H323" s="73" t="s">
        <v>663</v>
      </c>
      <c r="I323" s="73" t="s">
        <v>298</v>
      </c>
      <c r="J323" s="73"/>
      <c r="K323" s="83">
        <v>4.1999999995695241</v>
      </c>
      <c r="L323" s="86" t="s">
        <v>123</v>
      </c>
      <c r="M323" s="87">
        <v>0.04</v>
      </c>
      <c r="N323" s="87">
        <v>6.0099999992789532E-2</v>
      </c>
      <c r="O323" s="83">
        <v>749.44799999999998</v>
      </c>
      <c r="P323" s="85">
        <v>92.560670000000002</v>
      </c>
      <c r="Q323" s="73"/>
      <c r="R323" s="83">
        <v>2.7876096010000002</v>
      </c>
      <c r="S323" s="84">
        <v>7.4944800000000003E-7</v>
      </c>
      <c r="T323" s="84">
        <f t="shared" si="1"/>
        <v>2.6793388288804854E-3</v>
      </c>
      <c r="U323" s="84">
        <f>R323/'סכום נכסי הקרן'!$C$42</f>
        <v>4.6859163779061798E-4</v>
      </c>
    </row>
    <row r="324" spans="2:21">
      <c r="B324" s="76" t="s">
        <v>803</v>
      </c>
      <c r="C324" s="73" t="s">
        <v>804</v>
      </c>
      <c r="D324" s="86" t="s">
        <v>28</v>
      </c>
      <c r="E324" s="86" t="s">
        <v>651</v>
      </c>
      <c r="F324" s="73"/>
      <c r="G324" s="86" t="s">
        <v>805</v>
      </c>
      <c r="H324" s="73" t="s">
        <v>663</v>
      </c>
      <c r="I324" s="73" t="s">
        <v>653</v>
      </c>
      <c r="J324" s="73"/>
      <c r="K324" s="83">
        <v>4</v>
      </c>
      <c r="L324" s="86" t="s">
        <v>123</v>
      </c>
      <c r="M324" s="87">
        <v>4.6249999999999999E-2</v>
      </c>
      <c r="N324" s="87">
        <v>5.3799999999611894E-2</v>
      </c>
      <c r="O324" s="83">
        <v>640.15350000000012</v>
      </c>
      <c r="P324" s="85">
        <v>100.16128999999999</v>
      </c>
      <c r="Q324" s="73"/>
      <c r="R324" s="83">
        <v>2.5766058950000006</v>
      </c>
      <c r="S324" s="84">
        <v>1.0669225000000002E-6</v>
      </c>
      <c r="T324" s="84">
        <f t="shared" si="1"/>
        <v>2.4765305079733277E-3</v>
      </c>
      <c r="U324" s="84">
        <f>R324/'סכום נכסי הקרן'!$C$42</f>
        <v>4.3312233386120098E-4</v>
      </c>
    </row>
    <row r="325" spans="2:21">
      <c r="B325" s="76" t="s">
        <v>806</v>
      </c>
      <c r="C325" s="73" t="s">
        <v>807</v>
      </c>
      <c r="D325" s="86" t="s">
        <v>28</v>
      </c>
      <c r="E325" s="86" t="s">
        <v>651</v>
      </c>
      <c r="F325" s="73"/>
      <c r="G325" s="86" t="s">
        <v>669</v>
      </c>
      <c r="H325" s="73" t="s">
        <v>663</v>
      </c>
      <c r="I325" s="73" t="s">
        <v>298</v>
      </c>
      <c r="J325" s="73"/>
      <c r="K325" s="83">
        <v>3.3199999998266372</v>
      </c>
      <c r="L325" s="86" t="s">
        <v>121</v>
      </c>
      <c r="M325" s="87">
        <v>5.2999999999999999E-2</v>
      </c>
      <c r="N325" s="87">
        <v>8.9299999992565396E-2</v>
      </c>
      <c r="O325" s="83">
        <v>904.02165000000014</v>
      </c>
      <c r="P325" s="85">
        <v>89.673829999999995</v>
      </c>
      <c r="Q325" s="73"/>
      <c r="R325" s="83">
        <v>2.9994822110000006</v>
      </c>
      <c r="S325" s="84">
        <v>6.0268110000000012E-7</v>
      </c>
      <c r="T325" s="84">
        <f t="shared" si="1"/>
        <v>2.8829823055515403E-3</v>
      </c>
      <c r="U325" s="84">
        <f>R325/'סכום נכסי הקרן'!$C$42</f>
        <v>5.04207002756809E-4</v>
      </c>
    </row>
    <row r="326" spans="2:21">
      <c r="B326" s="76" t="s">
        <v>808</v>
      </c>
      <c r="C326" s="73" t="s">
        <v>809</v>
      </c>
      <c r="D326" s="86" t="s">
        <v>28</v>
      </c>
      <c r="E326" s="86" t="s">
        <v>651</v>
      </c>
      <c r="F326" s="73"/>
      <c r="G326" s="86" t="s">
        <v>740</v>
      </c>
      <c r="H326" s="73" t="s">
        <v>663</v>
      </c>
      <c r="I326" s="73" t="s">
        <v>653</v>
      </c>
      <c r="J326" s="73"/>
      <c r="K326" s="83">
        <v>4.5300000007322145</v>
      </c>
      <c r="L326" s="86" t="s">
        <v>123</v>
      </c>
      <c r="M326" s="87">
        <v>4.6249999999999999E-2</v>
      </c>
      <c r="N326" s="87">
        <v>6.9700000011214944E-2</v>
      </c>
      <c r="O326" s="83">
        <v>596.43570000000011</v>
      </c>
      <c r="P326" s="85">
        <v>90.030910000000006</v>
      </c>
      <c r="Q326" s="73"/>
      <c r="R326" s="83">
        <v>2.157840014</v>
      </c>
      <c r="S326" s="84">
        <v>3.9762380000000006E-7</v>
      </c>
      <c r="T326" s="84">
        <f t="shared" si="1"/>
        <v>2.0740294960772772E-3</v>
      </c>
      <c r="U326" s="84">
        <f>R326/'סכום נכסי הקרן'!$C$42</f>
        <v>3.6272862092585038E-4</v>
      </c>
    </row>
    <row r="327" spans="2:21">
      <c r="B327" s="76" t="s">
        <v>810</v>
      </c>
      <c r="C327" s="73" t="s">
        <v>811</v>
      </c>
      <c r="D327" s="86" t="s">
        <v>28</v>
      </c>
      <c r="E327" s="86" t="s">
        <v>651</v>
      </c>
      <c r="F327" s="73"/>
      <c r="G327" s="86" t="s">
        <v>812</v>
      </c>
      <c r="H327" s="73" t="s">
        <v>663</v>
      </c>
      <c r="I327" s="73" t="s">
        <v>298</v>
      </c>
      <c r="J327" s="73"/>
      <c r="K327" s="83">
        <v>7.1400000001449744</v>
      </c>
      <c r="L327" s="86" t="s">
        <v>121</v>
      </c>
      <c r="M327" s="87">
        <v>4.2790000000000002E-2</v>
      </c>
      <c r="N327" s="87">
        <v>5.9900000001449752E-2</v>
      </c>
      <c r="O327" s="83">
        <v>1249.0800000000002</v>
      </c>
      <c r="P327" s="85">
        <v>89.55104</v>
      </c>
      <c r="Q327" s="73"/>
      <c r="R327" s="83">
        <v>4.1386873599999996</v>
      </c>
      <c r="S327" s="84">
        <v>2.5040013343126849E-7</v>
      </c>
      <c r="T327" s="84">
        <f t="shared" si="1"/>
        <v>3.9779407203458204E-3</v>
      </c>
      <c r="U327" s="84">
        <f>R327/'סכום נכסי הקרן'!$C$42</f>
        <v>6.9570512586483539E-4</v>
      </c>
    </row>
    <row r="328" spans="2:21">
      <c r="B328" s="76" t="s">
        <v>813</v>
      </c>
      <c r="C328" s="73" t="s">
        <v>814</v>
      </c>
      <c r="D328" s="86" t="s">
        <v>28</v>
      </c>
      <c r="E328" s="86" t="s">
        <v>651</v>
      </c>
      <c r="F328" s="73"/>
      <c r="G328" s="86" t="s">
        <v>723</v>
      </c>
      <c r="H328" s="73" t="s">
        <v>815</v>
      </c>
      <c r="I328" s="73" t="s">
        <v>298</v>
      </c>
      <c r="J328" s="73"/>
      <c r="K328" s="83">
        <v>1.8500000011630222</v>
      </c>
      <c r="L328" s="86" t="s">
        <v>121</v>
      </c>
      <c r="M328" s="87">
        <v>6.5000000000000002E-2</v>
      </c>
      <c r="N328" s="87">
        <v>8.2500000031312165E-2</v>
      </c>
      <c r="O328" s="83">
        <v>312.27000000000004</v>
      </c>
      <c r="P328" s="85">
        <v>96.743830000000003</v>
      </c>
      <c r="Q328" s="73"/>
      <c r="R328" s="83">
        <v>1.117777282</v>
      </c>
      <c r="S328" s="84">
        <v>6.2454000000000006E-7</v>
      </c>
      <c r="T328" s="84">
        <f t="shared" si="1"/>
        <v>1.0743628062655291E-3</v>
      </c>
      <c r="U328" s="84">
        <f>R328/'סכום נכסי הקרן'!$C$42</f>
        <v>1.8789614122064629E-4</v>
      </c>
    </row>
    <row r="329" spans="2:21">
      <c r="B329" s="76" t="s">
        <v>816</v>
      </c>
      <c r="C329" s="73" t="s">
        <v>817</v>
      </c>
      <c r="D329" s="86" t="s">
        <v>28</v>
      </c>
      <c r="E329" s="86" t="s">
        <v>651</v>
      </c>
      <c r="F329" s="73"/>
      <c r="G329" s="86" t="s">
        <v>760</v>
      </c>
      <c r="H329" s="73" t="s">
        <v>815</v>
      </c>
      <c r="I329" s="73" t="s">
        <v>298</v>
      </c>
      <c r="J329" s="73"/>
      <c r="K329" s="83">
        <v>4.4799999996965569</v>
      </c>
      <c r="L329" s="86" t="s">
        <v>121</v>
      </c>
      <c r="M329" s="87">
        <v>4.1250000000000002E-2</v>
      </c>
      <c r="N329" s="87">
        <v>6.6499999994987763E-2</v>
      </c>
      <c r="O329" s="83">
        <v>1117.9266000000002</v>
      </c>
      <c r="P329" s="85">
        <v>89.232879999999994</v>
      </c>
      <c r="Q329" s="73"/>
      <c r="R329" s="83">
        <v>3.6909647690000007</v>
      </c>
      <c r="S329" s="84">
        <v>2.7948165000000005E-6</v>
      </c>
      <c r="T329" s="84">
        <f t="shared" si="1"/>
        <v>3.5476076772242371E-3</v>
      </c>
      <c r="U329" s="84">
        <f>R329/'סכום נכסי הקרן'!$C$42</f>
        <v>6.2044384748593791E-4</v>
      </c>
    </row>
    <row r="330" spans="2:21">
      <c r="B330" s="76" t="s">
        <v>818</v>
      </c>
      <c r="C330" s="73" t="s">
        <v>819</v>
      </c>
      <c r="D330" s="86" t="s">
        <v>28</v>
      </c>
      <c r="E330" s="86" t="s">
        <v>651</v>
      </c>
      <c r="F330" s="73"/>
      <c r="G330" s="86" t="s">
        <v>820</v>
      </c>
      <c r="H330" s="73" t="s">
        <v>815</v>
      </c>
      <c r="I330" s="73" t="s">
        <v>653</v>
      </c>
      <c r="J330" s="73"/>
      <c r="K330" s="83">
        <v>4.0400000000721068</v>
      </c>
      <c r="L330" s="86" t="s">
        <v>123</v>
      </c>
      <c r="M330" s="87">
        <v>3.125E-2</v>
      </c>
      <c r="N330" s="87">
        <v>6.6600000002884255E-2</v>
      </c>
      <c r="O330" s="83">
        <v>936.81000000000017</v>
      </c>
      <c r="P330" s="85">
        <v>88.414180000000002</v>
      </c>
      <c r="Q330" s="73"/>
      <c r="R330" s="83">
        <v>3.3284144940000004</v>
      </c>
      <c r="S330" s="84">
        <v>1.2490800000000003E-6</v>
      </c>
      <c r="T330" s="84">
        <f t="shared" si="1"/>
        <v>3.1991388568842834E-3</v>
      </c>
      <c r="U330" s="84">
        <f>R330/'סכום נכסי הקרן'!$C$42</f>
        <v>5.5949986627610671E-4</v>
      </c>
    </row>
    <row r="331" spans="2:21">
      <c r="B331" s="76" t="s">
        <v>821</v>
      </c>
      <c r="C331" s="73" t="s">
        <v>822</v>
      </c>
      <c r="D331" s="86" t="s">
        <v>28</v>
      </c>
      <c r="E331" s="86" t="s">
        <v>651</v>
      </c>
      <c r="F331" s="73"/>
      <c r="G331" s="86" t="s">
        <v>697</v>
      </c>
      <c r="H331" s="73" t="s">
        <v>823</v>
      </c>
      <c r="I331" s="73" t="s">
        <v>687</v>
      </c>
      <c r="J331" s="73"/>
      <c r="K331" s="83">
        <v>5.25</v>
      </c>
      <c r="L331" s="86" t="s">
        <v>123</v>
      </c>
      <c r="M331" s="87">
        <v>6.8750000000000006E-2</v>
      </c>
      <c r="N331" s="87">
        <v>7.639999999924664E-2</v>
      </c>
      <c r="O331" s="83">
        <v>549.59520000000009</v>
      </c>
      <c r="P331" s="85">
        <v>96.161820000000006</v>
      </c>
      <c r="Q331" s="73"/>
      <c r="R331" s="83">
        <v>2.1237802440000002</v>
      </c>
      <c r="S331" s="84">
        <v>5.4959520000000006E-7</v>
      </c>
      <c r="T331" s="84">
        <f t="shared" ref="T331:T374" si="2">IFERROR(R331/$R$11,0)</f>
        <v>2.0412926077299988E-3</v>
      </c>
      <c r="U331" s="84">
        <f>R331/'סכום נכסי הקרן'!$C$42</f>
        <v>3.5700324123087934E-4</v>
      </c>
    </row>
    <row r="332" spans="2:21">
      <c r="B332" s="76" t="s">
        <v>824</v>
      </c>
      <c r="C332" s="73" t="s">
        <v>825</v>
      </c>
      <c r="D332" s="86" t="s">
        <v>28</v>
      </c>
      <c r="E332" s="86" t="s">
        <v>651</v>
      </c>
      <c r="F332" s="73"/>
      <c r="G332" s="86" t="s">
        <v>697</v>
      </c>
      <c r="H332" s="73" t="s">
        <v>823</v>
      </c>
      <c r="I332" s="73" t="s">
        <v>687</v>
      </c>
      <c r="J332" s="73"/>
      <c r="K332" s="83">
        <v>4.8100000009798451</v>
      </c>
      <c r="L332" s="86" t="s">
        <v>121</v>
      </c>
      <c r="M332" s="87">
        <v>7.7499999999999999E-2</v>
      </c>
      <c r="N332" s="87">
        <v>8.4900000012682858E-2</v>
      </c>
      <c r="O332" s="83">
        <v>644.74386900000013</v>
      </c>
      <c r="P332" s="85">
        <v>98.824719999999999</v>
      </c>
      <c r="Q332" s="73"/>
      <c r="R332" s="83">
        <v>2.3575154490000005</v>
      </c>
      <c r="S332" s="84">
        <v>3.2237193450000008E-7</v>
      </c>
      <c r="T332" s="84">
        <f t="shared" si="2"/>
        <v>2.2659495360919128E-3</v>
      </c>
      <c r="U332" s="84">
        <f>R332/'סכום נכסי הקרן'!$C$42</f>
        <v>3.9629366499788947E-4</v>
      </c>
    </row>
    <row r="333" spans="2:21">
      <c r="B333" s="76" t="s">
        <v>826</v>
      </c>
      <c r="C333" s="73" t="s">
        <v>827</v>
      </c>
      <c r="D333" s="86" t="s">
        <v>28</v>
      </c>
      <c r="E333" s="86" t="s">
        <v>651</v>
      </c>
      <c r="F333" s="73"/>
      <c r="G333" s="86" t="s">
        <v>703</v>
      </c>
      <c r="H333" s="73" t="s">
        <v>815</v>
      </c>
      <c r="I333" s="73" t="s">
        <v>298</v>
      </c>
      <c r="J333" s="73"/>
      <c r="K333" s="83">
        <v>4.5699999998931373</v>
      </c>
      <c r="L333" s="86" t="s">
        <v>124</v>
      </c>
      <c r="M333" s="87">
        <v>8.3750000000000005E-2</v>
      </c>
      <c r="N333" s="87">
        <v>8.7499999998838451E-2</v>
      </c>
      <c r="O333" s="83">
        <v>936.81000000000017</v>
      </c>
      <c r="P333" s="85">
        <v>98.376450000000006</v>
      </c>
      <c r="Q333" s="73"/>
      <c r="R333" s="83">
        <v>4.3045191779999996</v>
      </c>
      <c r="S333" s="84">
        <v>1.3383000000000002E-6</v>
      </c>
      <c r="T333" s="84">
        <f t="shared" si="2"/>
        <v>4.1373316296294772E-3</v>
      </c>
      <c r="U333" s="84">
        <f>R333/'סכום נכסי הקרן'!$C$42</f>
        <v>7.2358112513192777E-4</v>
      </c>
    </row>
    <row r="334" spans="2:21">
      <c r="B334" s="76" t="s">
        <v>828</v>
      </c>
      <c r="C334" s="73" t="s">
        <v>829</v>
      </c>
      <c r="D334" s="86" t="s">
        <v>28</v>
      </c>
      <c r="E334" s="86" t="s">
        <v>651</v>
      </c>
      <c r="F334" s="73"/>
      <c r="G334" s="86" t="s">
        <v>730</v>
      </c>
      <c r="H334" s="73" t="s">
        <v>823</v>
      </c>
      <c r="I334" s="73" t="s">
        <v>687</v>
      </c>
      <c r="J334" s="73"/>
      <c r="K334" s="83">
        <v>5.0599999992707216</v>
      </c>
      <c r="L334" s="86" t="s">
        <v>121</v>
      </c>
      <c r="M334" s="87">
        <v>3.2500000000000001E-2</v>
      </c>
      <c r="N334" s="87">
        <v>6.1199999992167013E-2</v>
      </c>
      <c r="O334" s="83">
        <v>458.97444600000011</v>
      </c>
      <c r="P334" s="85">
        <v>87.204750000000004</v>
      </c>
      <c r="Q334" s="73"/>
      <c r="R334" s="83">
        <v>1.4809158180000002</v>
      </c>
      <c r="S334" s="84">
        <v>6.5567778000000021E-7</v>
      </c>
      <c r="T334" s="84">
        <f t="shared" si="2"/>
        <v>1.4233970395450314E-3</v>
      </c>
      <c r="U334" s="84">
        <f>R334/'סכום נכסי הקרן'!$C$42</f>
        <v>2.4893900793630276E-4</v>
      </c>
    </row>
    <row r="335" spans="2:21">
      <c r="B335" s="76" t="s">
        <v>830</v>
      </c>
      <c r="C335" s="73" t="s">
        <v>831</v>
      </c>
      <c r="D335" s="86" t="s">
        <v>28</v>
      </c>
      <c r="E335" s="86" t="s">
        <v>651</v>
      </c>
      <c r="F335" s="73"/>
      <c r="G335" s="86" t="s">
        <v>669</v>
      </c>
      <c r="H335" s="73" t="s">
        <v>823</v>
      </c>
      <c r="I335" s="73" t="s">
        <v>687</v>
      </c>
      <c r="J335" s="73"/>
      <c r="K335" s="83">
        <v>7.2999999941998253</v>
      </c>
      <c r="L335" s="86" t="s">
        <v>121</v>
      </c>
      <c r="M335" s="87">
        <v>3.2500000000000001E-2</v>
      </c>
      <c r="N335" s="87">
        <v>5.8799999948627023E-2</v>
      </c>
      <c r="O335" s="83">
        <v>156.13500000000002</v>
      </c>
      <c r="P335" s="85">
        <v>83.56317</v>
      </c>
      <c r="Q335" s="73"/>
      <c r="R335" s="83">
        <v>0.48274399600000006</v>
      </c>
      <c r="S335" s="84">
        <v>1.3064498719363676E-7</v>
      </c>
      <c r="T335" s="84">
        <f t="shared" si="2"/>
        <v>4.6399421656021401E-4</v>
      </c>
      <c r="U335" s="84">
        <f>R335/'סכום נכסי הקרן'!$C$42</f>
        <v>8.1148307007580697E-5</v>
      </c>
    </row>
    <row r="336" spans="2:21">
      <c r="B336" s="76" t="s">
        <v>832</v>
      </c>
      <c r="C336" s="73" t="s">
        <v>833</v>
      </c>
      <c r="D336" s="86" t="s">
        <v>28</v>
      </c>
      <c r="E336" s="86" t="s">
        <v>651</v>
      </c>
      <c r="F336" s="73"/>
      <c r="G336" s="86" t="s">
        <v>669</v>
      </c>
      <c r="H336" s="73" t="s">
        <v>823</v>
      </c>
      <c r="I336" s="73" t="s">
        <v>687</v>
      </c>
      <c r="J336" s="73"/>
      <c r="K336" s="83">
        <v>5.4000000002765454</v>
      </c>
      <c r="L336" s="86" t="s">
        <v>121</v>
      </c>
      <c r="M336" s="87">
        <v>4.4999999999999998E-2</v>
      </c>
      <c r="N336" s="87">
        <v>6.1400000003387675E-2</v>
      </c>
      <c r="O336" s="83">
        <v>846.25170000000014</v>
      </c>
      <c r="P336" s="85">
        <v>92.389499999999998</v>
      </c>
      <c r="Q336" s="73"/>
      <c r="R336" s="83">
        <v>2.8928365430000005</v>
      </c>
      <c r="S336" s="84">
        <v>5.6420541369424639E-7</v>
      </c>
      <c r="T336" s="84">
        <f t="shared" si="2"/>
        <v>2.7804787558788051E-3</v>
      </c>
      <c r="U336" s="84">
        <f>R336/'סכום נכסי הקרן'!$C$42</f>
        <v>4.8628007776219437E-4</v>
      </c>
    </row>
    <row r="337" spans="2:21">
      <c r="B337" s="76" t="s">
        <v>834</v>
      </c>
      <c r="C337" s="73" t="s">
        <v>835</v>
      </c>
      <c r="D337" s="86" t="s">
        <v>28</v>
      </c>
      <c r="E337" s="86" t="s">
        <v>651</v>
      </c>
      <c r="F337" s="73"/>
      <c r="G337" s="86" t="s">
        <v>735</v>
      </c>
      <c r="H337" s="73" t="s">
        <v>815</v>
      </c>
      <c r="I337" s="73" t="s">
        <v>653</v>
      </c>
      <c r="J337" s="73"/>
      <c r="K337" s="83">
        <v>0.10000009042269897</v>
      </c>
      <c r="L337" s="86" t="s">
        <v>121</v>
      </c>
      <c r="M337" s="87">
        <v>6.5000000000000002E-2</v>
      </c>
      <c r="N337" s="87">
        <v>0.10370000099464968</v>
      </c>
      <c r="O337" s="83">
        <v>1.4676690000000001</v>
      </c>
      <c r="P337" s="85">
        <v>101.82693999999999</v>
      </c>
      <c r="Q337" s="73"/>
      <c r="R337" s="83">
        <v>5.5295850000000009E-3</v>
      </c>
      <c r="S337" s="84">
        <v>5.8706760000000008E-10</v>
      </c>
      <c r="T337" s="84">
        <f t="shared" si="2"/>
        <v>5.3148158884157538E-6</v>
      </c>
      <c r="U337" s="84">
        <f>R337/'סכום נכסי הקרן'!$C$42</f>
        <v>9.2951225685365785E-7</v>
      </c>
    </row>
    <row r="338" spans="2:21">
      <c r="B338" s="76" t="s">
        <v>836</v>
      </c>
      <c r="C338" s="73" t="s">
        <v>837</v>
      </c>
      <c r="D338" s="86" t="s">
        <v>28</v>
      </c>
      <c r="E338" s="86" t="s">
        <v>651</v>
      </c>
      <c r="F338" s="73"/>
      <c r="G338" s="86" t="s">
        <v>838</v>
      </c>
      <c r="H338" s="73" t="s">
        <v>815</v>
      </c>
      <c r="I338" s="73" t="s">
        <v>298</v>
      </c>
      <c r="J338" s="73"/>
      <c r="K338" s="83">
        <v>4.3299999998610206</v>
      </c>
      <c r="L338" s="86" t="s">
        <v>123</v>
      </c>
      <c r="M338" s="87">
        <v>6.1249999999999999E-2</v>
      </c>
      <c r="N338" s="87">
        <v>5.4599999998764623E-2</v>
      </c>
      <c r="O338" s="83">
        <v>624.54000000000008</v>
      </c>
      <c r="P338" s="85">
        <v>103.21163</v>
      </c>
      <c r="Q338" s="73"/>
      <c r="R338" s="83">
        <v>2.5903165920000006</v>
      </c>
      <c r="S338" s="84">
        <v>1.0409000000000001E-6</v>
      </c>
      <c r="T338" s="84">
        <f t="shared" si="2"/>
        <v>2.4897086814270057E-3</v>
      </c>
      <c r="U338" s="84">
        <f>R338/'סכום נכסי הקרן'!$C$42</f>
        <v>4.3542707479772818E-4</v>
      </c>
    </row>
    <row r="339" spans="2:21">
      <c r="B339" s="76" t="s">
        <v>839</v>
      </c>
      <c r="C339" s="73" t="s">
        <v>840</v>
      </c>
      <c r="D339" s="86" t="s">
        <v>28</v>
      </c>
      <c r="E339" s="86" t="s">
        <v>651</v>
      </c>
      <c r="F339" s="73"/>
      <c r="G339" s="86" t="s">
        <v>697</v>
      </c>
      <c r="H339" s="73" t="s">
        <v>823</v>
      </c>
      <c r="I339" s="73" t="s">
        <v>687</v>
      </c>
      <c r="J339" s="73"/>
      <c r="K339" s="83">
        <v>4.420000000350865</v>
      </c>
      <c r="L339" s="86" t="s">
        <v>121</v>
      </c>
      <c r="M339" s="87">
        <v>7.4999999999999997E-2</v>
      </c>
      <c r="N339" s="87">
        <v>9.4100000005652829E-2</v>
      </c>
      <c r="O339" s="83">
        <v>749.44799999999998</v>
      </c>
      <c r="P339" s="85">
        <v>92.50367</v>
      </c>
      <c r="Q339" s="73"/>
      <c r="R339" s="83">
        <v>2.5650874550000005</v>
      </c>
      <c r="S339" s="84">
        <v>7.4944800000000003E-7</v>
      </c>
      <c r="T339" s="84">
        <f t="shared" si="2"/>
        <v>2.465459444245803E-3</v>
      </c>
      <c r="U339" s="84">
        <f>R339/'סכום נכסי הקרן'!$C$42</f>
        <v>4.3118610697259475E-4</v>
      </c>
    </row>
    <row r="340" spans="2:21">
      <c r="B340" s="76" t="s">
        <v>841</v>
      </c>
      <c r="C340" s="73" t="s">
        <v>842</v>
      </c>
      <c r="D340" s="86" t="s">
        <v>28</v>
      </c>
      <c r="E340" s="86" t="s">
        <v>651</v>
      </c>
      <c r="F340" s="73"/>
      <c r="G340" s="86" t="s">
        <v>779</v>
      </c>
      <c r="H340" s="73" t="s">
        <v>815</v>
      </c>
      <c r="I340" s="73" t="s">
        <v>298</v>
      </c>
      <c r="J340" s="73"/>
      <c r="K340" s="83">
        <v>5.1199999999478321</v>
      </c>
      <c r="L340" s="86" t="s">
        <v>121</v>
      </c>
      <c r="M340" s="87">
        <v>3.7499999999999999E-2</v>
      </c>
      <c r="N340" s="87">
        <v>6.3000000001956324E-2</v>
      </c>
      <c r="O340" s="83">
        <v>936.81000000000017</v>
      </c>
      <c r="P340" s="85">
        <v>88.482079999999996</v>
      </c>
      <c r="Q340" s="73"/>
      <c r="R340" s="83">
        <v>3.0669633180000004</v>
      </c>
      <c r="S340" s="84">
        <v>1.5613500000000003E-6</v>
      </c>
      <c r="T340" s="84">
        <f t="shared" si="2"/>
        <v>2.9478424459873022E-3</v>
      </c>
      <c r="U340" s="84">
        <f>R340/'סכום נכסי הקרן'!$C$42</f>
        <v>5.1555044282736639E-4</v>
      </c>
    </row>
    <row r="341" spans="2:21">
      <c r="B341" s="76" t="s">
        <v>843</v>
      </c>
      <c r="C341" s="73" t="s">
        <v>844</v>
      </c>
      <c r="D341" s="86" t="s">
        <v>28</v>
      </c>
      <c r="E341" s="86" t="s">
        <v>651</v>
      </c>
      <c r="F341" s="73"/>
      <c r="G341" s="86" t="s">
        <v>735</v>
      </c>
      <c r="H341" s="73" t="s">
        <v>823</v>
      </c>
      <c r="I341" s="73" t="s">
        <v>687</v>
      </c>
      <c r="J341" s="73"/>
      <c r="K341" s="83">
        <v>6.2099999996143005</v>
      </c>
      <c r="L341" s="86" t="s">
        <v>121</v>
      </c>
      <c r="M341" s="87">
        <v>3.6249999999999998E-2</v>
      </c>
      <c r="N341" s="87">
        <v>5.9399999995450731E-2</v>
      </c>
      <c r="O341" s="83">
        <v>1249.0800000000002</v>
      </c>
      <c r="P341" s="85">
        <v>87.515259999999998</v>
      </c>
      <c r="Q341" s="73"/>
      <c r="R341" s="83">
        <v>4.0446019360000003</v>
      </c>
      <c r="S341" s="84">
        <v>1.3878666666666669E-6</v>
      </c>
      <c r="T341" s="84">
        <f t="shared" si="2"/>
        <v>3.8875095747275636E-3</v>
      </c>
      <c r="U341" s="84">
        <f>R341/'סכום נכסי הקרן'!$C$42</f>
        <v>6.7988955294222503E-4</v>
      </c>
    </row>
    <row r="342" spans="2:21">
      <c r="B342" s="76" t="s">
        <v>845</v>
      </c>
      <c r="C342" s="73" t="s">
        <v>846</v>
      </c>
      <c r="D342" s="86" t="s">
        <v>28</v>
      </c>
      <c r="E342" s="86" t="s">
        <v>651</v>
      </c>
      <c r="F342" s="73"/>
      <c r="G342" s="86" t="s">
        <v>812</v>
      </c>
      <c r="H342" s="73" t="s">
        <v>815</v>
      </c>
      <c r="I342" s="73" t="s">
        <v>653</v>
      </c>
      <c r="J342" s="73"/>
      <c r="K342" s="83">
        <v>6.8400000012076188</v>
      </c>
      <c r="L342" s="86" t="s">
        <v>121</v>
      </c>
      <c r="M342" s="87">
        <v>5.1249999999999997E-2</v>
      </c>
      <c r="N342" s="87">
        <v>6.3500000012938762E-2</v>
      </c>
      <c r="O342" s="83">
        <v>671.38049999999998</v>
      </c>
      <c r="P342" s="85">
        <v>93.337879999999998</v>
      </c>
      <c r="Q342" s="73"/>
      <c r="R342" s="83">
        <v>2.3186134800000002</v>
      </c>
      <c r="S342" s="84">
        <v>1.3427610000000001E-6</v>
      </c>
      <c r="T342" s="84">
        <f t="shared" si="2"/>
        <v>2.2285585197802261E-3</v>
      </c>
      <c r="U342" s="84">
        <f>R342/'סכום נכסי הקרן'!$C$42</f>
        <v>3.8975432126752969E-4</v>
      </c>
    </row>
    <row r="343" spans="2:21">
      <c r="B343" s="76" t="s">
        <v>847</v>
      </c>
      <c r="C343" s="73" t="s">
        <v>848</v>
      </c>
      <c r="D343" s="86" t="s">
        <v>28</v>
      </c>
      <c r="E343" s="86" t="s">
        <v>651</v>
      </c>
      <c r="F343" s="73"/>
      <c r="G343" s="86" t="s">
        <v>723</v>
      </c>
      <c r="H343" s="73" t="s">
        <v>815</v>
      </c>
      <c r="I343" s="73" t="s">
        <v>653</v>
      </c>
      <c r="J343" s="73"/>
      <c r="K343" s="83">
        <v>7.309999999631926</v>
      </c>
      <c r="L343" s="86" t="s">
        <v>121</v>
      </c>
      <c r="M343" s="87">
        <v>6.4000000000000001E-2</v>
      </c>
      <c r="N343" s="87">
        <v>6.4399999997660828E-2</v>
      </c>
      <c r="O343" s="83">
        <v>780.67499999999995</v>
      </c>
      <c r="P343" s="85">
        <v>100.64133</v>
      </c>
      <c r="Q343" s="73"/>
      <c r="R343" s="83">
        <v>2.907022397</v>
      </c>
      <c r="S343" s="84">
        <v>6.2453999999999995E-7</v>
      </c>
      <c r="T343" s="84">
        <f t="shared" si="2"/>
        <v>2.7941136312320085E-3</v>
      </c>
      <c r="U343" s="84">
        <f>R343/'סכום נכסי הקרן'!$C$42</f>
        <v>4.8866469164676903E-4</v>
      </c>
    </row>
    <row r="344" spans="2:21">
      <c r="B344" s="76" t="s">
        <v>849</v>
      </c>
      <c r="C344" s="73" t="s">
        <v>850</v>
      </c>
      <c r="D344" s="86" t="s">
        <v>28</v>
      </c>
      <c r="E344" s="86" t="s">
        <v>651</v>
      </c>
      <c r="F344" s="73"/>
      <c r="G344" s="86" t="s">
        <v>697</v>
      </c>
      <c r="H344" s="73" t="s">
        <v>823</v>
      </c>
      <c r="I344" s="73" t="s">
        <v>687</v>
      </c>
      <c r="J344" s="73"/>
      <c r="K344" s="83">
        <v>4.2299999997036135</v>
      </c>
      <c r="L344" s="86" t="s">
        <v>121</v>
      </c>
      <c r="M344" s="87">
        <v>7.6249999999999998E-2</v>
      </c>
      <c r="N344" s="87">
        <v>9.549999999251392E-2</v>
      </c>
      <c r="O344" s="83">
        <v>936.81000000000017</v>
      </c>
      <c r="P344" s="85">
        <v>94.418930000000003</v>
      </c>
      <c r="Q344" s="73"/>
      <c r="R344" s="83">
        <v>3.2727461390000006</v>
      </c>
      <c r="S344" s="84">
        <v>1.8736200000000003E-6</v>
      </c>
      <c r="T344" s="84">
        <f t="shared" si="2"/>
        <v>3.1456326610963593E-3</v>
      </c>
      <c r="U344" s="84">
        <f>R344/'סכום נכסי הקרן'!$C$42</f>
        <v>5.5014212635685769E-4</v>
      </c>
    </row>
    <row r="345" spans="2:21">
      <c r="B345" s="76" t="s">
        <v>851</v>
      </c>
      <c r="C345" s="73" t="s">
        <v>852</v>
      </c>
      <c r="D345" s="86" t="s">
        <v>28</v>
      </c>
      <c r="E345" s="86" t="s">
        <v>651</v>
      </c>
      <c r="F345" s="73"/>
      <c r="G345" s="86" t="s">
        <v>805</v>
      </c>
      <c r="H345" s="73" t="s">
        <v>815</v>
      </c>
      <c r="I345" s="73" t="s">
        <v>298</v>
      </c>
      <c r="J345" s="73"/>
      <c r="K345" s="83">
        <v>6.4600000012742571</v>
      </c>
      <c r="L345" s="86" t="s">
        <v>121</v>
      </c>
      <c r="M345" s="87">
        <v>4.1250000000000002E-2</v>
      </c>
      <c r="N345" s="87">
        <v>7.7500000013055917E-2</v>
      </c>
      <c r="O345" s="83">
        <v>327.88350000000008</v>
      </c>
      <c r="P345" s="85">
        <v>78.91892</v>
      </c>
      <c r="Q345" s="73"/>
      <c r="R345" s="83">
        <v>0.95741979300000024</v>
      </c>
      <c r="S345" s="84">
        <v>3.2788350000000009E-7</v>
      </c>
      <c r="T345" s="84">
        <f t="shared" si="2"/>
        <v>9.2023360301362982E-4</v>
      </c>
      <c r="U345" s="84">
        <f>R345/'סכום נכסי הקרן'!$C$42</f>
        <v>1.6094036578654492E-4</v>
      </c>
    </row>
    <row r="346" spans="2:21">
      <c r="B346" s="76" t="s">
        <v>853</v>
      </c>
      <c r="C346" s="73" t="s">
        <v>854</v>
      </c>
      <c r="D346" s="86" t="s">
        <v>28</v>
      </c>
      <c r="E346" s="86" t="s">
        <v>651</v>
      </c>
      <c r="F346" s="73"/>
      <c r="G346" s="86" t="s">
        <v>805</v>
      </c>
      <c r="H346" s="73" t="s">
        <v>815</v>
      </c>
      <c r="I346" s="73" t="s">
        <v>298</v>
      </c>
      <c r="J346" s="73"/>
      <c r="K346" s="83">
        <v>0.94999999995287554</v>
      </c>
      <c r="L346" s="86" t="s">
        <v>121</v>
      </c>
      <c r="M346" s="87">
        <v>6.25E-2</v>
      </c>
      <c r="N346" s="87">
        <v>7.1699999990920665E-2</v>
      </c>
      <c r="O346" s="83">
        <v>833.5735380000001</v>
      </c>
      <c r="P346" s="85">
        <v>103.20442</v>
      </c>
      <c r="Q346" s="73"/>
      <c r="R346" s="83">
        <v>3.1830534170000004</v>
      </c>
      <c r="S346" s="84">
        <v>8.5407824859220169E-7</v>
      </c>
      <c r="T346" s="84">
        <f t="shared" si="2"/>
        <v>3.0594236049084436E-3</v>
      </c>
      <c r="U346" s="84">
        <f>R346/'סכום נכסי הקרן'!$C$42</f>
        <v>5.3506495791662788E-4</v>
      </c>
    </row>
    <row r="347" spans="2:21">
      <c r="B347" s="76" t="s">
        <v>855</v>
      </c>
      <c r="C347" s="73" t="s">
        <v>856</v>
      </c>
      <c r="D347" s="86" t="s">
        <v>28</v>
      </c>
      <c r="E347" s="86" t="s">
        <v>651</v>
      </c>
      <c r="F347" s="73"/>
      <c r="G347" s="86" t="s">
        <v>805</v>
      </c>
      <c r="H347" s="73" t="s">
        <v>815</v>
      </c>
      <c r="I347" s="73" t="s">
        <v>298</v>
      </c>
      <c r="J347" s="73"/>
      <c r="K347" s="83">
        <v>5.0500000006579535</v>
      </c>
      <c r="L347" s="86" t="s">
        <v>123</v>
      </c>
      <c r="M347" s="87">
        <v>6.5000000000000002E-2</v>
      </c>
      <c r="N347" s="87">
        <v>6.3700000014474997E-2</v>
      </c>
      <c r="O347" s="83">
        <v>374.72399999999999</v>
      </c>
      <c r="P347" s="85">
        <v>100.93205</v>
      </c>
      <c r="Q347" s="73"/>
      <c r="R347" s="83">
        <v>1.5198635400000002</v>
      </c>
      <c r="S347" s="84">
        <v>4.9963199999999998E-7</v>
      </c>
      <c r="T347" s="84">
        <f t="shared" si="2"/>
        <v>1.4608320318099481E-3</v>
      </c>
      <c r="U347" s="84">
        <f>R347/'סכום נכסי הקרן'!$C$42</f>
        <v>2.5548604265509791E-4</v>
      </c>
    </row>
    <row r="348" spans="2:21">
      <c r="B348" s="76" t="s">
        <v>857</v>
      </c>
      <c r="C348" s="73" t="s">
        <v>858</v>
      </c>
      <c r="D348" s="86" t="s">
        <v>28</v>
      </c>
      <c r="E348" s="86" t="s">
        <v>651</v>
      </c>
      <c r="F348" s="73"/>
      <c r="G348" s="86" t="s">
        <v>723</v>
      </c>
      <c r="H348" s="73" t="s">
        <v>815</v>
      </c>
      <c r="I348" s="73" t="s">
        <v>653</v>
      </c>
      <c r="J348" s="73"/>
      <c r="K348" s="83">
        <v>2.7699999998656706</v>
      </c>
      <c r="L348" s="86" t="s">
        <v>123</v>
      </c>
      <c r="M348" s="87">
        <v>5.7500000000000002E-2</v>
      </c>
      <c r="N348" s="87">
        <v>5.5699999996590109E-2</v>
      </c>
      <c r="O348" s="83">
        <v>939.93270000000007</v>
      </c>
      <c r="P348" s="85">
        <v>102.48775000000001</v>
      </c>
      <c r="Q348" s="73"/>
      <c r="R348" s="83">
        <v>3.8710849760000006</v>
      </c>
      <c r="S348" s="84">
        <v>1.4460503076923078E-6</v>
      </c>
      <c r="T348" s="84">
        <f t="shared" si="2"/>
        <v>3.7207320144011379E-3</v>
      </c>
      <c r="U348" s="84">
        <f>R348/'סכום נכסי הקרן'!$C$42</f>
        <v>6.5072169656747259E-4</v>
      </c>
    </row>
    <row r="349" spans="2:21">
      <c r="B349" s="76" t="s">
        <v>859</v>
      </c>
      <c r="C349" s="73" t="s">
        <v>860</v>
      </c>
      <c r="D349" s="86" t="s">
        <v>28</v>
      </c>
      <c r="E349" s="86" t="s">
        <v>651</v>
      </c>
      <c r="F349" s="73"/>
      <c r="G349" s="86" t="s">
        <v>723</v>
      </c>
      <c r="H349" s="73" t="s">
        <v>861</v>
      </c>
      <c r="I349" s="73" t="s">
        <v>687</v>
      </c>
      <c r="J349" s="73"/>
      <c r="K349" s="83">
        <v>6.4399999992815333</v>
      </c>
      <c r="L349" s="86" t="s">
        <v>121</v>
      </c>
      <c r="M349" s="87">
        <v>3.7499999999999999E-2</v>
      </c>
      <c r="N349" s="87">
        <v>6.3199999991050679E-2</v>
      </c>
      <c r="O349" s="83">
        <v>999.26400000000012</v>
      </c>
      <c r="P349" s="85">
        <v>85.831500000000005</v>
      </c>
      <c r="Q349" s="73"/>
      <c r="R349" s="83">
        <v>3.1734281370000006</v>
      </c>
      <c r="S349" s="84">
        <v>9.9926400000000018E-7</v>
      </c>
      <c r="T349" s="84">
        <f t="shared" si="2"/>
        <v>3.0501721708361849E-3</v>
      </c>
      <c r="U349" s="84">
        <f>R349/'סכום נכסי הקרן'!$C$42</f>
        <v>5.3344696746424351E-4</v>
      </c>
    </row>
    <row r="350" spans="2:21">
      <c r="B350" s="76" t="s">
        <v>862</v>
      </c>
      <c r="C350" s="73" t="s">
        <v>863</v>
      </c>
      <c r="D350" s="86" t="s">
        <v>28</v>
      </c>
      <c r="E350" s="86" t="s">
        <v>651</v>
      </c>
      <c r="F350" s="73"/>
      <c r="G350" s="86" t="s">
        <v>723</v>
      </c>
      <c r="H350" s="73" t="s">
        <v>861</v>
      </c>
      <c r="I350" s="73" t="s">
        <v>687</v>
      </c>
      <c r="J350" s="73"/>
      <c r="K350" s="83">
        <v>5.0400000003553975</v>
      </c>
      <c r="L350" s="86" t="s">
        <v>121</v>
      </c>
      <c r="M350" s="87">
        <v>5.8749999999999997E-2</v>
      </c>
      <c r="N350" s="87">
        <v>6.3700000032874265E-2</v>
      </c>
      <c r="O350" s="83">
        <v>93.680999999999997</v>
      </c>
      <c r="P350" s="85">
        <v>97.412260000000003</v>
      </c>
      <c r="Q350" s="73"/>
      <c r="R350" s="83">
        <v>0.33765009700000009</v>
      </c>
      <c r="S350" s="84">
        <v>1.8736200000000001E-7</v>
      </c>
      <c r="T350" s="84">
        <f t="shared" si="2"/>
        <v>3.2453576538939551E-4</v>
      </c>
      <c r="U350" s="84">
        <f>R350/'סכום נכסי הקרן'!$C$42</f>
        <v>5.6758310739291741E-5</v>
      </c>
    </row>
    <row r="351" spans="2:21">
      <c r="B351" s="76" t="s">
        <v>864</v>
      </c>
      <c r="C351" s="73" t="s">
        <v>865</v>
      </c>
      <c r="D351" s="86" t="s">
        <v>28</v>
      </c>
      <c r="E351" s="86" t="s">
        <v>651</v>
      </c>
      <c r="F351" s="73"/>
      <c r="G351" s="86" t="s">
        <v>820</v>
      </c>
      <c r="H351" s="73" t="s">
        <v>866</v>
      </c>
      <c r="I351" s="73" t="s">
        <v>653</v>
      </c>
      <c r="J351" s="73"/>
      <c r="K351" s="83">
        <v>6.5200000008034191</v>
      </c>
      <c r="L351" s="86" t="s">
        <v>121</v>
      </c>
      <c r="M351" s="87">
        <v>0.04</v>
      </c>
      <c r="N351" s="87">
        <v>6.1100000006205898E-2</v>
      </c>
      <c r="O351" s="83">
        <v>1194.4327500000002</v>
      </c>
      <c r="P351" s="85">
        <v>87.871669999999995</v>
      </c>
      <c r="Q351" s="73"/>
      <c r="R351" s="83">
        <v>3.8834014690000003</v>
      </c>
      <c r="S351" s="84">
        <v>2.3888655000000003E-6</v>
      </c>
      <c r="T351" s="84">
        <f t="shared" si="2"/>
        <v>3.7325701347457859E-3</v>
      </c>
      <c r="U351" s="84">
        <f>R351/'סכום נכסי הקרן'!$C$42</f>
        <v>6.5279207458046119E-4</v>
      </c>
    </row>
    <row r="352" spans="2:21">
      <c r="B352" s="76" t="s">
        <v>867</v>
      </c>
      <c r="C352" s="73" t="s">
        <v>868</v>
      </c>
      <c r="D352" s="86" t="s">
        <v>28</v>
      </c>
      <c r="E352" s="86" t="s">
        <v>651</v>
      </c>
      <c r="F352" s="73"/>
      <c r="G352" s="86" t="s">
        <v>838</v>
      </c>
      <c r="H352" s="73" t="s">
        <v>861</v>
      </c>
      <c r="I352" s="73" t="s">
        <v>687</v>
      </c>
      <c r="J352" s="73"/>
      <c r="K352" s="83">
        <v>6.9299999945470381</v>
      </c>
      <c r="L352" s="86" t="s">
        <v>121</v>
      </c>
      <c r="M352" s="87">
        <v>6.0999999999999999E-2</v>
      </c>
      <c r="N352" s="87">
        <v>6.5599999962828684E-2</v>
      </c>
      <c r="O352" s="83">
        <v>156.13500000000002</v>
      </c>
      <c r="P352" s="85">
        <v>98.724720000000005</v>
      </c>
      <c r="Q352" s="73"/>
      <c r="R352" s="83">
        <v>0.57033222700000008</v>
      </c>
      <c r="S352" s="84">
        <v>8.9220000000000014E-8</v>
      </c>
      <c r="T352" s="84">
        <f t="shared" si="2"/>
        <v>5.481805201900577E-4</v>
      </c>
      <c r="U352" s="84">
        <f>R352/'סכום נכסי הקרן'!$C$42</f>
        <v>9.5871714690187894E-5</v>
      </c>
    </row>
    <row r="353" spans="2:21">
      <c r="B353" s="76" t="s">
        <v>869</v>
      </c>
      <c r="C353" s="73" t="s">
        <v>870</v>
      </c>
      <c r="D353" s="86" t="s">
        <v>28</v>
      </c>
      <c r="E353" s="86" t="s">
        <v>651</v>
      </c>
      <c r="F353" s="73"/>
      <c r="G353" s="86" t="s">
        <v>838</v>
      </c>
      <c r="H353" s="73" t="s">
        <v>861</v>
      </c>
      <c r="I353" s="73" t="s">
        <v>687</v>
      </c>
      <c r="J353" s="73"/>
      <c r="K353" s="83">
        <v>3.6899999999108033</v>
      </c>
      <c r="L353" s="86" t="s">
        <v>121</v>
      </c>
      <c r="M353" s="87">
        <v>7.3499999999999996E-2</v>
      </c>
      <c r="N353" s="87">
        <v>6.7300000000577148E-2</v>
      </c>
      <c r="O353" s="83">
        <v>499.63200000000006</v>
      </c>
      <c r="P353" s="85">
        <v>103.09733</v>
      </c>
      <c r="Q353" s="73"/>
      <c r="R353" s="83">
        <v>1.9058968930000004</v>
      </c>
      <c r="S353" s="84">
        <v>3.3308800000000002E-7</v>
      </c>
      <c r="T353" s="84">
        <f t="shared" si="2"/>
        <v>1.831871847272195E-3</v>
      </c>
      <c r="U353" s="84">
        <f>R353/'סכום נכסי הקרן'!$C$42</f>
        <v>3.2037748263980106E-4</v>
      </c>
    </row>
    <row r="354" spans="2:21">
      <c r="B354" s="76" t="s">
        <v>871</v>
      </c>
      <c r="C354" s="73" t="s">
        <v>872</v>
      </c>
      <c r="D354" s="86" t="s">
        <v>28</v>
      </c>
      <c r="E354" s="86" t="s">
        <v>651</v>
      </c>
      <c r="F354" s="73"/>
      <c r="G354" s="86" t="s">
        <v>838</v>
      </c>
      <c r="H354" s="73" t="s">
        <v>866</v>
      </c>
      <c r="I354" s="73" t="s">
        <v>653</v>
      </c>
      <c r="J354" s="73"/>
      <c r="K354" s="83">
        <v>5.7199999999509386</v>
      </c>
      <c r="L354" s="86" t="s">
        <v>121</v>
      </c>
      <c r="M354" s="87">
        <v>3.7499999999999999E-2</v>
      </c>
      <c r="N354" s="87">
        <v>6.1700000001758008E-2</v>
      </c>
      <c r="O354" s="83">
        <v>749.44799999999998</v>
      </c>
      <c r="P354" s="85">
        <v>88.207080000000005</v>
      </c>
      <c r="Q354" s="73"/>
      <c r="R354" s="83">
        <v>2.4459450210000004</v>
      </c>
      <c r="S354" s="84">
        <v>1.8736199999999999E-6</v>
      </c>
      <c r="T354" s="84">
        <f t="shared" si="2"/>
        <v>2.3509445030327238E-3</v>
      </c>
      <c r="U354" s="84">
        <f>R354/'סכום נכסי הקרן'!$C$42</f>
        <v>4.1115850043171008E-4</v>
      </c>
    </row>
    <row r="355" spans="2:21">
      <c r="B355" s="76" t="s">
        <v>873</v>
      </c>
      <c r="C355" s="73" t="s">
        <v>874</v>
      </c>
      <c r="D355" s="86" t="s">
        <v>28</v>
      </c>
      <c r="E355" s="86" t="s">
        <v>651</v>
      </c>
      <c r="F355" s="73"/>
      <c r="G355" s="86" t="s">
        <v>669</v>
      </c>
      <c r="H355" s="73" t="s">
        <v>861</v>
      </c>
      <c r="I355" s="73" t="s">
        <v>687</v>
      </c>
      <c r="J355" s="73"/>
      <c r="K355" s="83">
        <v>4.3999999996390757</v>
      </c>
      <c r="L355" s="86" t="s">
        <v>121</v>
      </c>
      <c r="M355" s="87">
        <v>5.1249999999999997E-2</v>
      </c>
      <c r="N355" s="87">
        <v>6.4699999994921265E-2</v>
      </c>
      <c r="O355" s="83">
        <v>1113.7734090000001</v>
      </c>
      <c r="P355" s="85">
        <v>94.126540000000006</v>
      </c>
      <c r="Q355" s="73"/>
      <c r="R355" s="83">
        <v>3.8789186510000002</v>
      </c>
      <c r="S355" s="84">
        <v>2.025042561818182E-6</v>
      </c>
      <c r="T355" s="84">
        <f t="shared" si="2"/>
        <v>3.7282614294213761E-3</v>
      </c>
      <c r="U355" s="84">
        <f>R355/'סכום נכסי הקרן'!$C$42</f>
        <v>6.5203852177744901E-4</v>
      </c>
    </row>
    <row r="356" spans="2:21">
      <c r="B356" s="76" t="s">
        <v>875</v>
      </c>
      <c r="C356" s="73" t="s">
        <v>876</v>
      </c>
      <c r="D356" s="86" t="s">
        <v>28</v>
      </c>
      <c r="E356" s="86" t="s">
        <v>651</v>
      </c>
      <c r="F356" s="73"/>
      <c r="G356" s="86" t="s">
        <v>763</v>
      </c>
      <c r="H356" s="73" t="s">
        <v>861</v>
      </c>
      <c r="I356" s="73" t="s">
        <v>687</v>
      </c>
      <c r="J356" s="73"/>
      <c r="K356" s="83">
        <v>6.650000000504269</v>
      </c>
      <c r="L356" s="86" t="s">
        <v>121</v>
      </c>
      <c r="M356" s="87">
        <v>0.04</v>
      </c>
      <c r="N356" s="87">
        <v>6.1300000004790557E-2</v>
      </c>
      <c r="O356" s="83">
        <v>983.65050000000019</v>
      </c>
      <c r="P356" s="85">
        <v>87.179559999999995</v>
      </c>
      <c r="Q356" s="73"/>
      <c r="R356" s="83">
        <v>3.1729058960000005</v>
      </c>
      <c r="S356" s="84">
        <v>8.942277272727274E-7</v>
      </c>
      <c r="T356" s="84">
        <f t="shared" si="2"/>
        <v>3.0496702136794756E-3</v>
      </c>
      <c r="U356" s="84">
        <f>R356/'סכום נכסי הקרן'!$C$42</f>
        <v>5.3335917978930374E-4</v>
      </c>
    </row>
    <row r="357" spans="2:21">
      <c r="B357" s="76" t="s">
        <v>877</v>
      </c>
      <c r="C357" s="73" t="s">
        <v>878</v>
      </c>
      <c r="D357" s="86" t="s">
        <v>28</v>
      </c>
      <c r="E357" s="86" t="s">
        <v>651</v>
      </c>
      <c r="F357" s="73"/>
      <c r="G357" s="86" t="s">
        <v>697</v>
      </c>
      <c r="H357" s="73" t="s">
        <v>866</v>
      </c>
      <c r="I357" s="73" t="s">
        <v>653</v>
      </c>
      <c r="J357" s="73"/>
      <c r="K357" s="83">
        <v>4.7099999996655502</v>
      </c>
      <c r="L357" s="86" t="s">
        <v>123</v>
      </c>
      <c r="M357" s="87">
        <v>7.8750000000000001E-2</v>
      </c>
      <c r="N357" s="87">
        <v>8.7399999993095209E-2</v>
      </c>
      <c r="O357" s="83">
        <v>930.56460000000015</v>
      </c>
      <c r="P357" s="85">
        <v>99.146929999999998</v>
      </c>
      <c r="Q357" s="73"/>
      <c r="R357" s="83">
        <v>3.7075733440000005</v>
      </c>
      <c r="S357" s="84">
        <v>9.3056460000000016E-7</v>
      </c>
      <c r="T357" s="84">
        <f t="shared" si="2"/>
        <v>3.5635711750805761E-3</v>
      </c>
      <c r="U357" s="84">
        <f>R357/'סכום נכסי הקרן'!$C$42</f>
        <v>6.2323571595913668E-4</v>
      </c>
    </row>
    <row r="358" spans="2:21">
      <c r="B358" s="76" t="s">
        <v>879</v>
      </c>
      <c r="C358" s="73" t="s">
        <v>880</v>
      </c>
      <c r="D358" s="86" t="s">
        <v>28</v>
      </c>
      <c r="E358" s="86" t="s">
        <v>651</v>
      </c>
      <c r="F358" s="73"/>
      <c r="G358" s="86" t="s">
        <v>805</v>
      </c>
      <c r="H358" s="73" t="s">
        <v>866</v>
      </c>
      <c r="I358" s="73" t="s">
        <v>653</v>
      </c>
      <c r="J358" s="73"/>
      <c r="K358" s="83">
        <v>5.7199999984845906</v>
      </c>
      <c r="L358" s="86" t="s">
        <v>123</v>
      </c>
      <c r="M358" s="87">
        <v>6.1349999999999995E-2</v>
      </c>
      <c r="N358" s="87">
        <v>6.6099999974286394E-2</v>
      </c>
      <c r="O358" s="83">
        <v>312.27000000000004</v>
      </c>
      <c r="P358" s="85">
        <v>98.862949999999998</v>
      </c>
      <c r="Q358" s="73"/>
      <c r="R358" s="83">
        <v>1.2405886790000002</v>
      </c>
      <c r="S358" s="84">
        <v>3.1227000000000003E-7</v>
      </c>
      <c r="T358" s="84">
        <f t="shared" si="2"/>
        <v>1.1924042079356609E-3</v>
      </c>
      <c r="U358" s="84">
        <f>R358/'סכום נכסי הקרן'!$C$42</f>
        <v>2.0854049315534315E-4</v>
      </c>
    </row>
    <row r="359" spans="2:21">
      <c r="B359" s="76" t="s">
        <v>881</v>
      </c>
      <c r="C359" s="73" t="s">
        <v>882</v>
      </c>
      <c r="D359" s="86" t="s">
        <v>28</v>
      </c>
      <c r="E359" s="86" t="s">
        <v>651</v>
      </c>
      <c r="F359" s="73"/>
      <c r="G359" s="86" t="s">
        <v>805</v>
      </c>
      <c r="H359" s="73" t="s">
        <v>866</v>
      </c>
      <c r="I359" s="73" t="s">
        <v>653</v>
      </c>
      <c r="J359" s="73"/>
      <c r="K359" s="83">
        <v>4.3100000003029013</v>
      </c>
      <c r="L359" s="86" t="s">
        <v>123</v>
      </c>
      <c r="M359" s="87">
        <v>7.1249999999999994E-2</v>
      </c>
      <c r="N359" s="87">
        <v>6.5700000004681208E-2</v>
      </c>
      <c r="O359" s="83">
        <v>936.81000000000017</v>
      </c>
      <c r="P359" s="85">
        <v>106.113</v>
      </c>
      <c r="Q359" s="73"/>
      <c r="R359" s="83">
        <v>3.9946992090000002</v>
      </c>
      <c r="S359" s="84">
        <v>1.2490800000000003E-6</v>
      </c>
      <c r="T359" s="84">
        <f t="shared" si="2"/>
        <v>3.8395450699166469E-3</v>
      </c>
      <c r="U359" s="84">
        <f>R359/'סכום נכסי הקרן'!$C$42</f>
        <v>6.7150100363935295E-4</v>
      </c>
    </row>
    <row r="360" spans="2:21">
      <c r="B360" s="76" t="s">
        <v>883</v>
      </c>
      <c r="C360" s="73" t="s">
        <v>884</v>
      </c>
      <c r="D360" s="86" t="s">
        <v>28</v>
      </c>
      <c r="E360" s="86" t="s">
        <v>651</v>
      </c>
      <c r="F360" s="73"/>
      <c r="G360" s="86" t="s">
        <v>706</v>
      </c>
      <c r="H360" s="73" t="s">
        <v>866</v>
      </c>
      <c r="I360" s="73" t="s">
        <v>298</v>
      </c>
      <c r="J360" s="73"/>
      <c r="K360" s="83">
        <v>2.6200000000120593</v>
      </c>
      <c r="L360" s="86" t="s">
        <v>121</v>
      </c>
      <c r="M360" s="87">
        <v>4.3749999999999997E-2</v>
      </c>
      <c r="N360" s="87">
        <v>6.3900000004160559E-2</v>
      </c>
      <c r="O360" s="83">
        <v>468.40500000000009</v>
      </c>
      <c r="P360" s="85">
        <v>95.691460000000006</v>
      </c>
      <c r="Q360" s="73"/>
      <c r="R360" s="83">
        <v>1.6584272290000002</v>
      </c>
      <c r="S360" s="84">
        <v>2.3420250000000004E-7</v>
      </c>
      <c r="T360" s="84">
        <f t="shared" si="2"/>
        <v>1.594013906372813E-3</v>
      </c>
      <c r="U360" s="84">
        <f>R360/'סכום נכסי הקרן'!$C$42</f>
        <v>2.7877832359125468E-4</v>
      </c>
    </row>
    <row r="361" spans="2:21">
      <c r="B361" s="76" t="s">
        <v>885</v>
      </c>
      <c r="C361" s="73" t="s">
        <v>886</v>
      </c>
      <c r="D361" s="86" t="s">
        <v>28</v>
      </c>
      <c r="E361" s="86" t="s">
        <v>651</v>
      </c>
      <c r="F361" s="73"/>
      <c r="G361" s="86" t="s">
        <v>753</v>
      </c>
      <c r="H361" s="73" t="s">
        <v>670</v>
      </c>
      <c r="I361" s="73" t="s">
        <v>653</v>
      </c>
      <c r="J361" s="73"/>
      <c r="K361" s="83">
        <v>4.3600000002717429</v>
      </c>
      <c r="L361" s="86" t="s">
        <v>121</v>
      </c>
      <c r="M361" s="87">
        <v>4.6249999999999999E-2</v>
      </c>
      <c r="N361" s="87">
        <v>6.6100000001773879E-2</v>
      </c>
      <c r="O361" s="83">
        <v>780.76868100000002</v>
      </c>
      <c r="P361" s="85">
        <v>91.717129999999997</v>
      </c>
      <c r="Q361" s="73"/>
      <c r="R361" s="83">
        <v>2.6495647730000003</v>
      </c>
      <c r="S361" s="84">
        <v>1.41957942E-6</v>
      </c>
      <c r="T361" s="84">
        <f t="shared" si="2"/>
        <v>2.5466556627535483E-3</v>
      </c>
      <c r="U361" s="84">
        <f>R361/'סכום נכסי הקרן'!$C$42</f>
        <v>4.4538657635811356E-4</v>
      </c>
    </row>
    <row r="362" spans="2:21">
      <c r="B362" s="76" t="s">
        <v>887</v>
      </c>
      <c r="C362" s="73" t="s">
        <v>888</v>
      </c>
      <c r="D362" s="86" t="s">
        <v>28</v>
      </c>
      <c r="E362" s="86" t="s">
        <v>651</v>
      </c>
      <c r="F362" s="73"/>
      <c r="G362" s="86" t="s">
        <v>697</v>
      </c>
      <c r="H362" s="73" t="s">
        <v>670</v>
      </c>
      <c r="I362" s="73" t="s">
        <v>653</v>
      </c>
      <c r="J362" s="73"/>
      <c r="K362" s="83">
        <v>3.8300000003335088</v>
      </c>
      <c r="L362" s="86" t="s">
        <v>124</v>
      </c>
      <c r="M362" s="87">
        <v>8.8749999999999996E-2</v>
      </c>
      <c r="N362" s="87">
        <v>0.10990000001183774</v>
      </c>
      <c r="O362" s="83">
        <v>633.9081000000001</v>
      </c>
      <c r="P362" s="85">
        <v>92.156750000000002</v>
      </c>
      <c r="Q362" s="73"/>
      <c r="R362" s="83">
        <v>2.7285721229999997</v>
      </c>
      <c r="S362" s="84">
        <v>5.0712648000000011E-7</v>
      </c>
      <c r="T362" s="84">
        <f t="shared" si="2"/>
        <v>2.6225943668482716E-3</v>
      </c>
      <c r="U362" s="84">
        <f>R362/'סכום נכסי הקרן'!$C$42</f>
        <v>4.5866755498608048E-4</v>
      </c>
    </row>
    <row r="363" spans="2:21">
      <c r="B363" s="76" t="s">
        <v>889</v>
      </c>
      <c r="C363" s="73" t="s">
        <v>890</v>
      </c>
      <c r="D363" s="86" t="s">
        <v>28</v>
      </c>
      <c r="E363" s="86" t="s">
        <v>651</v>
      </c>
      <c r="F363" s="73"/>
      <c r="G363" s="86" t="s">
        <v>753</v>
      </c>
      <c r="H363" s="73" t="s">
        <v>891</v>
      </c>
      <c r="I363" s="73" t="s">
        <v>687</v>
      </c>
      <c r="J363" s="73"/>
      <c r="K363" s="83">
        <v>3.9299999994876931</v>
      </c>
      <c r="L363" s="86" t="s">
        <v>121</v>
      </c>
      <c r="M363" s="87">
        <v>6.3750000000000001E-2</v>
      </c>
      <c r="N363" s="87">
        <v>6.179999999562593E-2</v>
      </c>
      <c r="O363" s="83">
        <v>874.35600000000011</v>
      </c>
      <c r="P363" s="85">
        <v>103.1755</v>
      </c>
      <c r="Q363" s="73"/>
      <c r="R363" s="83">
        <v>3.3378483470000004</v>
      </c>
      <c r="S363" s="84">
        <v>1.7487120000000002E-6</v>
      </c>
      <c r="T363" s="84">
        <f t="shared" si="2"/>
        <v>3.2082062989822672E-3</v>
      </c>
      <c r="U363" s="84">
        <f>R363/'סכום נכסי הקרן'!$C$42</f>
        <v>5.6108567822996135E-4</v>
      </c>
    </row>
    <row r="364" spans="2:21">
      <c r="B364" s="76" t="s">
        <v>892</v>
      </c>
      <c r="C364" s="73" t="s">
        <v>893</v>
      </c>
      <c r="D364" s="86" t="s">
        <v>28</v>
      </c>
      <c r="E364" s="86" t="s">
        <v>651</v>
      </c>
      <c r="F364" s="73"/>
      <c r="G364" s="86" t="s">
        <v>697</v>
      </c>
      <c r="H364" s="73" t="s">
        <v>670</v>
      </c>
      <c r="I364" s="73" t="s">
        <v>653</v>
      </c>
      <c r="J364" s="73"/>
      <c r="K364" s="83">
        <v>3.909999999860986</v>
      </c>
      <c r="L364" s="86" t="s">
        <v>124</v>
      </c>
      <c r="M364" s="87">
        <v>8.5000000000000006E-2</v>
      </c>
      <c r="N364" s="87">
        <v>0.10069999998807404</v>
      </c>
      <c r="O364" s="83">
        <v>312.27000000000004</v>
      </c>
      <c r="P364" s="85">
        <v>93.709289999999996</v>
      </c>
      <c r="Q364" s="73"/>
      <c r="R364" s="83">
        <v>1.3667683090000002</v>
      </c>
      <c r="S364" s="84">
        <v>4.1636000000000006E-7</v>
      </c>
      <c r="T364" s="84">
        <f t="shared" si="2"/>
        <v>1.3136830204176864E-3</v>
      </c>
      <c r="U364" s="84">
        <f>R364/'סכום נכסי הקרן'!$C$42</f>
        <v>2.2975103836809591E-4</v>
      </c>
    </row>
    <row r="365" spans="2:21">
      <c r="B365" s="76" t="s">
        <v>894</v>
      </c>
      <c r="C365" s="73" t="s">
        <v>895</v>
      </c>
      <c r="D365" s="86" t="s">
        <v>28</v>
      </c>
      <c r="E365" s="86" t="s">
        <v>651</v>
      </c>
      <c r="F365" s="73"/>
      <c r="G365" s="86" t="s">
        <v>697</v>
      </c>
      <c r="H365" s="73" t="s">
        <v>670</v>
      </c>
      <c r="I365" s="73" t="s">
        <v>653</v>
      </c>
      <c r="J365" s="73"/>
      <c r="K365" s="83">
        <v>4.2300000013994161</v>
      </c>
      <c r="L365" s="86" t="s">
        <v>124</v>
      </c>
      <c r="M365" s="87">
        <v>8.5000000000000006E-2</v>
      </c>
      <c r="N365" s="87">
        <v>0.10220000002561895</v>
      </c>
      <c r="O365" s="83">
        <v>312.27000000000004</v>
      </c>
      <c r="P365" s="85">
        <v>92.598290000000006</v>
      </c>
      <c r="Q365" s="73"/>
      <c r="R365" s="83">
        <v>1.350564157</v>
      </c>
      <c r="S365" s="84">
        <v>4.1636000000000006E-7</v>
      </c>
      <c r="T365" s="84">
        <f t="shared" si="2"/>
        <v>1.2981082377698195E-3</v>
      </c>
      <c r="U365" s="84">
        <f>R365/'סכום נכסי הקרן'!$C$42</f>
        <v>2.2702715259802095E-4</v>
      </c>
    </row>
    <row r="366" spans="2:21">
      <c r="B366" s="76" t="s">
        <v>896</v>
      </c>
      <c r="C366" s="73" t="s">
        <v>897</v>
      </c>
      <c r="D366" s="86" t="s">
        <v>28</v>
      </c>
      <c r="E366" s="86" t="s">
        <v>651</v>
      </c>
      <c r="F366" s="73"/>
      <c r="G366" s="86" t="s">
        <v>812</v>
      </c>
      <c r="H366" s="73" t="s">
        <v>891</v>
      </c>
      <c r="I366" s="73" t="s">
        <v>687</v>
      </c>
      <c r="J366" s="73"/>
      <c r="K366" s="83">
        <v>6.0000000009286376</v>
      </c>
      <c r="L366" s="86" t="s">
        <v>121</v>
      </c>
      <c r="M366" s="87">
        <v>4.1250000000000002E-2</v>
      </c>
      <c r="N366" s="87">
        <v>6.6000000008667278E-2</v>
      </c>
      <c r="O366" s="83">
        <v>1000.0759020000002</v>
      </c>
      <c r="P366" s="85">
        <v>87.305289999999999</v>
      </c>
      <c r="Q366" s="73"/>
      <c r="R366" s="83">
        <v>3.2305409770000004</v>
      </c>
      <c r="S366" s="84">
        <v>2.0001518040000004E-6</v>
      </c>
      <c r="T366" s="84">
        <f t="shared" si="2"/>
        <v>3.1050667478188239E-3</v>
      </c>
      <c r="U366" s="84">
        <f>R366/'סכום נכסי הקרן'!$C$42</f>
        <v>5.4304752244327382E-4</v>
      </c>
    </row>
    <row r="367" spans="2:21">
      <c r="B367" s="76" t="s">
        <v>898</v>
      </c>
      <c r="C367" s="73" t="s">
        <v>899</v>
      </c>
      <c r="D367" s="86" t="s">
        <v>28</v>
      </c>
      <c r="E367" s="86" t="s">
        <v>651</v>
      </c>
      <c r="F367" s="73"/>
      <c r="G367" s="86" t="s">
        <v>718</v>
      </c>
      <c r="H367" s="73" t="s">
        <v>900</v>
      </c>
      <c r="I367" s="73" t="s">
        <v>687</v>
      </c>
      <c r="J367" s="73"/>
      <c r="K367" s="83">
        <v>3.8599999988946236</v>
      </c>
      <c r="L367" s="86" t="s">
        <v>123</v>
      </c>
      <c r="M367" s="87">
        <v>2.6249999999999999E-2</v>
      </c>
      <c r="N367" s="87">
        <v>0.11069999996689814</v>
      </c>
      <c r="O367" s="83">
        <v>563.64734999999996</v>
      </c>
      <c r="P367" s="85">
        <v>74.290149999999997</v>
      </c>
      <c r="Q367" s="73"/>
      <c r="R367" s="83">
        <v>1.6826844510000003</v>
      </c>
      <c r="S367" s="84">
        <v>2.1591216759750854E-6</v>
      </c>
      <c r="T367" s="84">
        <f t="shared" si="2"/>
        <v>1.6173289777379207E-3</v>
      </c>
      <c r="U367" s="84">
        <f>R367/'סכום נכסי הקרן'!$C$42</f>
        <v>2.8285591443509198E-4</v>
      </c>
    </row>
    <row r="368" spans="2:21">
      <c r="B368" s="76" t="s">
        <v>901</v>
      </c>
      <c r="C368" s="73" t="s">
        <v>902</v>
      </c>
      <c r="D368" s="86" t="s">
        <v>28</v>
      </c>
      <c r="E368" s="86" t="s">
        <v>651</v>
      </c>
      <c r="F368" s="73"/>
      <c r="G368" s="86" t="s">
        <v>812</v>
      </c>
      <c r="H368" s="73" t="s">
        <v>900</v>
      </c>
      <c r="I368" s="73" t="s">
        <v>687</v>
      </c>
      <c r="J368" s="73"/>
      <c r="K368" s="83">
        <v>5.5900000017001785</v>
      </c>
      <c r="L368" s="86" t="s">
        <v>121</v>
      </c>
      <c r="M368" s="87">
        <v>4.7500000000000001E-2</v>
      </c>
      <c r="N368" s="87">
        <v>7.5900000025335979E-2</v>
      </c>
      <c r="O368" s="83">
        <v>374.72399999999999</v>
      </c>
      <c r="P368" s="85">
        <v>86.541139999999999</v>
      </c>
      <c r="Q368" s="73"/>
      <c r="R368" s="83">
        <v>1.1998745440000003</v>
      </c>
      <c r="S368" s="84">
        <v>1.2286032786885246E-7</v>
      </c>
      <c r="T368" s="84">
        <f t="shared" si="2"/>
        <v>1.1532714101613064E-3</v>
      </c>
      <c r="U368" s="84">
        <f>R368/'סכום נכסי הקרן'!$C$42</f>
        <v>2.0169652791930925E-4</v>
      </c>
    </row>
    <row r="369" spans="2:21">
      <c r="B369" s="76" t="s">
        <v>903</v>
      </c>
      <c r="C369" s="73" t="s">
        <v>904</v>
      </c>
      <c r="D369" s="86" t="s">
        <v>28</v>
      </c>
      <c r="E369" s="86" t="s">
        <v>651</v>
      </c>
      <c r="F369" s="73"/>
      <c r="G369" s="86" t="s">
        <v>812</v>
      </c>
      <c r="H369" s="73" t="s">
        <v>900</v>
      </c>
      <c r="I369" s="73" t="s">
        <v>687</v>
      </c>
      <c r="J369" s="73"/>
      <c r="K369" s="83">
        <v>5.7899999991040225</v>
      </c>
      <c r="L369" s="86" t="s">
        <v>121</v>
      </c>
      <c r="M369" s="87">
        <v>7.3749999999999996E-2</v>
      </c>
      <c r="N369" s="87">
        <v>7.8099999983855098E-2</v>
      </c>
      <c r="O369" s="83">
        <v>624.54000000000008</v>
      </c>
      <c r="P369" s="85">
        <v>99.979600000000005</v>
      </c>
      <c r="Q369" s="73"/>
      <c r="R369" s="83">
        <v>2.3103265330000005</v>
      </c>
      <c r="S369" s="84">
        <v>5.6776363636363644E-7</v>
      </c>
      <c r="T369" s="84">
        <f t="shared" si="2"/>
        <v>2.2205934378469422E-3</v>
      </c>
      <c r="U369" s="84">
        <f>R369/'סכום נכסי הקרן'!$C$42</f>
        <v>3.8836130193454241E-4</v>
      </c>
    </row>
    <row r="370" spans="2:21">
      <c r="B370" s="76" t="s">
        <v>905</v>
      </c>
      <c r="C370" s="73" t="s">
        <v>906</v>
      </c>
      <c r="D370" s="86" t="s">
        <v>28</v>
      </c>
      <c r="E370" s="86" t="s">
        <v>651</v>
      </c>
      <c r="F370" s="73"/>
      <c r="G370" s="86" t="s">
        <v>760</v>
      </c>
      <c r="H370" s="73" t="s">
        <v>907</v>
      </c>
      <c r="I370" s="73" t="s">
        <v>653</v>
      </c>
      <c r="J370" s="73"/>
      <c r="K370" s="83">
        <v>2.3500000001086621</v>
      </c>
      <c r="L370" s="86" t="s">
        <v>124</v>
      </c>
      <c r="M370" s="87">
        <v>0.06</v>
      </c>
      <c r="N370" s="87">
        <v>9.9199999997267932E-2</v>
      </c>
      <c r="O370" s="83">
        <v>740.07990000000007</v>
      </c>
      <c r="P370" s="85">
        <v>93.181330000000003</v>
      </c>
      <c r="Q370" s="73"/>
      <c r="R370" s="83">
        <v>3.2209909390000004</v>
      </c>
      <c r="S370" s="84">
        <v>5.9206392E-7</v>
      </c>
      <c r="T370" s="84">
        <f t="shared" si="2"/>
        <v>3.0958876333468744E-3</v>
      </c>
      <c r="U370" s="84">
        <f>R370/'סכום נכסי הקרן'!$C$42</f>
        <v>5.4144218002166028E-4</v>
      </c>
    </row>
    <row r="371" spans="2:21">
      <c r="B371" s="76" t="s">
        <v>908</v>
      </c>
      <c r="C371" s="73" t="s">
        <v>909</v>
      </c>
      <c r="D371" s="86" t="s">
        <v>28</v>
      </c>
      <c r="E371" s="86" t="s">
        <v>651</v>
      </c>
      <c r="F371" s="73"/>
      <c r="G371" s="86" t="s">
        <v>760</v>
      </c>
      <c r="H371" s="73" t="s">
        <v>907</v>
      </c>
      <c r="I371" s="73" t="s">
        <v>653</v>
      </c>
      <c r="J371" s="73"/>
      <c r="K371" s="83">
        <v>2.410000000041399</v>
      </c>
      <c r="L371" s="86" t="s">
        <v>123</v>
      </c>
      <c r="M371" s="87">
        <v>0.05</v>
      </c>
      <c r="N371" s="87">
        <v>7.3899999991306142E-2</v>
      </c>
      <c r="O371" s="83">
        <v>312.27000000000004</v>
      </c>
      <c r="P371" s="85">
        <v>96.246080000000006</v>
      </c>
      <c r="Q371" s="73"/>
      <c r="R371" s="83">
        <v>1.2077506950000001</v>
      </c>
      <c r="S371" s="84">
        <v>3.1227000000000003E-7</v>
      </c>
      <c r="T371" s="84">
        <f t="shared" si="2"/>
        <v>1.160841651413473E-3</v>
      </c>
      <c r="U371" s="84">
        <f>R371/'סכום נכסי הקרן'!$C$42</f>
        <v>2.0302049326052926E-4</v>
      </c>
    </row>
    <row r="372" spans="2:21">
      <c r="B372" s="76" t="s">
        <v>910</v>
      </c>
      <c r="C372" s="73" t="s">
        <v>911</v>
      </c>
      <c r="D372" s="86" t="s">
        <v>28</v>
      </c>
      <c r="E372" s="86" t="s">
        <v>651</v>
      </c>
      <c r="F372" s="73"/>
      <c r="G372" s="86" t="s">
        <v>753</v>
      </c>
      <c r="H372" s="73" t="s">
        <v>900</v>
      </c>
      <c r="I372" s="73" t="s">
        <v>687</v>
      </c>
      <c r="J372" s="73"/>
      <c r="K372" s="83">
        <v>6.3200000002217589</v>
      </c>
      <c r="L372" s="86" t="s">
        <v>121</v>
      </c>
      <c r="M372" s="87">
        <v>5.1249999999999997E-2</v>
      </c>
      <c r="N372" s="87">
        <v>8.1600000004573764E-2</v>
      </c>
      <c r="O372" s="83">
        <v>936.81000000000017</v>
      </c>
      <c r="P372" s="85">
        <v>83.262169999999998</v>
      </c>
      <c r="Q372" s="73"/>
      <c r="R372" s="83">
        <v>2.8860307229999997</v>
      </c>
      <c r="S372" s="84">
        <v>4.6840500000000007E-7</v>
      </c>
      <c r="T372" s="84">
        <f t="shared" si="2"/>
        <v>2.7739372739647552E-3</v>
      </c>
      <c r="U372" s="84">
        <f>R372/'סכום נכסי הקרן'!$C$42</f>
        <v>4.8513603293641802E-4</v>
      </c>
    </row>
    <row r="373" spans="2:21">
      <c r="B373" s="76" t="s">
        <v>912</v>
      </c>
      <c r="C373" s="73" t="s">
        <v>913</v>
      </c>
      <c r="D373" s="86" t="s">
        <v>28</v>
      </c>
      <c r="E373" s="86" t="s">
        <v>651</v>
      </c>
      <c r="F373" s="73"/>
      <c r="G373" s="86" t="s">
        <v>718</v>
      </c>
      <c r="H373" s="73" t="s">
        <v>914</v>
      </c>
      <c r="I373" s="73" t="s">
        <v>687</v>
      </c>
      <c r="J373" s="73"/>
      <c r="K373" s="83">
        <v>2.9199999993288235</v>
      </c>
      <c r="L373" s="86" t="s">
        <v>123</v>
      </c>
      <c r="M373" s="87">
        <v>3.6249999999999998E-2</v>
      </c>
      <c r="N373" s="87">
        <v>0.45069999994477383</v>
      </c>
      <c r="O373" s="83">
        <v>968.03700000000015</v>
      </c>
      <c r="P373" s="85">
        <v>35.236699999999999</v>
      </c>
      <c r="Q373" s="73"/>
      <c r="R373" s="83">
        <v>1.3707275510000001</v>
      </c>
      <c r="S373" s="84">
        <v>2.7658200000000004E-6</v>
      </c>
      <c r="T373" s="84">
        <f t="shared" si="2"/>
        <v>1.317488485436794E-3</v>
      </c>
      <c r="U373" s="84">
        <f>R373/'סכום נכסי הקרן'!$C$42</f>
        <v>2.3041657908531965E-4</v>
      </c>
    </row>
    <row r="374" spans="2:21">
      <c r="B374" s="76" t="s">
        <v>915</v>
      </c>
      <c r="C374" s="73" t="s">
        <v>916</v>
      </c>
      <c r="D374" s="86" t="s">
        <v>28</v>
      </c>
      <c r="E374" s="86" t="s">
        <v>651</v>
      </c>
      <c r="F374" s="73"/>
      <c r="G374" s="86" t="s">
        <v>529</v>
      </c>
      <c r="H374" s="73" t="s">
        <v>518</v>
      </c>
      <c r="I374" s="73"/>
      <c r="J374" s="73"/>
      <c r="K374" s="83">
        <v>3.8200000002140091</v>
      </c>
      <c r="L374" s="86" t="s">
        <v>121</v>
      </c>
      <c r="M374" s="87">
        <v>2.5000000000000001E-2</v>
      </c>
      <c r="N374" s="87">
        <v>3.0999999982958474E-3</v>
      </c>
      <c r="O374" s="83">
        <v>623.99700000000007</v>
      </c>
      <c r="P374" s="85">
        <v>109.28883</v>
      </c>
      <c r="Q374" s="73"/>
      <c r="R374" s="83">
        <v>2.5232484530000008</v>
      </c>
      <c r="S374" s="84">
        <v>1.4469495652173914E-6</v>
      </c>
      <c r="T374" s="84">
        <f t="shared" si="2"/>
        <v>2.4252454693118692E-3</v>
      </c>
      <c r="U374" s="84">
        <f>R374/'סכום נכסי הקרן'!$C$42</f>
        <v>4.241530538278245E-4</v>
      </c>
    </row>
    <row r="375" spans="2:2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</row>
    <row r="376" spans="2:2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</row>
    <row r="377" spans="2:2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</row>
    <row r="378" spans="2:21">
      <c r="B378" s="125" t="s">
        <v>205</v>
      </c>
      <c r="C378" s="128"/>
      <c r="D378" s="128"/>
      <c r="E378" s="128"/>
      <c r="F378" s="128"/>
      <c r="G378" s="128"/>
      <c r="H378" s="128"/>
      <c r="I378" s="128"/>
      <c r="J378" s="128"/>
      <c r="K378" s="128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</row>
    <row r="379" spans="2:21">
      <c r="B379" s="125" t="s">
        <v>101</v>
      </c>
      <c r="C379" s="128"/>
      <c r="D379" s="128"/>
      <c r="E379" s="128"/>
      <c r="F379" s="128"/>
      <c r="G379" s="128"/>
      <c r="H379" s="128"/>
      <c r="I379" s="128"/>
      <c r="J379" s="128"/>
      <c r="K379" s="128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</row>
    <row r="380" spans="2:21">
      <c r="B380" s="125" t="s">
        <v>188</v>
      </c>
      <c r="C380" s="128"/>
      <c r="D380" s="128"/>
      <c r="E380" s="128"/>
      <c r="F380" s="128"/>
      <c r="G380" s="128"/>
      <c r="H380" s="128"/>
      <c r="I380" s="128"/>
      <c r="J380" s="128"/>
      <c r="K380" s="128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</row>
    <row r="381" spans="2:21">
      <c r="B381" s="125" t="s">
        <v>196</v>
      </c>
      <c r="C381" s="128"/>
      <c r="D381" s="128"/>
      <c r="E381" s="128"/>
      <c r="F381" s="128"/>
      <c r="G381" s="128"/>
      <c r="H381" s="128"/>
      <c r="I381" s="128"/>
      <c r="J381" s="128"/>
      <c r="K381" s="128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</row>
    <row r="382" spans="2:21">
      <c r="B382" s="157" t="s">
        <v>201</v>
      </c>
      <c r="C382" s="157"/>
      <c r="D382" s="157"/>
      <c r="E382" s="157"/>
      <c r="F382" s="157"/>
      <c r="G382" s="157"/>
      <c r="H382" s="157"/>
      <c r="I382" s="157"/>
      <c r="J382" s="157"/>
      <c r="K382" s="15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</row>
    <row r="383" spans="2:2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</row>
    <row r="384" spans="2:2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</row>
    <row r="385" spans="2:2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</row>
    <row r="386" spans="2:2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</row>
    <row r="387" spans="2:2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</row>
    <row r="388" spans="2:2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</row>
    <row r="389" spans="2:2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</row>
    <row r="390" spans="2:2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</row>
    <row r="391" spans="2:2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</row>
    <row r="392" spans="2:2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</row>
    <row r="393" spans="2:2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</row>
    <row r="394" spans="2:2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</row>
    <row r="395" spans="2:2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</row>
    <row r="396" spans="2:2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</row>
    <row r="397" spans="2:2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</row>
    <row r="398" spans="2:2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</row>
    <row r="399" spans="2:2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</row>
    <row r="400" spans="2:2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</row>
    <row r="401" spans="2:2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</row>
    <row r="402" spans="2:2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</row>
    <row r="403" spans="2:2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</row>
    <row r="404" spans="2:2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</row>
    <row r="405" spans="2:2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</row>
    <row r="406" spans="2:2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</row>
    <row r="407" spans="2:2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</row>
    <row r="408" spans="2:2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</row>
    <row r="409" spans="2:2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</row>
    <row r="410" spans="2:2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</row>
    <row r="411" spans="2:2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</row>
    <row r="412" spans="2:2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</row>
    <row r="413" spans="2:2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</row>
    <row r="414" spans="2:2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</row>
    <row r="415" spans="2:2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</row>
    <row r="416" spans="2:2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</row>
    <row r="417" spans="2:2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</row>
    <row r="418" spans="2:2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</row>
    <row r="419" spans="2:2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</row>
    <row r="420" spans="2:2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</row>
    <row r="421" spans="2:2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</row>
    <row r="422" spans="2:2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</row>
    <row r="423" spans="2:2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</row>
    <row r="424" spans="2:2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</row>
    <row r="425" spans="2:2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</row>
    <row r="426" spans="2:2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</row>
    <row r="427" spans="2:2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</row>
    <row r="428" spans="2:2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</row>
    <row r="429" spans="2:2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</row>
    <row r="430" spans="2:2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</row>
    <row r="431" spans="2:2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</row>
    <row r="432" spans="2:2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</row>
    <row r="433" spans="2:2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</row>
    <row r="434" spans="2:2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</row>
    <row r="435" spans="2:2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</row>
    <row r="436" spans="2:2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</row>
    <row r="437" spans="2:2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</row>
    <row r="438" spans="2:2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</row>
    <row r="439" spans="2:2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</row>
    <row r="440" spans="2:2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</row>
    <row r="441" spans="2:2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</row>
    <row r="442" spans="2:2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</row>
    <row r="443" spans="2:2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</row>
    <row r="444" spans="2:2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</row>
    <row r="445" spans="2:2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</row>
    <row r="446" spans="2:2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</row>
    <row r="447" spans="2:2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</row>
    <row r="448" spans="2:2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</row>
    <row r="449" spans="2:2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</row>
    <row r="450" spans="2:2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</row>
    <row r="451" spans="2:21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</row>
    <row r="452" spans="2:21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</row>
    <row r="453" spans="2:21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</row>
    <row r="454" spans="2:21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</row>
    <row r="455" spans="2:21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</row>
    <row r="456" spans="2:21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</row>
    <row r="457" spans="2:21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</row>
    <row r="458" spans="2:21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</row>
    <row r="459" spans="2:21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</row>
    <row r="460" spans="2:21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</row>
    <row r="461" spans="2:21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</row>
    <row r="462" spans="2:21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</row>
    <row r="463" spans="2:21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</row>
    <row r="464" spans="2:21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</row>
    <row r="465" spans="2:21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</row>
    <row r="466" spans="2:21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</row>
    <row r="467" spans="2:21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</row>
    <row r="468" spans="2:21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</row>
    <row r="469" spans="2:21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</row>
    <row r="470" spans="2:21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</row>
    <row r="471" spans="2:21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</row>
    <row r="472" spans="2:21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</row>
    <row r="473" spans="2:21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</row>
    <row r="474" spans="2:21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</row>
    <row r="475" spans="2:21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</row>
    <row r="476" spans="2:21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</row>
    <row r="477" spans="2:21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</row>
    <row r="478" spans="2:21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</row>
    <row r="479" spans="2:21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</row>
    <row r="480" spans="2:21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</row>
    <row r="481" spans="2:21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</row>
    <row r="482" spans="2:21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</row>
    <row r="483" spans="2:21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</row>
    <row r="484" spans="2:21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</row>
    <row r="485" spans="2:21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</row>
    <row r="486" spans="2:21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</row>
    <row r="487" spans="2:21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</row>
    <row r="488" spans="2:21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</row>
    <row r="489" spans="2:21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</row>
    <row r="490" spans="2:21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</row>
    <row r="491" spans="2:21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</row>
    <row r="492" spans="2:21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</row>
    <row r="493" spans="2:21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</row>
    <row r="494" spans="2:21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</row>
    <row r="495" spans="2:21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</row>
    <row r="496" spans="2:21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</row>
    <row r="497" spans="2:21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</row>
    <row r="498" spans="2:21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</row>
    <row r="499" spans="2:21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</row>
    <row r="500" spans="2:21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</row>
    <row r="501" spans="2:21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</row>
    <row r="502" spans="2:21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</row>
    <row r="503" spans="2:21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</row>
    <row r="504" spans="2:21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</row>
    <row r="505" spans="2:21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</row>
    <row r="506" spans="2:21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  <c r="S506" s="117"/>
      <c r="T506" s="117"/>
      <c r="U506" s="117"/>
    </row>
    <row r="507" spans="2:21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  <c r="S507" s="117"/>
      <c r="T507" s="117"/>
      <c r="U507" s="117"/>
    </row>
    <row r="508" spans="2:21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</row>
    <row r="509" spans="2:21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  <c r="S509" s="117"/>
      <c r="T509" s="117"/>
      <c r="U509" s="117"/>
    </row>
    <row r="510" spans="2:21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  <c r="S510" s="117"/>
      <c r="T510" s="117"/>
      <c r="U510" s="117"/>
    </row>
    <row r="511" spans="2:21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  <c r="S511" s="117"/>
      <c r="T511" s="117"/>
      <c r="U511" s="117"/>
    </row>
    <row r="512" spans="2:21">
      <c r="B512" s="116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  <c r="S512" s="117"/>
      <c r="T512" s="117"/>
      <c r="U512" s="117"/>
    </row>
    <row r="513" spans="2:21">
      <c r="B513" s="116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  <c r="S513" s="117"/>
      <c r="T513" s="117"/>
      <c r="U513" s="117"/>
    </row>
    <row r="514" spans="2:21">
      <c r="B514" s="116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  <c r="U514" s="117"/>
    </row>
    <row r="515" spans="2:21">
      <c r="B515" s="116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</row>
    <row r="516" spans="2:21">
      <c r="B516" s="116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  <c r="S516" s="117"/>
      <c r="T516" s="117"/>
      <c r="U516" s="117"/>
    </row>
    <row r="517" spans="2:21">
      <c r="B517" s="116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  <c r="S517" s="117"/>
      <c r="T517" s="117"/>
      <c r="U517" s="117"/>
    </row>
    <row r="518" spans="2:21">
      <c r="B518" s="116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</row>
    <row r="519" spans="2:21">
      <c r="B519" s="116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  <c r="S519" s="117"/>
      <c r="T519" s="117"/>
      <c r="U519" s="117"/>
    </row>
    <row r="520" spans="2:21">
      <c r="B520" s="116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  <c r="S520" s="117"/>
      <c r="T520" s="117"/>
      <c r="U520" s="117"/>
    </row>
    <row r="521" spans="2:21">
      <c r="B521" s="116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  <c r="S521" s="117"/>
      <c r="T521" s="117"/>
      <c r="U521" s="117"/>
    </row>
    <row r="522" spans="2:21">
      <c r="B522" s="116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  <c r="S522" s="117"/>
      <c r="T522" s="117"/>
      <c r="U522" s="117"/>
    </row>
    <row r="523" spans="2:21">
      <c r="B523" s="116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  <c r="S523" s="117"/>
      <c r="T523" s="117"/>
      <c r="U523" s="117"/>
    </row>
    <row r="524" spans="2:21">
      <c r="B524" s="116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  <c r="S524" s="117"/>
      <c r="T524" s="117"/>
      <c r="U524" s="117"/>
    </row>
    <row r="525" spans="2:21">
      <c r="B525" s="116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  <c r="S525" s="117"/>
      <c r="T525" s="117"/>
      <c r="U525" s="117"/>
    </row>
    <row r="526" spans="2:21">
      <c r="B526" s="116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  <c r="S526" s="117"/>
      <c r="T526" s="117"/>
      <c r="U526" s="117"/>
    </row>
    <row r="527" spans="2:21">
      <c r="B527" s="116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  <c r="S527" s="117"/>
      <c r="T527" s="117"/>
      <c r="U527" s="117"/>
    </row>
    <row r="528" spans="2:21">
      <c r="B528" s="116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</row>
    <row r="529" spans="2:21">
      <c r="B529" s="116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</row>
    <row r="530" spans="2:21">
      <c r="B530" s="116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</row>
    <row r="531" spans="2:21">
      <c r="B531" s="116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</row>
    <row r="532" spans="2:21">
      <c r="B532" s="116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</row>
    <row r="533" spans="2:21">
      <c r="B533" s="116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</row>
    <row r="534" spans="2:21">
      <c r="B534" s="116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  <c r="S534" s="117"/>
      <c r="T534" s="117"/>
      <c r="U534" s="117"/>
    </row>
    <row r="535" spans="2:21">
      <c r="B535" s="116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  <c r="S535" s="117"/>
      <c r="T535" s="117"/>
      <c r="U535" s="117"/>
    </row>
    <row r="536" spans="2:21">
      <c r="B536" s="116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  <c r="S536" s="117"/>
      <c r="T536" s="117"/>
      <c r="U536" s="117"/>
    </row>
    <row r="537" spans="2:21">
      <c r="B537" s="116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  <c r="S537" s="117"/>
      <c r="T537" s="117"/>
      <c r="U537" s="117"/>
    </row>
    <row r="538" spans="2:21">
      <c r="B538" s="116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  <c r="S538" s="117"/>
      <c r="T538" s="117"/>
      <c r="U538" s="117"/>
    </row>
    <row r="539" spans="2:21">
      <c r="B539" s="116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  <c r="S539" s="117"/>
      <c r="T539" s="117"/>
      <c r="U539" s="117"/>
    </row>
    <row r="540" spans="2:21">
      <c r="B540" s="116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  <c r="S540" s="117"/>
      <c r="T540" s="117"/>
      <c r="U540" s="117"/>
    </row>
    <row r="541" spans="2:21">
      <c r="B541" s="116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</row>
    <row r="542" spans="2:21">
      <c r="B542" s="116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  <c r="S542" s="117"/>
      <c r="T542" s="117"/>
      <c r="U542" s="117"/>
    </row>
    <row r="543" spans="2:21">
      <c r="B543" s="116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  <c r="S543" s="117"/>
      <c r="T543" s="117"/>
      <c r="U543" s="117"/>
    </row>
    <row r="544" spans="2:21">
      <c r="B544" s="116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  <c r="S544" s="117"/>
      <c r="T544" s="117"/>
      <c r="U544" s="117"/>
    </row>
    <row r="545" spans="2:21">
      <c r="B545" s="116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  <c r="S545" s="117"/>
      <c r="T545" s="117"/>
      <c r="U545" s="117"/>
    </row>
    <row r="546" spans="2:21">
      <c r="B546" s="116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  <c r="S546" s="117"/>
      <c r="T546" s="117"/>
      <c r="U546" s="117"/>
    </row>
    <row r="547" spans="2:21">
      <c r="B547" s="116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  <c r="S547" s="117"/>
      <c r="T547" s="117"/>
      <c r="U547" s="117"/>
    </row>
    <row r="548" spans="2:21">
      <c r="B548" s="116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</row>
    <row r="549" spans="2:21">
      <c r="B549" s="116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  <c r="S549" s="117"/>
      <c r="T549" s="117"/>
      <c r="U549" s="117"/>
    </row>
    <row r="550" spans="2:21">
      <c r="B550" s="116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  <c r="S550" s="117"/>
      <c r="T550" s="117"/>
      <c r="U550" s="117"/>
    </row>
    <row r="551" spans="2:21">
      <c r="B551" s="116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</row>
    <row r="552" spans="2:21">
      <c r="B552" s="116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  <c r="S552" s="117"/>
      <c r="T552" s="117"/>
      <c r="U552" s="117"/>
    </row>
    <row r="553" spans="2:21">
      <c r="B553" s="116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  <c r="S553" s="117"/>
      <c r="T553" s="117"/>
      <c r="U553" s="117"/>
    </row>
    <row r="554" spans="2:21">
      <c r="B554" s="116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117"/>
      <c r="U554" s="117"/>
    </row>
    <row r="555" spans="2:21">
      <c r="B555" s="116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  <c r="S555" s="117"/>
      <c r="T555" s="117"/>
      <c r="U555" s="117"/>
    </row>
    <row r="556" spans="2:21">
      <c r="B556" s="116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</row>
    <row r="557" spans="2:21">
      <c r="B557" s="116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  <c r="S557" s="117"/>
      <c r="T557" s="117"/>
      <c r="U557" s="117"/>
    </row>
    <row r="558" spans="2:21">
      <c r="B558" s="116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  <c r="U558" s="117"/>
    </row>
    <row r="559" spans="2:21">
      <c r="B559" s="116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</row>
    <row r="560" spans="2:21">
      <c r="B560" s="116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</row>
    <row r="561" spans="2:21">
      <c r="B561" s="116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  <c r="S561" s="117"/>
      <c r="T561" s="117"/>
      <c r="U561" s="117"/>
    </row>
    <row r="562" spans="2:21">
      <c r="B562" s="116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</row>
    <row r="563" spans="2:21">
      <c r="B563" s="116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  <c r="S563" s="117"/>
      <c r="T563" s="117"/>
      <c r="U563" s="117"/>
    </row>
    <row r="564" spans="2:21">
      <c r="B564" s="116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</row>
    <row r="565" spans="2:21">
      <c r="B565" s="116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</row>
    <row r="566" spans="2:21">
      <c r="B566" s="116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  <c r="S566" s="117"/>
      <c r="T566" s="117"/>
      <c r="U566" s="117"/>
    </row>
    <row r="567" spans="2:21">
      <c r="B567" s="116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</row>
    <row r="568" spans="2:21">
      <c r="B568" s="116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  <c r="S568" s="117"/>
      <c r="T568" s="117"/>
      <c r="U568" s="117"/>
    </row>
    <row r="569" spans="2:21">
      <c r="B569" s="116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  <c r="S569" s="117"/>
      <c r="T569" s="117"/>
      <c r="U569" s="117"/>
    </row>
    <row r="570" spans="2:21">
      <c r="B570" s="116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  <c r="S570" s="117"/>
      <c r="T570" s="117"/>
      <c r="U570" s="117"/>
    </row>
    <row r="571" spans="2:21">
      <c r="B571" s="116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</row>
    <row r="572" spans="2:21">
      <c r="B572" s="116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</row>
    <row r="573" spans="2:21">
      <c r="B573" s="116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  <c r="U573" s="117"/>
    </row>
    <row r="574" spans="2:21">
      <c r="B574" s="116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  <c r="S574" s="117"/>
      <c r="T574" s="117"/>
      <c r="U574" s="117"/>
    </row>
    <row r="575" spans="2:21">
      <c r="B575" s="116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  <c r="S575" s="117"/>
      <c r="T575" s="117"/>
      <c r="U575" s="117"/>
    </row>
    <row r="576" spans="2:21">
      <c r="B576" s="116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  <c r="S576" s="117"/>
      <c r="T576" s="117"/>
      <c r="U576" s="117"/>
    </row>
    <row r="577" spans="2:21">
      <c r="B577" s="116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  <c r="S577" s="117"/>
      <c r="T577" s="117"/>
      <c r="U577" s="117"/>
    </row>
    <row r="578" spans="2:21">
      <c r="B578" s="116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  <c r="S578" s="117"/>
      <c r="T578" s="117"/>
      <c r="U578" s="117"/>
    </row>
    <row r="579" spans="2:21">
      <c r="B579" s="116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  <c r="S579" s="117"/>
      <c r="T579" s="117"/>
      <c r="U579" s="117"/>
    </row>
    <row r="580" spans="2:21">
      <c r="B580" s="116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</row>
    <row r="581" spans="2:21">
      <c r="B581" s="116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  <c r="S581" s="117"/>
      <c r="T581" s="117"/>
      <c r="U581" s="117"/>
    </row>
    <row r="582" spans="2:21">
      <c r="B582" s="116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  <c r="S582" s="117"/>
      <c r="T582" s="117"/>
      <c r="U582" s="117"/>
    </row>
    <row r="583" spans="2:21">
      <c r="B583" s="116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  <c r="S583" s="117"/>
      <c r="T583" s="117"/>
      <c r="U583" s="117"/>
    </row>
    <row r="584" spans="2:21">
      <c r="B584" s="116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  <c r="S584" s="117"/>
      <c r="T584" s="117"/>
      <c r="U584" s="117"/>
    </row>
    <row r="585" spans="2:21">
      <c r="B585" s="116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  <c r="S585" s="117"/>
      <c r="T585" s="117"/>
      <c r="U585" s="117"/>
    </row>
    <row r="586" spans="2:21">
      <c r="B586" s="116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</row>
    <row r="587" spans="2:21">
      <c r="B587" s="116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  <c r="S587" s="117"/>
      <c r="T587" s="117"/>
      <c r="U587" s="117"/>
    </row>
    <row r="588" spans="2:21">
      <c r="B588" s="116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  <c r="S588" s="117"/>
      <c r="T588" s="117"/>
      <c r="U588" s="117"/>
    </row>
    <row r="589" spans="2:21">
      <c r="B589" s="116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  <c r="U589" s="117"/>
    </row>
    <row r="590" spans="2:21">
      <c r="B590" s="116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  <c r="S590" s="117"/>
      <c r="T590" s="117"/>
      <c r="U590" s="117"/>
    </row>
    <row r="591" spans="2:21">
      <c r="B591" s="116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  <c r="S591" s="117"/>
      <c r="T591" s="117"/>
      <c r="U591" s="117"/>
    </row>
    <row r="592" spans="2:21">
      <c r="B592" s="116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</row>
    <row r="593" spans="2:21">
      <c r="B593" s="116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</row>
    <row r="594" spans="2:21">
      <c r="B594" s="116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  <c r="S594" s="117"/>
      <c r="T594" s="117"/>
      <c r="U594" s="117"/>
    </row>
    <row r="595" spans="2:21">
      <c r="B595" s="116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</row>
    <row r="596" spans="2:21">
      <c r="B596" s="116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  <c r="S596" s="117"/>
      <c r="T596" s="117"/>
      <c r="U596" s="117"/>
    </row>
    <row r="597" spans="2:21">
      <c r="B597" s="116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</row>
    <row r="598" spans="2:21">
      <c r="B598" s="116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</row>
    <row r="599" spans="2:21">
      <c r="B599" s="116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</row>
    <row r="600" spans="2:21">
      <c r="B600" s="116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</row>
    <row r="601" spans="2:21">
      <c r="B601" s="116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</row>
    <row r="602" spans="2:21">
      <c r="B602" s="116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</row>
    <row r="603" spans="2:21">
      <c r="B603" s="116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</row>
    <row r="604" spans="2:21">
      <c r="B604" s="116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</row>
    <row r="605" spans="2:21">
      <c r="B605" s="116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</row>
    <row r="606" spans="2:21">
      <c r="B606" s="116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  <c r="S606" s="117"/>
      <c r="T606" s="117"/>
      <c r="U606" s="117"/>
    </row>
    <row r="607" spans="2:21">
      <c r="B607" s="116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  <c r="S607" s="117"/>
      <c r="T607" s="117"/>
      <c r="U607" s="117"/>
    </row>
    <row r="608" spans="2:21">
      <c r="B608" s="116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  <c r="S608" s="117"/>
      <c r="T608" s="117"/>
      <c r="U608" s="117"/>
    </row>
    <row r="609" spans="2:21">
      <c r="B609" s="116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</row>
    <row r="610" spans="2:21">
      <c r="B610" s="116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  <c r="S610" s="117"/>
      <c r="T610" s="117"/>
      <c r="U610" s="117"/>
    </row>
    <row r="611" spans="2:21">
      <c r="B611" s="116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  <c r="S611" s="117"/>
      <c r="T611" s="117"/>
      <c r="U611" s="117"/>
    </row>
    <row r="612" spans="2:21">
      <c r="B612" s="116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  <c r="S612" s="117"/>
      <c r="T612" s="117"/>
      <c r="U612" s="117"/>
    </row>
    <row r="613" spans="2:21">
      <c r="B613" s="116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  <c r="S613" s="117"/>
      <c r="T613" s="117"/>
      <c r="U613" s="117"/>
    </row>
    <row r="614" spans="2:21">
      <c r="B614" s="116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</row>
    <row r="615" spans="2:21">
      <c r="B615" s="116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  <c r="S615" s="117"/>
      <c r="T615" s="117"/>
      <c r="U615" s="117"/>
    </row>
    <row r="616" spans="2:21">
      <c r="B616" s="116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  <c r="S616" s="117"/>
      <c r="T616" s="117"/>
      <c r="U616" s="117"/>
    </row>
    <row r="617" spans="2:21">
      <c r="B617" s="116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  <c r="S617" s="117"/>
      <c r="T617" s="117"/>
      <c r="U617" s="117"/>
    </row>
    <row r="618" spans="2:21">
      <c r="B618" s="116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  <c r="S618" s="117"/>
      <c r="T618" s="117"/>
      <c r="U618" s="117"/>
    </row>
    <row r="619" spans="2:21">
      <c r="B619" s="116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  <c r="S619" s="117"/>
      <c r="T619" s="117"/>
      <c r="U619" s="117"/>
    </row>
    <row r="620" spans="2:21">
      <c r="B620" s="116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  <c r="S620" s="117"/>
      <c r="T620" s="117"/>
      <c r="U620" s="117"/>
    </row>
    <row r="621" spans="2:21">
      <c r="B621" s="116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  <c r="S621" s="117"/>
      <c r="T621" s="117"/>
      <c r="U621" s="117"/>
    </row>
    <row r="622" spans="2:21">
      <c r="B622" s="116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  <c r="S622" s="117"/>
      <c r="T622" s="117"/>
      <c r="U622" s="117"/>
    </row>
    <row r="623" spans="2:21">
      <c r="B623" s="116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  <c r="S623" s="117"/>
      <c r="T623" s="117"/>
      <c r="U623" s="117"/>
    </row>
    <row r="624" spans="2:21">
      <c r="B624" s="116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  <c r="S624" s="117"/>
      <c r="T624" s="117"/>
      <c r="U624" s="117"/>
    </row>
    <row r="625" spans="2:21">
      <c r="B625" s="116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  <c r="S625" s="117"/>
      <c r="T625" s="117"/>
      <c r="U625" s="117"/>
    </row>
    <row r="626" spans="2:21">
      <c r="B626" s="116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</row>
    <row r="627" spans="2:21">
      <c r="B627" s="116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</row>
    <row r="628" spans="2:21">
      <c r="B628" s="116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  <c r="S628" s="117"/>
      <c r="T628" s="117"/>
      <c r="U628" s="117"/>
    </row>
    <row r="629" spans="2:21">
      <c r="B629" s="116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</row>
    <row r="630" spans="2:21">
      <c r="B630" s="116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  <c r="S630" s="117"/>
      <c r="T630" s="117"/>
      <c r="U630" s="117"/>
    </row>
    <row r="631" spans="2:21">
      <c r="B631" s="116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</row>
    <row r="632" spans="2:21">
      <c r="B632" s="116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  <c r="S632" s="117"/>
      <c r="T632" s="117"/>
      <c r="U632" s="117"/>
    </row>
    <row r="633" spans="2:21">
      <c r="B633" s="116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  <c r="S633" s="117"/>
      <c r="T633" s="117"/>
      <c r="U633" s="117"/>
    </row>
    <row r="634" spans="2:21">
      <c r="B634" s="116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  <c r="S634" s="117"/>
      <c r="T634" s="117"/>
      <c r="U634" s="117"/>
    </row>
    <row r="635" spans="2:21">
      <c r="B635" s="116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  <c r="S635" s="117"/>
      <c r="T635" s="117"/>
      <c r="U635" s="117"/>
    </row>
    <row r="636" spans="2:21">
      <c r="B636" s="116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</row>
    <row r="637" spans="2:21">
      <c r="B637" s="116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  <c r="S637" s="117"/>
      <c r="T637" s="117"/>
      <c r="U637" s="117"/>
    </row>
    <row r="638" spans="2:21">
      <c r="B638" s="116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  <c r="S638" s="117"/>
      <c r="T638" s="117"/>
      <c r="U638" s="117"/>
    </row>
    <row r="639" spans="2:21">
      <c r="B639" s="116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</row>
    <row r="640" spans="2:21">
      <c r="B640" s="116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</row>
    <row r="641" spans="2:21">
      <c r="B641" s="116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  <c r="S641" s="117"/>
      <c r="T641" s="117"/>
      <c r="U641" s="117"/>
    </row>
    <row r="642" spans="2:21">
      <c r="B642" s="116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  <c r="S642" s="117"/>
      <c r="T642" s="117"/>
      <c r="U642" s="117"/>
    </row>
    <row r="643" spans="2:21">
      <c r="B643" s="116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  <c r="S643" s="117"/>
      <c r="T643" s="117"/>
      <c r="U643" s="117"/>
    </row>
    <row r="644" spans="2:21">
      <c r="B644" s="116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</row>
    <row r="645" spans="2:21">
      <c r="B645" s="116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</row>
    <row r="646" spans="2:21">
      <c r="B646" s="116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</row>
    <row r="647" spans="2:21">
      <c r="B647" s="116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  <c r="S647" s="117"/>
      <c r="T647" s="117"/>
      <c r="U647" s="117"/>
    </row>
    <row r="648" spans="2:21">
      <c r="B648" s="116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  <c r="S648" s="117"/>
      <c r="T648" s="117"/>
      <c r="U648" s="117"/>
    </row>
    <row r="649" spans="2:21">
      <c r="B649" s="116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  <c r="S649" s="117"/>
      <c r="T649" s="117"/>
      <c r="U649" s="117"/>
    </row>
    <row r="650" spans="2:21">
      <c r="B650" s="116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  <c r="S650" s="117"/>
      <c r="T650" s="117"/>
      <c r="U650" s="117"/>
    </row>
    <row r="651" spans="2:21">
      <c r="B651" s="116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  <c r="S651" s="117"/>
      <c r="T651" s="117"/>
      <c r="U651" s="117"/>
    </row>
    <row r="652" spans="2:21">
      <c r="B652" s="116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  <c r="S652" s="117"/>
      <c r="T652" s="117"/>
      <c r="U652" s="117"/>
    </row>
    <row r="653" spans="2:21">
      <c r="B653" s="116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  <c r="S653" s="117"/>
      <c r="T653" s="117"/>
      <c r="U653" s="117"/>
    </row>
    <row r="654" spans="2:21">
      <c r="B654" s="116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  <c r="S654" s="117"/>
      <c r="T654" s="117"/>
      <c r="U654" s="117"/>
    </row>
    <row r="655" spans="2:21">
      <c r="B655" s="116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  <c r="S655" s="117"/>
      <c r="T655" s="117"/>
      <c r="U655" s="117"/>
    </row>
    <row r="656" spans="2:21">
      <c r="B656" s="116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  <c r="S656" s="117"/>
      <c r="T656" s="117"/>
      <c r="U656" s="117"/>
    </row>
    <row r="657" spans="2:21">
      <c r="B657" s="116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  <c r="S657" s="117"/>
      <c r="T657" s="117"/>
      <c r="U657" s="117"/>
    </row>
    <row r="658" spans="2:21">
      <c r="B658" s="116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  <c r="S658" s="117"/>
      <c r="T658" s="117"/>
      <c r="U658" s="117"/>
    </row>
    <row r="659" spans="2:21">
      <c r="B659" s="116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</row>
    <row r="660" spans="2:21">
      <c r="B660" s="116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  <c r="S660" s="117"/>
      <c r="T660" s="117"/>
      <c r="U660" s="117"/>
    </row>
    <row r="661" spans="2:21">
      <c r="B661" s="116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  <c r="S661" s="117"/>
      <c r="T661" s="117"/>
      <c r="U661" s="117"/>
    </row>
    <row r="662" spans="2:21">
      <c r="B662" s="116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  <c r="S662" s="117"/>
      <c r="T662" s="117"/>
      <c r="U662" s="117"/>
    </row>
    <row r="663" spans="2:21">
      <c r="B663" s="116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  <c r="S663" s="117"/>
      <c r="T663" s="117"/>
      <c r="U663" s="117"/>
    </row>
    <row r="664" spans="2:21">
      <c r="B664" s="116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  <c r="S664" s="117"/>
      <c r="T664" s="117"/>
      <c r="U664" s="117"/>
    </row>
    <row r="665" spans="2:21">
      <c r="B665" s="116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  <c r="S665" s="117"/>
      <c r="T665" s="117"/>
      <c r="U665" s="117"/>
    </row>
    <row r="666" spans="2:21">
      <c r="B666" s="116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  <c r="S666" s="117"/>
      <c r="T666" s="117"/>
      <c r="U666" s="117"/>
    </row>
    <row r="667" spans="2:21">
      <c r="B667" s="116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  <c r="S667" s="117"/>
      <c r="T667" s="117"/>
      <c r="U667" s="117"/>
    </row>
    <row r="668" spans="2:21">
      <c r="B668" s="116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  <c r="S668" s="117"/>
      <c r="T668" s="117"/>
      <c r="U668" s="117"/>
    </row>
    <row r="669" spans="2:21">
      <c r="B669" s="116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  <c r="S669" s="117"/>
      <c r="T669" s="117"/>
      <c r="U669" s="117"/>
    </row>
    <row r="670" spans="2:21">
      <c r="B670" s="116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  <c r="S670" s="117"/>
      <c r="T670" s="117"/>
      <c r="U670" s="117"/>
    </row>
    <row r="671" spans="2:21">
      <c r="B671" s="116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  <c r="S671" s="117"/>
      <c r="T671" s="117"/>
      <c r="U671" s="117"/>
    </row>
    <row r="672" spans="2:21">
      <c r="B672" s="116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  <c r="S672" s="117"/>
      <c r="T672" s="117"/>
      <c r="U672" s="117"/>
    </row>
    <row r="673" spans="2:21">
      <c r="B673" s="116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  <c r="S673" s="117"/>
      <c r="T673" s="117"/>
      <c r="U673" s="117"/>
    </row>
    <row r="674" spans="2:21">
      <c r="B674" s="116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  <c r="S674" s="117"/>
      <c r="T674" s="117"/>
      <c r="U674" s="117"/>
    </row>
    <row r="675" spans="2:21">
      <c r="B675" s="116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  <c r="S675" s="117"/>
      <c r="T675" s="117"/>
      <c r="U675" s="117"/>
    </row>
    <row r="676" spans="2:21">
      <c r="B676" s="116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</row>
    <row r="677" spans="2:21">
      <c r="B677" s="116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  <c r="S677" s="117"/>
      <c r="T677" s="117"/>
      <c r="U677" s="117"/>
    </row>
    <row r="678" spans="2:21">
      <c r="B678" s="116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</row>
    <row r="679" spans="2:21">
      <c r="B679" s="116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  <c r="S679" s="117"/>
      <c r="T679" s="117"/>
      <c r="U679" s="117"/>
    </row>
    <row r="680" spans="2:21">
      <c r="B680" s="116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  <c r="S680" s="117"/>
      <c r="T680" s="117"/>
      <c r="U680" s="117"/>
    </row>
    <row r="681" spans="2:21">
      <c r="B681" s="116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  <c r="S681" s="117"/>
      <c r="T681" s="117"/>
      <c r="U681" s="117"/>
    </row>
    <row r="682" spans="2:21">
      <c r="B682" s="116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  <c r="S682" s="117"/>
      <c r="T682" s="117"/>
      <c r="U682" s="117"/>
    </row>
    <row r="683" spans="2:21">
      <c r="B683" s="116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</row>
    <row r="684" spans="2:21">
      <c r="B684" s="116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  <c r="S684" s="117"/>
      <c r="T684" s="117"/>
      <c r="U684" s="117"/>
    </row>
    <row r="685" spans="2:21">
      <c r="B685" s="116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</row>
    <row r="686" spans="2:21">
      <c r="B686" s="116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</row>
    <row r="687" spans="2:21">
      <c r="B687" s="116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</row>
    <row r="688" spans="2:21">
      <c r="B688" s="116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  <c r="S688" s="117"/>
      <c r="T688" s="117"/>
      <c r="U688" s="117"/>
    </row>
    <row r="689" spans="2:21">
      <c r="B689" s="116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  <c r="S689" s="117"/>
      <c r="T689" s="117"/>
      <c r="U689" s="117"/>
    </row>
    <row r="690" spans="2:21">
      <c r="B690" s="116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</row>
    <row r="691" spans="2:21">
      <c r="B691" s="116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</row>
    <row r="692" spans="2:21">
      <c r="B692" s="116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</row>
    <row r="693" spans="2:21">
      <c r="B693" s="116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  <c r="S693" s="117"/>
      <c r="T693" s="117"/>
      <c r="U693" s="117"/>
    </row>
    <row r="694" spans="2:21">
      <c r="B694" s="116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  <c r="S694" s="117"/>
      <c r="T694" s="117"/>
      <c r="U694" s="117"/>
    </row>
    <row r="695" spans="2:21">
      <c r="B695" s="116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  <c r="S695" s="117"/>
      <c r="T695" s="117"/>
      <c r="U695" s="117"/>
    </row>
    <row r="696" spans="2:21">
      <c r="B696" s="116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</row>
    <row r="697" spans="2:21">
      <c r="B697" s="116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  <c r="S697" s="117"/>
      <c r="T697" s="117"/>
      <c r="U697" s="117"/>
    </row>
    <row r="698" spans="2:21">
      <c r="B698" s="116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  <c r="S698" s="117"/>
      <c r="T698" s="117"/>
      <c r="U698" s="117"/>
    </row>
    <row r="699" spans="2:21">
      <c r="B699" s="116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  <c r="S699" s="117"/>
      <c r="T699" s="117"/>
      <c r="U699" s="117"/>
    </row>
    <row r="700" spans="2:21">
      <c r="B700" s="116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</row>
    <row r="701" spans="2:21">
      <c r="B701" s="116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M701" s="117"/>
      <c r="N701" s="117"/>
      <c r="O701" s="117"/>
      <c r="P701" s="117"/>
      <c r="Q701" s="117"/>
      <c r="R701" s="117"/>
      <c r="S701" s="117"/>
      <c r="T701" s="117"/>
      <c r="U701" s="117"/>
    </row>
    <row r="702" spans="2:21">
      <c r="B702" s="116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M702" s="117"/>
      <c r="N702" s="117"/>
      <c r="O702" s="117"/>
      <c r="P702" s="117"/>
      <c r="Q702" s="117"/>
      <c r="R702" s="117"/>
      <c r="S702" s="117"/>
      <c r="T702" s="117"/>
      <c r="U702" s="117"/>
    </row>
    <row r="703" spans="2:21">
      <c r="B703" s="116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  <c r="O703" s="117"/>
      <c r="P703" s="117"/>
      <c r="Q703" s="117"/>
      <c r="R703" s="117"/>
      <c r="S703" s="117"/>
      <c r="T703" s="117"/>
      <c r="U703" s="117"/>
    </row>
    <row r="704" spans="2:21">
      <c r="B704" s="116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M704" s="117"/>
      <c r="N704" s="117"/>
      <c r="O704" s="117"/>
      <c r="P704" s="117"/>
      <c r="Q704" s="117"/>
      <c r="R704" s="117"/>
      <c r="S704" s="117"/>
      <c r="T704" s="117"/>
      <c r="U704" s="117"/>
    </row>
    <row r="705" spans="2:21">
      <c r="B705" s="116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M705" s="117"/>
      <c r="N705" s="117"/>
      <c r="O705" s="117"/>
      <c r="P705" s="117"/>
      <c r="Q705" s="117"/>
      <c r="R705" s="117"/>
      <c r="S705" s="117"/>
      <c r="T705" s="117"/>
      <c r="U705" s="117"/>
    </row>
    <row r="706" spans="2:21">
      <c r="B706" s="116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</row>
    <row r="707" spans="2:21">
      <c r="B707" s="116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M707" s="117"/>
      <c r="N707" s="117"/>
      <c r="O707" s="117"/>
      <c r="P707" s="117"/>
      <c r="Q707" s="117"/>
      <c r="R707" s="117"/>
      <c r="S707" s="117"/>
      <c r="T707" s="117"/>
      <c r="U707" s="117"/>
    </row>
    <row r="708" spans="2:21">
      <c r="B708" s="116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M708" s="117"/>
      <c r="N708" s="117"/>
      <c r="O708" s="117"/>
      <c r="P708" s="117"/>
      <c r="Q708" s="117"/>
      <c r="R708" s="117"/>
      <c r="S708" s="117"/>
      <c r="T708" s="117"/>
      <c r="U708" s="117"/>
    </row>
    <row r="709" spans="2:21">
      <c r="B709" s="116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M709" s="117"/>
      <c r="N709" s="117"/>
      <c r="O709" s="117"/>
      <c r="P709" s="117"/>
      <c r="Q709" s="117"/>
      <c r="R709" s="117"/>
      <c r="S709" s="117"/>
      <c r="T709" s="117"/>
      <c r="U709" s="117"/>
    </row>
    <row r="710" spans="2:21">
      <c r="B710" s="116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M710" s="117"/>
      <c r="N710" s="117"/>
      <c r="O710" s="117"/>
      <c r="P710" s="117"/>
      <c r="Q710" s="117"/>
      <c r="R710" s="117"/>
      <c r="S710" s="117"/>
      <c r="T710" s="117"/>
      <c r="U710" s="117"/>
    </row>
    <row r="711" spans="2:21">
      <c r="B711" s="116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M711" s="117"/>
      <c r="N711" s="117"/>
      <c r="O711" s="117"/>
      <c r="P711" s="117"/>
      <c r="Q711" s="117"/>
      <c r="R711" s="117"/>
      <c r="S711" s="117"/>
      <c r="T711" s="117"/>
      <c r="U711" s="117"/>
    </row>
    <row r="712" spans="2:21">
      <c r="B712" s="116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M712" s="117"/>
      <c r="N712" s="117"/>
      <c r="O712" s="117"/>
      <c r="P712" s="117"/>
      <c r="Q712" s="117"/>
      <c r="R712" s="117"/>
      <c r="S712" s="117"/>
      <c r="T712" s="117"/>
      <c r="U712" s="117"/>
    </row>
    <row r="713" spans="2:21">
      <c r="B713" s="116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M713" s="117"/>
      <c r="N713" s="117"/>
      <c r="O713" s="117"/>
      <c r="P713" s="117"/>
      <c r="Q713" s="117"/>
      <c r="R713" s="117"/>
      <c r="S713" s="117"/>
      <c r="T713" s="117"/>
      <c r="U713" s="117"/>
    </row>
    <row r="714" spans="2:21">
      <c r="B714" s="116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M714" s="117"/>
      <c r="N714" s="117"/>
      <c r="O714" s="117"/>
      <c r="P714" s="117"/>
      <c r="Q714" s="117"/>
      <c r="R714" s="117"/>
      <c r="S714" s="117"/>
      <c r="T714" s="117"/>
      <c r="U714" s="117"/>
    </row>
    <row r="715" spans="2:21">
      <c r="B715" s="116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  <c r="O715" s="117"/>
      <c r="P715" s="117"/>
      <c r="Q715" s="117"/>
      <c r="R715" s="117"/>
      <c r="S715" s="117"/>
      <c r="T715" s="117"/>
      <c r="U715" s="117"/>
    </row>
    <row r="716" spans="2:21">
      <c r="B716" s="116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M716" s="117"/>
      <c r="N716" s="117"/>
      <c r="O716" s="117"/>
      <c r="P716" s="117"/>
      <c r="Q716" s="117"/>
      <c r="R716" s="117"/>
      <c r="S716" s="117"/>
      <c r="T716" s="117"/>
      <c r="U716" s="117"/>
    </row>
    <row r="717" spans="2:21">
      <c r="B717" s="116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M717" s="117"/>
      <c r="N717" s="117"/>
      <c r="O717" s="117"/>
      <c r="P717" s="117"/>
      <c r="Q717" s="117"/>
      <c r="R717" s="117"/>
      <c r="S717" s="117"/>
      <c r="T717" s="117"/>
      <c r="U717" s="117"/>
    </row>
    <row r="718" spans="2:21">
      <c r="B718" s="116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  <c r="O718" s="117"/>
      <c r="P718" s="117"/>
      <c r="Q718" s="117"/>
      <c r="R718" s="117"/>
      <c r="S718" s="117"/>
      <c r="T718" s="117"/>
      <c r="U718" s="117"/>
    </row>
    <row r="719" spans="2:21">
      <c r="B719" s="116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M719" s="117"/>
      <c r="N719" s="117"/>
      <c r="O719" s="117"/>
      <c r="P719" s="117"/>
      <c r="Q719" s="117"/>
      <c r="R719" s="117"/>
      <c r="S719" s="117"/>
      <c r="T719" s="117"/>
      <c r="U719" s="117"/>
    </row>
    <row r="720" spans="2:21">
      <c r="B720" s="116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  <c r="O720" s="117"/>
      <c r="P720" s="117"/>
      <c r="Q720" s="117"/>
      <c r="R720" s="117"/>
      <c r="S720" s="117"/>
      <c r="T720" s="117"/>
      <c r="U720" s="117"/>
    </row>
    <row r="721" spans="2:21">
      <c r="B721" s="116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M721" s="117"/>
      <c r="N721" s="117"/>
      <c r="O721" s="117"/>
      <c r="P721" s="117"/>
      <c r="Q721" s="117"/>
      <c r="R721" s="117"/>
      <c r="S721" s="117"/>
      <c r="T721" s="117"/>
      <c r="U721" s="117"/>
    </row>
    <row r="722" spans="2:21">
      <c r="B722" s="116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M722" s="117"/>
      <c r="N722" s="117"/>
      <c r="O722" s="117"/>
      <c r="P722" s="117"/>
      <c r="Q722" s="117"/>
      <c r="R722" s="117"/>
      <c r="S722" s="117"/>
      <c r="T722" s="117"/>
      <c r="U722" s="117"/>
    </row>
    <row r="723" spans="2:21">
      <c r="B723" s="116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  <c r="O723" s="117"/>
      <c r="P723" s="117"/>
      <c r="Q723" s="117"/>
      <c r="R723" s="117"/>
      <c r="S723" s="117"/>
      <c r="T723" s="117"/>
      <c r="U723" s="117"/>
    </row>
    <row r="724" spans="2:21">
      <c r="B724" s="116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M724" s="117"/>
      <c r="N724" s="117"/>
      <c r="O724" s="117"/>
      <c r="P724" s="117"/>
      <c r="Q724" s="117"/>
      <c r="R724" s="117"/>
      <c r="S724" s="117"/>
      <c r="T724" s="117"/>
      <c r="U724" s="117"/>
    </row>
    <row r="725" spans="2:21">
      <c r="B725" s="116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M725" s="117"/>
      <c r="N725" s="117"/>
      <c r="O725" s="117"/>
      <c r="P725" s="117"/>
      <c r="Q725" s="117"/>
      <c r="R725" s="117"/>
      <c r="S725" s="117"/>
      <c r="T725" s="117"/>
      <c r="U725" s="117"/>
    </row>
    <row r="726" spans="2:21">
      <c r="B726" s="116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M726" s="117"/>
      <c r="N726" s="117"/>
      <c r="O726" s="117"/>
      <c r="P726" s="117"/>
      <c r="Q726" s="117"/>
      <c r="R726" s="117"/>
      <c r="S726" s="117"/>
      <c r="T726" s="117"/>
      <c r="U726" s="117"/>
    </row>
    <row r="727" spans="2:21">
      <c r="B727" s="116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M727" s="117"/>
      <c r="N727" s="117"/>
      <c r="O727" s="117"/>
      <c r="P727" s="117"/>
      <c r="Q727" s="117"/>
      <c r="R727" s="117"/>
      <c r="S727" s="117"/>
      <c r="T727" s="117"/>
      <c r="U727" s="117"/>
    </row>
    <row r="728" spans="2:21">
      <c r="B728" s="116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</row>
    <row r="729" spans="2:21">
      <c r="B729" s="116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</row>
    <row r="730" spans="2:21">
      <c r="B730" s="116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</row>
    <row r="731" spans="2:21">
      <c r="B731" s="116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</row>
    <row r="732" spans="2:21">
      <c r="B732" s="116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</row>
    <row r="733" spans="2:21">
      <c r="B733" s="116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2:K382"/>
  </mergeCells>
  <phoneticPr fontId="3" type="noConversion"/>
  <conditionalFormatting sqref="B12:B374">
    <cfRule type="cellIs" dxfId="9" priority="2" operator="equal">
      <formula>"NR3"</formula>
    </cfRule>
  </conditionalFormatting>
  <conditionalFormatting sqref="B12:B368">
    <cfRule type="containsText" dxfId="8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81 I383:I827 L12:L827 G12:G35 G37:G381 G383:G554 E12:E35 E37:E381 E383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3.425781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9" style="1" bestFit="1" customWidth="1"/>
    <col min="10" max="10" width="13.14062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135</v>
      </c>
      <c r="C1" s="67" t="s" vm="1">
        <v>214</v>
      </c>
    </row>
    <row r="2" spans="2:15">
      <c r="B2" s="46" t="s">
        <v>134</v>
      </c>
      <c r="C2" s="67" t="s">
        <v>215</v>
      </c>
    </row>
    <row r="3" spans="2:15">
      <c r="B3" s="46" t="s">
        <v>136</v>
      </c>
      <c r="C3" s="67" t="s">
        <v>2663</v>
      </c>
    </row>
    <row r="4" spans="2:15">
      <c r="B4" s="46" t="s">
        <v>137</v>
      </c>
      <c r="C4" s="67">
        <v>14242</v>
      </c>
    </row>
    <row r="6" spans="2:15" ht="26.25" customHeight="1">
      <c r="B6" s="148" t="s">
        <v>162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2:15" ht="26.25" customHeight="1">
      <c r="B7" s="148" t="s">
        <v>81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2:15" s="3" customFormat="1" ht="78.75">
      <c r="B8" s="21" t="s">
        <v>104</v>
      </c>
      <c r="C8" s="29" t="s">
        <v>40</v>
      </c>
      <c r="D8" s="29" t="s">
        <v>108</v>
      </c>
      <c r="E8" s="29" t="s">
        <v>178</v>
      </c>
      <c r="F8" s="29" t="s">
        <v>106</v>
      </c>
      <c r="G8" s="29" t="s">
        <v>58</v>
      </c>
      <c r="H8" s="29" t="s">
        <v>92</v>
      </c>
      <c r="I8" s="12" t="s">
        <v>190</v>
      </c>
      <c r="J8" s="12" t="s">
        <v>189</v>
      </c>
      <c r="K8" s="29" t="s">
        <v>204</v>
      </c>
      <c r="L8" s="12" t="s">
        <v>54</v>
      </c>
      <c r="M8" s="12" t="s">
        <v>53</v>
      </c>
      <c r="N8" s="12" t="s">
        <v>138</v>
      </c>
      <c r="O8" s="13" t="s">
        <v>140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197</v>
      </c>
      <c r="J9" s="15"/>
      <c r="K9" s="15" t="s">
        <v>193</v>
      </c>
      <c r="L9" s="15" t="s">
        <v>193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0.216530575</v>
      </c>
      <c r="L11" s="77">
        <f>L12+L187</f>
        <v>1012.2415571180001</v>
      </c>
      <c r="M11" s="69"/>
      <c r="N11" s="78">
        <f>IFERROR(L11/$L$11,0)</f>
        <v>1</v>
      </c>
      <c r="O11" s="78">
        <f>L11/'סכום נכסי הקרן'!$C$42</f>
        <v>0.17015579545984244</v>
      </c>
    </row>
    <row r="12" spans="2:15">
      <c r="B12" s="70" t="s">
        <v>184</v>
      </c>
      <c r="C12" s="71"/>
      <c r="D12" s="71"/>
      <c r="E12" s="71"/>
      <c r="F12" s="71"/>
      <c r="G12" s="71"/>
      <c r="H12" s="71"/>
      <c r="I12" s="80"/>
      <c r="J12" s="82"/>
      <c r="K12" s="80">
        <v>0.19235518200000001</v>
      </c>
      <c r="L12" s="80">
        <f>L13+L49+L115</f>
        <v>770.08413373400003</v>
      </c>
      <c r="M12" s="71"/>
      <c r="N12" s="81">
        <f t="shared" ref="N12:N75" si="0">IFERROR(L12/$L$11,0)</f>
        <v>0.76077111072829529</v>
      </c>
      <c r="O12" s="81">
        <f>L12/'סכום נכסי הקרן'!$C$42</f>
        <v>0.12944961350884096</v>
      </c>
    </row>
    <row r="13" spans="2:15">
      <c r="B13" s="89" t="s">
        <v>918</v>
      </c>
      <c r="C13" s="71"/>
      <c r="D13" s="71"/>
      <c r="E13" s="71"/>
      <c r="F13" s="71"/>
      <c r="G13" s="71"/>
      <c r="H13" s="71"/>
      <c r="I13" s="80"/>
      <c r="J13" s="82"/>
      <c r="K13" s="80">
        <v>0.17985310200000001</v>
      </c>
      <c r="L13" s="80">
        <v>474.30759516900002</v>
      </c>
      <c r="M13" s="71"/>
      <c r="N13" s="81">
        <f t="shared" si="0"/>
        <v>0.46857154977851651</v>
      </c>
      <c r="O13" s="81">
        <f>L13/'סכום נכסי הקרן'!$C$42</f>
        <v>7.9730164782414639E-2</v>
      </c>
    </row>
    <row r="14" spans="2:15">
      <c r="B14" s="76" t="s">
        <v>919</v>
      </c>
      <c r="C14" s="73" t="s">
        <v>920</v>
      </c>
      <c r="D14" s="86" t="s">
        <v>109</v>
      </c>
      <c r="E14" s="86" t="s">
        <v>300</v>
      </c>
      <c r="F14" s="73" t="s">
        <v>499</v>
      </c>
      <c r="G14" s="86" t="s">
        <v>324</v>
      </c>
      <c r="H14" s="86" t="s">
        <v>122</v>
      </c>
      <c r="I14" s="83">
        <v>443.35102900000004</v>
      </c>
      <c r="J14" s="85">
        <v>2442</v>
      </c>
      <c r="K14" s="73"/>
      <c r="L14" s="83">
        <v>10.826632116000003</v>
      </c>
      <c r="M14" s="84">
        <v>1.9755194650575734E-6</v>
      </c>
      <c r="N14" s="84">
        <f t="shared" si="0"/>
        <v>1.0695700092401866E-2</v>
      </c>
      <c r="O14" s="84">
        <f>L14/'סכום נכסי הקרן'!$C$42</f>
        <v>1.8199353572225499E-3</v>
      </c>
    </row>
    <row r="15" spans="2:15">
      <c r="B15" s="76" t="s">
        <v>921</v>
      </c>
      <c r="C15" s="73" t="s">
        <v>922</v>
      </c>
      <c r="D15" s="86" t="s">
        <v>109</v>
      </c>
      <c r="E15" s="86" t="s">
        <v>300</v>
      </c>
      <c r="F15" s="73" t="s">
        <v>917</v>
      </c>
      <c r="G15" s="86" t="s">
        <v>529</v>
      </c>
      <c r="H15" s="86" t="s">
        <v>122</v>
      </c>
      <c r="I15" s="83">
        <v>54.100685000000006</v>
      </c>
      <c r="J15" s="85">
        <v>29830</v>
      </c>
      <c r="K15" s="73"/>
      <c r="L15" s="83">
        <v>16.138234239000003</v>
      </c>
      <c r="M15" s="84">
        <v>9.6443176132708997E-7</v>
      </c>
      <c r="N15" s="84">
        <f t="shared" si="0"/>
        <v>1.5943066282467121E-2</v>
      </c>
      <c r="O15" s="84">
        <f>L15/'סכום נכסי הקרן'!$C$42</f>
        <v>2.7128051253621859E-3</v>
      </c>
    </row>
    <row r="16" spans="2:15">
      <c r="B16" s="76" t="s">
        <v>923</v>
      </c>
      <c r="C16" s="73" t="s">
        <v>924</v>
      </c>
      <c r="D16" s="86" t="s">
        <v>109</v>
      </c>
      <c r="E16" s="86" t="s">
        <v>300</v>
      </c>
      <c r="F16" s="73" t="s">
        <v>538</v>
      </c>
      <c r="G16" s="86" t="s">
        <v>401</v>
      </c>
      <c r="H16" s="86" t="s">
        <v>122</v>
      </c>
      <c r="I16" s="83">
        <v>1676.9312520000003</v>
      </c>
      <c r="J16" s="85">
        <v>2010</v>
      </c>
      <c r="K16" s="73"/>
      <c r="L16" s="83">
        <v>33.706318170000003</v>
      </c>
      <c r="M16" s="84">
        <v>1.3006001345336371E-6</v>
      </c>
      <c r="N16" s="84">
        <f t="shared" si="0"/>
        <v>3.3298690350124359E-2</v>
      </c>
      <c r="O16" s="84">
        <f>L16/'סכום נכסי הקרן'!$C$42</f>
        <v>5.6659651442963893E-3</v>
      </c>
    </row>
    <row r="17" spans="2:15">
      <c r="B17" s="76" t="s">
        <v>925</v>
      </c>
      <c r="C17" s="73" t="s">
        <v>926</v>
      </c>
      <c r="D17" s="86" t="s">
        <v>109</v>
      </c>
      <c r="E17" s="86" t="s">
        <v>300</v>
      </c>
      <c r="F17" s="73" t="s">
        <v>642</v>
      </c>
      <c r="G17" s="86" t="s">
        <v>536</v>
      </c>
      <c r="H17" s="86" t="s">
        <v>122</v>
      </c>
      <c r="I17" s="83">
        <v>42.381657000000004</v>
      </c>
      <c r="J17" s="85">
        <v>77200</v>
      </c>
      <c r="K17" s="83">
        <v>7.8769875000000017E-2</v>
      </c>
      <c r="L17" s="83">
        <v>32.797409193000007</v>
      </c>
      <c r="M17" s="84">
        <v>9.5566865237137272E-7</v>
      </c>
      <c r="N17" s="84">
        <f t="shared" si="0"/>
        <v>3.2400773276271166E-2</v>
      </c>
      <c r="O17" s="84">
        <f>L17/'סכום נכסי הקרן'!$C$42</f>
        <v>5.5131793503379253E-3</v>
      </c>
    </row>
    <row r="18" spans="2:15">
      <c r="B18" s="76" t="s">
        <v>927</v>
      </c>
      <c r="C18" s="73" t="s">
        <v>928</v>
      </c>
      <c r="D18" s="86" t="s">
        <v>109</v>
      </c>
      <c r="E18" s="86" t="s">
        <v>300</v>
      </c>
      <c r="F18" s="73" t="s">
        <v>929</v>
      </c>
      <c r="G18" s="86" t="s">
        <v>316</v>
      </c>
      <c r="H18" s="86" t="s">
        <v>122</v>
      </c>
      <c r="I18" s="83">
        <v>34.268882000000005</v>
      </c>
      <c r="J18" s="85">
        <v>2886</v>
      </c>
      <c r="K18" s="73"/>
      <c r="L18" s="83">
        <v>0.98899992100000023</v>
      </c>
      <c r="M18" s="84">
        <v>1.9067667048353318E-7</v>
      </c>
      <c r="N18" s="84">
        <f t="shared" si="0"/>
        <v>9.7703943692632788E-4</v>
      </c>
      <c r="O18" s="84">
        <f>L18/'סכום נכסי הקרן'!$C$42</f>
        <v>1.6624892258583588E-4</v>
      </c>
    </row>
    <row r="19" spans="2:15">
      <c r="B19" s="76" t="s">
        <v>930</v>
      </c>
      <c r="C19" s="73" t="s">
        <v>931</v>
      </c>
      <c r="D19" s="86" t="s">
        <v>109</v>
      </c>
      <c r="E19" s="86" t="s">
        <v>300</v>
      </c>
      <c r="F19" s="73" t="s">
        <v>585</v>
      </c>
      <c r="G19" s="86" t="s">
        <v>462</v>
      </c>
      <c r="H19" s="86" t="s">
        <v>122</v>
      </c>
      <c r="I19" s="83">
        <v>10.252334000000001</v>
      </c>
      <c r="J19" s="85">
        <v>152880</v>
      </c>
      <c r="K19" s="73"/>
      <c r="L19" s="83">
        <v>15.673767822000002</v>
      </c>
      <c r="M19" s="84">
        <v>2.6760467943167967E-6</v>
      </c>
      <c r="N19" s="84">
        <f t="shared" si="0"/>
        <v>1.5484216896434795E-2</v>
      </c>
      <c r="O19" s="84">
        <f>L19/'סכום נכסי הקרן'!$C$42</f>
        <v>2.6347292430855952E-3</v>
      </c>
    </row>
    <row r="20" spans="2:15">
      <c r="B20" s="76" t="s">
        <v>932</v>
      </c>
      <c r="C20" s="73" t="s">
        <v>933</v>
      </c>
      <c r="D20" s="86" t="s">
        <v>109</v>
      </c>
      <c r="E20" s="86" t="s">
        <v>300</v>
      </c>
      <c r="F20" s="73" t="s">
        <v>342</v>
      </c>
      <c r="G20" s="86" t="s">
        <v>316</v>
      </c>
      <c r="H20" s="86" t="s">
        <v>122</v>
      </c>
      <c r="I20" s="83">
        <v>464.01420400000012</v>
      </c>
      <c r="J20" s="85">
        <v>1943</v>
      </c>
      <c r="K20" s="73"/>
      <c r="L20" s="83">
        <v>9.0157959750000032</v>
      </c>
      <c r="M20" s="84">
        <v>9.8707852295393936E-7</v>
      </c>
      <c r="N20" s="84">
        <f t="shared" si="0"/>
        <v>8.9067633230444469E-3</v>
      </c>
      <c r="O20" s="84">
        <f>L20/'סכום נכסי הקרן'!$C$42</f>
        <v>1.5155373982051773E-3</v>
      </c>
    </row>
    <row r="21" spans="2:15">
      <c r="B21" s="76" t="s">
        <v>934</v>
      </c>
      <c r="C21" s="73" t="s">
        <v>935</v>
      </c>
      <c r="D21" s="86" t="s">
        <v>109</v>
      </c>
      <c r="E21" s="86" t="s">
        <v>300</v>
      </c>
      <c r="F21" s="73" t="s">
        <v>611</v>
      </c>
      <c r="G21" s="86" t="s">
        <v>529</v>
      </c>
      <c r="H21" s="86" t="s">
        <v>122</v>
      </c>
      <c r="I21" s="83">
        <v>205.56882500000003</v>
      </c>
      <c r="J21" s="85">
        <v>6515</v>
      </c>
      <c r="K21" s="73"/>
      <c r="L21" s="83">
        <v>13.392808975000001</v>
      </c>
      <c r="M21" s="84">
        <v>1.7473485998827129E-6</v>
      </c>
      <c r="N21" s="84">
        <f t="shared" si="0"/>
        <v>1.3230842856453442E-2</v>
      </c>
      <c r="O21" s="84">
        <f>L21/'סכום נכסי הקרן'!$C$42</f>
        <v>2.2513045908440095E-3</v>
      </c>
    </row>
    <row r="22" spans="2:15">
      <c r="B22" s="76" t="s">
        <v>936</v>
      </c>
      <c r="C22" s="73" t="s">
        <v>937</v>
      </c>
      <c r="D22" s="86" t="s">
        <v>109</v>
      </c>
      <c r="E22" s="86" t="s">
        <v>300</v>
      </c>
      <c r="F22" s="73" t="s">
        <v>938</v>
      </c>
      <c r="G22" s="86" t="s">
        <v>116</v>
      </c>
      <c r="H22" s="86" t="s">
        <v>122</v>
      </c>
      <c r="I22" s="83">
        <v>85.66777900000001</v>
      </c>
      <c r="J22" s="85">
        <v>4750</v>
      </c>
      <c r="K22" s="73"/>
      <c r="L22" s="83">
        <v>4.0692195100000008</v>
      </c>
      <c r="M22" s="84">
        <v>4.837543980468262E-7</v>
      </c>
      <c r="N22" s="84">
        <f t="shared" si="0"/>
        <v>4.0200083481907864E-3</v>
      </c>
      <c r="O22" s="84">
        <f>L22/'סכום נכסי הקרן'!$C$42</f>
        <v>6.8402771824161053E-4</v>
      </c>
    </row>
    <row r="23" spans="2:15">
      <c r="B23" s="76" t="s">
        <v>939</v>
      </c>
      <c r="C23" s="73" t="s">
        <v>940</v>
      </c>
      <c r="D23" s="86" t="s">
        <v>109</v>
      </c>
      <c r="E23" s="86" t="s">
        <v>300</v>
      </c>
      <c r="F23" s="73" t="s">
        <v>614</v>
      </c>
      <c r="G23" s="86" t="s">
        <v>529</v>
      </c>
      <c r="H23" s="86" t="s">
        <v>122</v>
      </c>
      <c r="I23" s="83">
        <v>904.44941400000016</v>
      </c>
      <c r="J23" s="85">
        <v>1200</v>
      </c>
      <c r="K23" s="73"/>
      <c r="L23" s="83">
        <v>10.853392965999999</v>
      </c>
      <c r="M23" s="84">
        <v>1.6509575925315376E-6</v>
      </c>
      <c r="N23" s="84">
        <f t="shared" si="0"/>
        <v>1.0722137309696313E-2</v>
      </c>
      <c r="O23" s="84">
        <f>L23/'סכום נכסי הקרן'!$C$42</f>
        <v>1.8244338029610311E-3</v>
      </c>
    </row>
    <row r="24" spans="2:15">
      <c r="B24" s="76" t="s">
        <v>941</v>
      </c>
      <c r="C24" s="73" t="s">
        <v>942</v>
      </c>
      <c r="D24" s="86" t="s">
        <v>109</v>
      </c>
      <c r="E24" s="86" t="s">
        <v>300</v>
      </c>
      <c r="F24" s="73" t="s">
        <v>347</v>
      </c>
      <c r="G24" s="86" t="s">
        <v>316</v>
      </c>
      <c r="H24" s="86" t="s">
        <v>122</v>
      </c>
      <c r="I24" s="83">
        <v>119.15834300000002</v>
      </c>
      <c r="J24" s="85">
        <v>4872</v>
      </c>
      <c r="K24" s="73"/>
      <c r="L24" s="83">
        <v>5.8053944750000008</v>
      </c>
      <c r="M24" s="84">
        <v>9.5914607927087163E-7</v>
      </c>
      <c r="N24" s="84">
        <f t="shared" si="0"/>
        <v>5.7351868575014932E-3</v>
      </c>
      <c r="O24" s="84">
        <f>L24/'סכום נכסי הקרן'!$C$42</f>
        <v>9.7587528184900059E-4</v>
      </c>
    </row>
    <row r="25" spans="2:15">
      <c r="B25" s="76" t="s">
        <v>943</v>
      </c>
      <c r="C25" s="73" t="s">
        <v>944</v>
      </c>
      <c r="D25" s="86" t="s">
        <v>109</v>
      </c>
      <c r="E25" s="86" t="s">
        <v>300</v>
      </c>
      <c r="F25" s="73" t="s">
        <v>487</v>
      </c>
      <c r="G25" s="86" t="s">
        <v>488</v>
      </c>
      <c r="H25" s="86" t="s">
        <v>122</v>
      </c>
      <c r="I25" s="83">
        <v>26.468541000000002</v>
      </c>
      <c r="J25" s="85">
        <v>5122</v>
      </c>
      <c r="K25" s="73"/>
      <c r="L25" s="83">
        <v>1.3557186630000004</v>
      </c>
      <c r="M25" s="84">
        <v>2.614774374517816E-7</v>
      </c>
      <c r="N25" s="84">
        <f t="shared" si="0"/>
        <v>1.3393232608034094E-3</v>
      </c>
      <c r="O25" s="84">
        <f>L25/'סכום נכסי הקרן'!$C$42</f>
        <v>2.2789361481987414E-4</v>
      </c>
    </row>
    <row r="26" spans="2:15">
      <c r="B26" s="76" t="s">
        <v>945</v>
      </c>
      <c r="C26" s="73" t="s">
        <v>946</v>
      </c>
      <c r="D26" s="86" t="s">
        <v>109</v>
      </c>
      <c r="E26" s="86" t="s">
        <v>300</v>
      </c>
      <c r="F26" s="73" t="s">
        <v>404</v>
      </c>
      <c r="G26" s="86" t="s">
        <v>145</v>
      </c>
      <c r="H26" s="86" t="s">
        <v>122</v>
      </c>
      <c r="I26" s="83">
        <v>2615.2110100000004</v>
      </c>
      <c r="J26" s="85">
        <v>452.6</v>
      </c>
      <c r="K26" s="73"/>
      <c r="L26" s="83">
        <v>11.836445029000002</v>
      </c>
      <c r="M26" s="84">
        <v>9.4524403420659825E-7</v>
      </c>
      <c r="N26" s="84">
        <f t="shared" si="0"/>
        <v>1.169330081912473E-2</v>
      </c>
      <c r="O26" s="84">
        <f>L26/'סכום נכסי הקרן'!$C$42</f>
        <v>1.9896829024293955E-3</v>
      </c>
    </row>
    <row r="27" spans="2:15">
      <c r="B27" s="76" t="s">
        <v>947</v>
      </c>
      <c r="C27" s="73" t="s">
        <v>948</v>
      </c>
      <c r="D27" s="86" t="s">
        <v>109</v>
      </c>
      <c r="E27" s="86" t="s">
        <v>300</v>
      </c>
      <c r="F27" s="73" t="s">
        <v>352</v>
      </c>
      <c r="G27" s="86" t="s">
        <v>316</v>
      </c>
      <c r="H27" s="86" t="s">
        <v>122</v>
      </c>
      <c r="I27" s="83">
        <v>31.588569000000003</v>
      </c>
      <c r="J27" s="85">
        <v>33330</v>
      </c>
      <c r="K27" s="73"/>
      <c r="L27" s="83">
        <v>10.528469920000001</v>
      </c>
      <c r="M27" s="84">
        <v>1.3119334788445194E-6</v>
      </c>
      <c r="N27" s="84">
        <f t="shared" si="0"/>
        <v>1.0401143724997911E-2</v>
      </c>
      <c r="O27" s="84">
        <f>L27/'סכום נכסי הקרן'!$C$42</f>
        <v>1.7698148842191681E-3</v>
      </c>
    </row>
    <row r="28" spans="2:15">
      <c r="B28" s="76" t="s">
        <v>949</v>
      </c>
      <c r="C28" s="73" t="s">
        <v>950</v>
      </c>
      <c r="D28" s="86" t="s">
        <v>109</v>
      </c>
      <c r="E28" s="86" t="s">
        <v>300</v>
      </c>
      <c r="F28" s="73" t="s">
        <v>415</v>
      </c>
      <c r="G28" s="86" t="s">
        <v>302</v>
      </c>
      <c r="H28" s="86" t="s">
        <v>122</v>
      </c>
      <c r="I28" s="83">
        <v>51.050089999999997</v>
      </c>
      <c r="J28" s="85">
        <v>14420</v>
      </c>
      <c r="K28" s="73"/>
      <c r="L28" s="83">
        <v>7.3614229200000008</v>
      </c>
      <c r="M28" s="84">
        <v>5.0882158524007365E-7</v>
      </c>
      <c r="N28" s="84">
        <f t="shared" si="0"/>
        <v>7.2723974512161407E-3</v>
      </c>
      <c r="O28" s="84">
        <f>L28/'סכום נכסי הקרן'!$C$42</f>
        <v>1.2374405732118131E-3</v>
      </c>
    </row>
    <row r="29" spans="2:15">
      <c r="B29" s="76" t="s">
        <v>951</v>
      </c>
      <c r="C29" s="73" t="s">
        <v>952</v>
      </c>
      <c r="D29" s="86" t="s">
        <v>109</v>
      </c>
      <c r="E29" s="86" t="s">
        <v>300</v>
      </c>
      <c r="F29" s="73" t="s">
        <v>420</v>
      </c>
      <c r="G29" s="86" t="s">
        <v>302</v>
      </c>
      <c r="H29" s="86" t="s">
        <v>122</v>
      </c>
      <c r="I29" s="83">
        <v>1193.1274180000003</v>
      </c>
      <c r="J29" s="85">
        <v>1840</v>
      </c>
      <c r="K29" s="73"/>
      <c r="L29" s="83">
        <v>21.953544484999998</v>
      </c>
      <c r="M29" s="84">
        <v>9.645242729404899E-7</v>
      </c>
      <c r="N29" s="84">
        <f t="shared" si="0"/>
        <v>2.1688048994456376E-2</v>
      </c>
      <c r="O29" s="84">
        <f>L29/'סכום נכסי הקרן'!$C$42</f>
        <v>3.6903472286237606E-3</v>
      </c>
    </row>
    <row r="30" spans="2:15">
      <c r="B30" s="76" t="s">
        <v>953</v>
      </c>
      <c r="C30" s="73" t="s">
        <v>954</v>
      </c>
      <c r="D30" s="86" t="s">
        <v>109</v>
      </c>
      <c r="E30" s="86" t="s">
        <v>300</v>
      </c>
      <c r="F30" s="73" t="s">
        <v>955</v>
      </c>
      <c r="G30" s="86" t="s">
        <v>116</v>
      </c>
      <c r="H30" s="86" t="s">
        <v>122</v>
      </c>
      <c r="I30" s="83">
        <v>2.9174820000000006</v>
      </c>
      <c r="J30" s="85">
        <v>42110</v>
      </c>
      <c r="K30" s="73"/>
      <c r="L30" s="83">
        <v>1.2285517610000001</v>
      </c>
      <c r="M30" s="84">
        <v>1.583520172678852E-7</v>
      </c>
      <c r="N30" s="84">
        <f t="shared" si="0"/>
        <v>1.2136942534723301E-3</v>
      </c>
      <c r="O30" s="84">
        <f>L30/'סכום נכסי הקרן'!$C$42</f>
        <v>2.0651711114462397E-4</v>
      </c>
    </row>
    <row r="31" spans="2:15">
      <c r="B31" s="76" t="s">
        <v>956</v>
      </c>
      <c r="C31" s="73" t="s">
        <v>957</v>
      </c>
      <c r="D31" s="86" t="s">
        <v>109</v>
      </c>
      <c r="E31" s="86" t="s">
        <v>300</v>
      </c>
      <c r="F31" s="73" t="s">
        <v>425</v>
      </c>
      <c r="G31" s="86" t="s">
        <v>426</v>
      </c>
      <c r="H31" s="86" t="s">
        <v>122</v>
      </c>
      <c r="I31" s="83">
        <v>257.69567200000006</v>
      </c>
      <c r="J31" s="85">
        <v>3725</v>
      </c>
      <c r="K31" s="73"/>
      <c r="L31" s="83">
        <v>9.5991637870000019</v>
      </c>
      <c r="M31" s="84">
        <v>1.015998067008544E-6</v>
      </c>
      <c r="N31" s="84">
        <f t="shared" si="0"/>
        <v>9.4830761684298239E-3</v>
      </c>
      <c r="O31" s="84">
        <f>L31/'סכום נכסי הקרן'!$C$42</f>
        <v>1.6136003688454513E-3</v>
      </c>
    </row>
    <row r="32" spans="2:15">
      <c r="B32" s="76" t="s">
        <v>958</v>
      </c>
      <c r="C32" s="73" t="s">
        <v>959</v>
      </c>
      <c r="D32" s="86" t="s">
        <v>109</v>
      </c>
      <c r="E32" s="86" t="s">
        <v>300</v>
      </c>
      <c r="F32" s="73" t="s">
        <v>428</v>
      </c>
      <c r="G32" s="86" t="s">
        <v>426</v>
      </c>
      <c r="H32" s="86" t="s">
        <v>122</v>
      </c>
      <c r="I32" s="83">
        <v>209.62724100000003</v>
      </c>
      <c r="J32" s="85">
        <v>2884</v>
      </c>
      <c r="K32" s="73"/>
      <c r="L32" s="83">
        <v>6.0456496420000017</v>
      </c>
      <c r="M32" s="84">
        <v>9.9777961009222129E-7</v>
      </c>
      <c r="N32" s="84">
        <f t="shared" si="0"/>
        <v>5.9725364953528001E-3</v>
      </c>
      <c r="O32" s="84">
        <f>L32/'סכום נכסי הקרן'!$C$42</f>
        <v>1.0162616982796952E-3</v>
      </c>
    </row>
    <row r="33" spans="2:15">
      <c r="B33" s="76" t="s">
        <v>960</v>
      </c>
      <c r="C33" s="73" t="s">
        <v>961</v>
      </c>
      <c r="D33" s="86" t="s">
        <v>109</v>
      </c>
      <c r="E33" s="86" t="s">
        <v>300</v>
      </c>
      <c r="F33" s="73" t="s">
        <v>962</v>
      </c>
      <c r="G33" s="86" t="s">
        <v>462</v>
      </c>
      <c r="H33" s="86" t="s">
        <v>122</v>
      </c>
      <c r="I33" s="83">
        <v>4.8538650000000008</v>
      </c>
      <c r="J33" s="85">
        <v>97110</v>
      </c>
      <c r="K33" s="73"/>
      <c r="L33" s="83">
        <v>4.7135879750000012</v>
      </c>
      <c r="M33" s="84">
        <v>6.3017647769069092E-7</v>
      </c>
      <c r="N33" s="84">
        <f t="shared" si="0"/>
        <v>4.6565841343446483E-3</v>
      </c>
      <c r="O33" s="84">
        <f>L33/'סכום נכסי הקרן'!$C$42</f>
        <v>7.9234477750509541E-4</v>
      </c>
    </row>
    <row r="34" spans="2:15">
      <c r="B34" s="76" t="s">
        <v>963</v>
      </c>
      <c r="C34" s="73" t="s">
        <v>964</v>
      </c>
      <c r="D34" s="86" t="s">
        <v>109</v>
      </c>
      <c r="E34" s="86" t="s">
        <v>300</v>
      </c>
      <c r="F34" s="73" t="s">
        <v>965</v>
      </c>
      <c r="G34" s="86" t="s">
        <v>966</v>
      </c>
      <c r="H34" s="86" t="s">
        <v>122</v>
      </c>
      <c r="I34" s="83">
        <v>51.800928000000006</v>
      </c>
      <c r="J34" s="85">
        <v>13670</v>
      </c>
      <c r="K34" s="73"/>
      <c r="L34" s="83">
        <v>7.081186841000001</v>
      </c>
      <c r="M34" s="84">
        <v>4.7039103996310751E-7</v>
      </c>
      <c r="N34" s="84">
        <f t="shared" si="0"/>
        <v>6.9955504110710259E-3</v>
      </c>
      <c r="O34" s="84">
        <f>L34/'סכום נכסי הקרן'!$C$42</f>
        <v>1.1903334448752183E-3</v>
      </c>
    </row>
    <row r="35" spans="2:15">
      <c r="B35" s="76" t="s">
        <v>967</v>
      </c>
      <c r="C35" s="73" t="s">
        <v>968</v>
      </c>
      <c r="D35" s="86" t="s">
        <v>109</v>
      </c>
      <c r="E35" s="86" t="s">
        <v>300</v>
      </c>
      <c r="F35" s="73" t="s">
        <v>673</v>
      </c>
      <c r="G35" s="86" t="s">
        <v>674</v>
      </c>
      <c r="H35" s="86" t="s">
        <v>122</v>
      </c>
      <c r="I35" s="83">
        <v>246.77498000000003</v>
      </c>
      <c r="J35" s="85">
        <v>2795</v>
      </c>
      <c r="K35" s="73"/>
      <c r="L35" s="83">
        <v>6.8973607010000002</v>
      </c>
      <c r="M35" s="84">
        <v>2.2026156719032416E-7</v>
      </c>
      <c r="N35" s="84">
        <f t="shared" si="0"/>
        <v>6.8139473750097714E-3</v>
      </c>
      <c r="O35" s="84">
        <f>L35/'סכום נכסי הקרן'!$C$42</f>
        <v>1.159432635816293E-3</v>
      </c>
    </row>
    <row r="36" spans="2:15">
      <c r="B36" s="76" t="s">
        <v>969</v>
      </c>
      <c r="C36" s="73" t="s">
        <v>970</v>
      </c>
      <c r="D36" s="86" t="s">
        <v>109</v>
      </c>
      <c r="E36" s="86" t="s">
        <v>300</v>
      </c>
      <c r="F36" s="73" t="s">
        <v>301</v>
      </c>
      <c r="G36" s="86" t="s">
        <v>302</v>
      </c>
      <c r="H36" s="86" t="s">
        <v>122</v>
      </c>
      <c r="I36" s="83">
        <v>1664.1692150000003</v>
      </c>
      <c r="J36" s="85">
        <v>2759</v>
      </c>
      <c r="K36" s="73"/>
      <c r="L36" s="83">
        <v>45.914428646000005</v>
      </c>
      <c r="M36" s="84">
        <v>1.0821944757174326E-6</v>
      </c>
      <c r="N36" s="84">
        <f t="shared" si="0"/>
        <v>4.5359161875081586E-2</v>
      </c>
      <c r="O36" s="84">
        <f>L36/'סכום נכסי הקרן'!$C$42</f>
        <v>7.7181242702462653E-3</v>
      </c>
    </row>
    <row r="37" spans="2:15">
      <c r="B37" s="76" t="s">
        <v>971</v>
      </c>
      <c r="C37" s="73" t="s">
        <v>972</v>
      </c>
      <c r="D37" s="86" t="s">
        <v>109</v>
      </c>
      <c r="E37" s="86" t="s">
        <v>300</v>
      </c>
      <c r="F37" s="73" t="s">
        <v>368</v>
      </c>
      <c r="G37" s="86" t="s">
        <v>316</v>
      </c>
      <c r="H37" s="86" t="s">
        <v>122</v>
      </c>
      <c r="I37" s="83">
        <v>1791.4419880000005</v>
      </c>
      <c r="J37" s="85">
        <v>902.1</v>
      </c>
      <c r="K37" s="73"/>
      <c r="L37" s="83">
        <v>16.160598174000004</v>
      </c>
      <c r="M37" s="84">
        <v>2.3731243116839029E-6</v>
      </c>
      <c r="N37" s="84">
        <f t="shared" si="0"/>
        <v>1.5965159758913272E-2</v>
      </c>
      <c r="O37" s="84">
        <f>L37/'סכום נכסי הקרן'!$C$42</f>
        <v>2.7165644584213541E-3</v>
      </c>
    </row>
    <row r="38" spans="2:15">
      <c r="B38" s="76" t="s">
        <v>973</v>
      </c>
      <c r="C38" s="73" t="s">
        <v>974</v>
      </c>
      <c r="D38" s="86" t="s">
        <v>109</v>
      </c>
      <c r="E38" s="86" t="s">
        <v>300</v>
      </c>
      <c r="F38" s="73" t="s">
        <v>305</v>
      </c>
      <c r="G38" s="86" t="s">
        <v>302</v>
      </c>
      <c r="H38" s="86" t="s">
        <v>122</v>
      </c>
      <c r="I38" s="83">
        <v>274.50097000000005</v>
      </c>
      <c r="J38" s="85">
        <v>12330</v>
      </c>
      <c r="K38" s="73"/>
      <c r="L38" s="83">
        <v>33.845969568000008</v>
      </c>
      <c r="M38" s="84">
        <v>1.066559815235348E-6</v>
      </c>
      <c r="N38" s="84">
        <f t="shared" si="0"/>
        <v>3.3436652872032284E-2</v>
      </c>
      <c r="O38" s="84">
        <f>L38/'סכום נכסי הקרן'!$C$42</f>
        <v>5.6894402669552787E-3</v>
      </c>
    </row>
    <row r="39" spans="2:15">
      <c r="B39" s="76" t="s">
        <v>975</v>
      </c>
      <c r="C39" s="73" t="s">
        <v>976</v>
      </c>
      <c r="D39" s="86" t="s">
        <v>109</v>
      </c>
      <c r="E39" s="86" t="s">
        <v>300</v>
      </c>
      <c r="F39" s="73" t="s">
        <v>374</v>
      </c>
      <c r="G39" s="86" t="s">
        <v>316</v>
      </c>
      <c r="H39" s="86" t="s">
        <v>122</v>
      </c>
      <c r="I39" s="83">
        <v>80.021237000000013</v>
      </c>
      <c r="J39" s="85">
        <v>24000</v>
      </c>
      <c r="K39" s="83">
        <v>0.10108322700000001</v>
      </c>
      <c r="L39" s="83">
        <v>19.306180075000004</v>
      </c>
      <c r="M39" s="84">
        <v>1.6846327948851283E-6</v>
      </c>
      <c r="N39" s="84">
        <f t="shared" si="0"/>
        <v>1.9072700522163432E-2</v>
      </c>
      <c r="O39" s="84">
        <f>L39/'סכום נכסי הקרן'!$C$42</f>
        <v>3.2453305289160709E-3</v>
      </c>
    </row>
    <row r="40" spans="2:15">
      <c r="B40" s="76" t="s">
        <v>977</v>
      </c>
      <c r="C40" s="73" t="s">
        <v>978</v>
      </c>
      <c r="D40" s="86" t="s">
        <v>109</v>
      </c>
      <c r="E40" s="86" t="s">
        <v>300</v>
      </c>
      <c r="F40" s="73" t="s">
        <v>979</v>
      </c>
      <c r="G40" s="86" t="s">
        <v>966</v>
      </c>
      <c r="H40" s="86" t="s">
        <v>122</v>
      </c>
      <c r="I40" s="83">
        <v>11.479881000000002</v>
      </c>
      <c r="J40" s="85">
        <v>41920</v>
      </c>
      <c r="K40" s="73"/>
      <c r="L40" s="83">
        <v>4.812366035000001</v>
      </c>
      <c r="M40" s="84">
        <v>3.9965038583894508E-7</v>
      </c>
      <c r="N40" s="84">
        <f t="shared" si="0"/>
        <v>4.7541676205248001E-3</v>
      </c>
      <c r="O40" s="84">
        <f>L40/'סכום נכסי הקרן'!$C$42</f>
        <v>8.0894917321982379E-4</v>
      </c>
    </row>
    <row r="41" spans="2:15">
      <c r="B41" s="76" t="s">
        <v>980</v>
      </c>
      <c r="C41" s="73" t="s">
        <v>981</v>
      </c>
      <c r="D41" s="86" t="s">
        <v>109</v>
      </c>
      <c r="E41" s="86" t="s">
        <v>300</v>
      </c>
      <c r="F41" s="73" t="s">
        <v>982</v>
      </c>
      <c r="G41" s="86" t="s">
        <v>116</v>
      </c>
      <c r="H41" s="86" t="s">
        <v>122</v>
      </c>
      <c r="I41" s="83">
        <v>837.1866480000001</v>
      </c>
      <c r="J41" s="85">
        <v>1033</v>
      </c>
      <c r="K41" s="73"/>
      <c r="L41" s="83">
        <v>8.6481380780000006</v>
      </c>
      <c r="M41" s="84">
        <v>7.1321875115294509E-7</v>
      </c>
      <c r="N41" s="84">
        <f t="shared" si="0"/>
        <v>8.5435517018512021E-3</v>
      </c>
      <c r="O41" s="84">
        <f>L41/'סכום נכסי הקרן'!$C$42</f>
        <v>1.4537348358807821E-3</v>
      </c>
    </row>
    <row r="42" spans="2:15">
      <c r="B42" s="76" t="s">
        <v>983</v>
      </c>
      <c r="C42" s="73" t="s">
        <v>984</v>
      </c>
      <c r="D42" s="86" t="s">
        <v>109</v>
      </c>
      <c r="E42" s="86" t="s">
        <v>300</v>
      </c>
      <c r="F42" s="73" t="s">
        <v>985</v>
      </c>
      <c r="G42" s="86" t="s">
        <v>146</v>
      </c>
      <c r="H42" s="86" t="s">
        <v>122</v>
      </c>
      <c r="I42" s="83">
        <v>10.722462000000002</v>
      </c>
      <c r="J42" s="85">
        <v>75700</v>
      </c>
      <c r="K42" s="73"/>
      <c r="L42" s="83">
        <v>8.116903661000002</v>
      </c>
      <c r="M42" s="84">
        <v>1.6946833978015997E-7</v>
      </c>
      <c r="N42" s="84">
        <f t="shared" si="0"/>
        <v>8.0187417755402338E-3</v>
      </c>
      <c r="O42" s="84">
        <f>L42/'סכום נכסי הקרן'!$C$42</f>
        <v>1.3644353854041177E-3</v>
      </c>
    </row>
    <row r="43" spans="2:15">
      <c r="B43" s="76" t="s">
        <v>986</v>
      </c>
      <c r="C43" s="73" t="s">
        <v>987</v>
      </c>
      <c r="D43" s="86" t="s">
        <v>109</v>
      </c>
      <c r="E43" s="86" t="s">
        <v>300</v>
      </c>
      <c r="F43" s="73" t="s">
        <v>334</v>
      </c>
      <c r="G43" s="86" t="s">
        <v>316</v>
      </c>
      <c r="H43" s="86" t="s">
        <v>122</v>
      </c>
      <c r="I43" s="83">
        <v>103.10160000000002</v>
      </c>
      <c r="J43" s="85">
        <v>20800</v>
      </c>
      <c r="K43" s="73"/>
      <c r="L43" s="83">
        <v>21.445132765000004</v>
      </c>
      <c r="M43" s="84">
        <v>8.5016288901151434E-7</v>
      </c>
      <c r="N43" s="84">
        <f t="shared" si="0"/>
        <v>2.118578575854704E-2</v>
      </c>
      <c r="O43" s="84">
        <f>L43/'סכום נכסי הקרן'!$C$42</f>
        <v>3.6048842281873727E-3</v>
      </c>
    </row>
    <row r="44" spans="2:15">
      <c r="B44" s="76" t="s">
        <v>988</v>
      </c>
      <c r="C44" s="73" t="s">
        <v>989</v>
      </c>
      <c r="D44" s="86" t="s">
        <v>109</v>
      </c>
      <c r="E44" s="86" t="s">
        <v>300</v>
      </c>
      <c r="F44" s="73" t="s">
        <v>318</v>
      </c>
      <c r="G44" s="86" t="s">
        <v>302</v>
      </c>
      <c r="H44" s="86" t="s">
        <v>122</v>
      </c>
      <c r="I44" s="83">
        <v>1422.5675710000003</v>
      </c>
      <c r="J44" s="85">
        <v>3038</v>
      </c>
      <c r="K44" s="73"/>
      <c r="L44" s="83">
        <v>43.217602800000002</v>
      </c>
      <c r="M44" s="84">
        <v>1.0637870665277913E-6</v>
      </c>
      <c r="N44" s="84">
        <f t="shared" si="0"/>
        <v>4.2694950129341505E-2</v>
      </c>
      <c r="O44" s="84">
        <f>L44/'סכום נכסי הקרן'!$C$42</f>
        <v>7.2647932013764063E-3</v>
      </c>
    </row>
    <row r="45" spans="2:15">
      <c r="B45" s="76" t="s">
        <v>990</v>
      </c>
      <c r="C45" s="73" t="s">
        <v>991</v>
      </c>
      <c r="D45" s="86" t="s">
        <v>109</v>
      </c>
      <c r="E45" s="86" t="s">
        <v>300</v>
      </c>
      <c r="F45" s="73" t="s">
        <v>992</v>
      </c>
      <c r="G45" s="86" t="s">
        <v>993</v>
      </c>
      <c r="H45" s="86" t="s">
        <v>122</v>
      </c>
      <c r="I45" s="83">
        <v>135.50778600000004</v>
      </c>
      <c r="J45" s="85">
        <v>8344</v>
      </c>
      <c r="K45" s="73"/>
      <c r="L45" s="83">
        <v>11.306769668000003</v>
      </c>
      <c r="M45" s="84">
        <v>1.1630309047962675E-6</v>
      </c>
      <c r="N45" s="84">
        <f t="shared" si="0"/>
        <v>1.1170031094348696E-2</v>
      </c>
      <c r="O45" s="84">
        <f>L45/'סכום נכסי הקרן'!$C$42</f>
        <v>1.9006455261700768E-3</v>
      </c>
    </row>
    <row r="46" spans="2:15">
      <c r="B46" s="76" t="s">
        <v>994</v>
      </c>
      <c r="C46" s="73" t="s">
        <v>995</v>
      </c>
      <c r="D46" s="86" t="s">
        <v>109</v>
      </c>
      <c r="E46" s="86" t="s">
        <v>300</v>
      </c>
      <c r="F46" s="73" t="s">
        <v>996</v>
      </c>
      <c r="G46" s="86" t="s">
        <v>488</v>
      </c>
      <c r="H46" s="86" t="s">
        <v>122</v>
      </c>
      <c r="I46" s="83">
        <v>571.12415800000008</v>
      </c>
      <c r="J46" s="85">
        <v>789.1</v>
      </c>
      <c r="K46" s="73"/>
      <c r="L46" s="83">
        <v>4.506740734000001</v>
      </c>
      <c r="M46" s="84">
        <v>1.1891952024726687E-6</v>
      </c>
      <c r="N46" s="84">
        <f t="shared" si="0"/>
        <v>4.4522384032832556E-3</v>
      </c>
      <c r="O46" s="84">
        <f>L46/'סכום נכסי הקרן'!$C$42</f>
        <v>7.5757416708752113E-4</v>
      </c>
    </row>
    <row r="47" spans="2:15">
      <c r="B47" s="76" t="s">
        <v>997</v>
      </c>
      <c r="C47" s="73" t="s">
        <v>998</v>
      </c>
      <c r="D47" s="86" t="s">
        <v>109</v>
      </c>
      <c r="E47" s="86" t="s">
        <v>300</v>
      </c>
      <c r="F47" s="73" t="s">
        <v>602</v>
      </c>
      <c r="G47" s="86" t="s">
        <v>603</v>
      </c>
      <c r="H47" s="86" t="s">
        <v>122</v>
      </c>
      <c r="I47" s="83">
        <v>593.72071600000015</v>
      </c>
      <c r="J47" s="85">
        <v>2553</v>
      </c>
      <c r="K47" s="73"/>
      <c r="L47" s="83">
        <v>15.157689879000001</v>
      </c>
      <c r="M47" s="84">
        <v>1.6619108926340438E-6</v>
      </c>
      <c r="N47" s="84">
        <f t="shared" si="0"/>
        <v>1.497438014909817E-2</v>
      </c>
      <c r="O47" s="84">
        <f>L47/'סכום נכסי הקרן'!$C$42</f>
        <v>2.547977565787873E-3</v>
      </c>
    </row>
    <row r="48" spans="2:15">
      <c r="B48" s="72"/>
      <c r="C48" s="73"/>
      <c r="D48" s="73"/>
      <c r="E48" s="73"/>
      <c r="F48" s="73"/>
      <c r="G48" s="73"/>
      <c r="H48" s="73"/>
      <c r="I48" s="83"/>
      <c r="J48" s="85"/>
      <c r="K48" s="73"/>
      <c r="L48" s="73"/>
      <c r="M48" s="73"/>
      <c r="N48" s="84"/>
      <c r="O48" s="73"/>
    </row>
    <row r="49" spans="2:15">
      <c r="B49" s="89" t="s">
        <v>999</v>
      </c>
      <c r="C49" s="71"/>
      <c r="D49" s="71"/>
      <c r="E49" s="71"/>
      <c r="F49" s="71"/>
      <c r="G49" s="71"/>
      <c r="H49" s="71"/>
      <c r="I49" s="80"/>
      <c r="J49" s="82"/>
      <c r="K49" s="71"/>
      <c r="L49" s="80">
        <v>243.60480929600004</v>
      </c>
      <c r="M49" s="71"/>
      <c r="N49" s="81">
        <f t="shared" si="0"/>
        <v>0.24065877120237841</v>
      </c>
      <c r="O49" s="81">
        <f>L49/'סכום נכסי הקרן'!$C$42</f>
        <v>4.094948464832892E-2</v>
      </c>
    </row>
    <row r="50" spans="2:15">
      <c r="B50" s="76" t="s">
        <v>1000</v>
      </c>
      <c r="C50" s="73" t="s">
        <v>1001</v>
      </c>
      <c r="D50" s="86" t="s">
        <v>109</v>
      </c>
      <c r="E50" s="86" t="s">
        <v>300</v>
      </c>
      <c r="F50" s="73" t="s">
        <v>606</v>
      </c>
      <c r="G50" s="86" t="s">
        <v>488</v>
      </c>
      <c r="H50" s="86" t="s">
        <v>122</v>
      </c>
      <c r="I50" s="83">
        <v>347.05975500000005</v>
      </c>
      <c r="J50" s="85">
        <v>1125</v>
      </c>
      <c r="K50" s="73"/>
      <c r="L50" s="83">
        <v>3.9044222450000006</v>
      </c>
      <c r="M50" s="84">
        <v>1.6468597156537584E-6</v>
      </c>
      <c r="N50" s="84">
        <f t="shared" si="0"/>
        <v>3.8572040611694132E-3</v>
      </c>
      <c r="O50" s="84">
        <f>L50/'סכום נכסי הקרן'!$C$42</f>
        <v>6.5632562527921624E-4</v>
      </c>
    </row>
    <row r="51" spans="2:15">
      <c r="B51" s="76" t="s">
        <v>1002</v>
      </c>
      <c r="C51" s="73" t="s">
        <v>1003</v>
      </c>
      <c r="D51" s="86" t="s">
        <v>109</v>
      </c>
      <c r="E51" s="86" t="s">
        <v>300</v>
      </c>
      <c r="F51" s="73" t="s">
        <v>609</v>
      </c>
      <c r="G51" s="86" t="s">
        <v>426</v>
      </c>
      <c r="H51" s="86" t="s">
        <v>122</v>
      </c>
      <c r="I51" s="83">
        <v>12.848136000000002</v>
      </c>
      <c r="J51" s="85">
        <v>8395</v>
      </c>
      <c r="K51" s="73"/>
      <c r="L51" s="83">
        <v>1.0786010209999999</v>
      </c>
      <c r="M51" s="84">
        <v>8.7551701328655253E-7</v>
      </c>
      <c r="N51" s="84">
        <f t="shared" si="0"/>
        <v>1.0655569447977763E-3</v>
      </c>
      <c r="O51" s="84">
        <f>L51/'סכום נכסי הקרן'!$C$42</f>
        <v>1.8131068954982505E-4</v>
      </c>
    </row>
    <row r="52" spans="2:15">
      <c r="B52" s="76" t="s">
        <v>1004</v>
      </c>
      <c r="C52" s="73" t="s">
        <v>1005</v>
      </c>
      <c r="D52" s="86" t="s">
        <v>109</v>
      </c>
      <c r="E52" s="86" t="s">
        <v>300</v>
      </c>
      <c r="F52" s="73" t="s">
        <v>1006</v>
      </c>
      <c r="G52" s="86" t="s">
        <v>603</v>
      </c>
      <c r="H52" s="86" t="s">
        <v>122</v>
      </c>
      <c r="I52" s="83">
        <v>349.88152200000002</v>
      </c>
      <c r="J52" s="85">
        <v>1281</v>
      </c>
      <c r="K52" s="73"/>
      <c r="L52" s="83">
        <v>4.4819822940000016</v>
      </c>
      <c r="M52" s="84">
        <v>2.7968142994446711E-6</v>
      </c>
      <c r="N52" s="84">
        <f t="shared" si="0"/>
        <v>4.4277793798160802E-3</v>
      </c>
      <c r="O52" s="84">
        <f>L52/'סכום נכסי הקרן'!$C$42</f>
        <v>7.5341232249329299E-4</v>
      </c>
    </row>
    <row r="53" spans="2:15">
      <c r="B53" s="76" t="s">
        <v>1007</v>
      </c>
      <c r="C53" s="73" t="s">
        <v>1008</v>
      </c>
      <c r="D53" s="86" t="s">
        <v>109</v>
      </c>
      <c r="E53" s="86" t="s">
        <v>300</v>
      </c>
      <c r="F53" s="73" t="s">
        <v>1009</v>
      </c>
      <c r="G53" s="86" t="s">
        <v>119</v>
      </c>
      <c r="H53" s="86" t="s">
        <v>122</v>
      </c>
      <c r="I53" s="83">
        <v>53.554322000000013</v>
      </c>
      <c r="J53" s="85">
        <v>657.6</v>
      </c>
      <c r="K53" s="73"/>
      <c r="L53" s="83">
        <v>0.35217322100000009</v>
      </c>
      <c r="M53" s="84">
        <v>2.712406600523829E-7</v>
      </c>
      <c r="N53" s="84">
        <f t="shared" si="0"/>
        <v>3.4791420933427079E-4</v>
      </c>
      <c r="O53" s="84">
        <f>L53/'סכום נכסי הקרן'!$C$42</f>
        <v>5.9199619041054982E-5</v>
      </c>
    </row>
    <row r="54" spans="2:15">
      <c r="B54" s="76" t="s">
        <v>1010</v>
      </c>
      <c r="C54" s="73" t="s">
        <v>1011</v>
      </c>
      <c r="D54" s="86" t="s">
        <v>109</v>
      </c>
      <c r="E54" s="86" t="s">
        <v>300</v>
      </c>
      <c r="F54" s="73" t="s">
        <v>1012</v>
      </c>
      <c r="G54" s="86" t="s">
        <v>481</v>
      </c>
      <c r="H54" s="86" t="s">
        <v>122</v>
      </c>
      <c r="I54" s="83">
        <v>25.498963000000003</v>
      </c>
      <c r="J54" s="85">
        <v>4213</v>
      </c>
      <c r="K54" s="73"/>
      <c r="L54" s="83">
        <v>1.0742713110000002</v>
      </c>
      <c r="M54" s="84">
        <v>4.5240860069758215E-7</v>
      </c>
      <c r="N54" s="84">
        <f t="shared" si="0"/>
        <v>1.06127959620489E-3</v>
      </c>
      <c r="O54" s="84">
        <f>L54/'סכום נכסי הקרן'!$C$42</f>
        <v>1.8058287389754343E-4</v>
      </c>
    </row>
    <row r="55" spans="2:15">
      <c r="B55" s="76" t="s">
        <v>1013</v>
      </c>
      <c r="C55" s="73" t="s">
        <v>1014</v>
      </c>
      <c r="D55" s="86" t="s">
        <v>109</v>
      </c>
      <c r="E55" s="86" t="s">
        <v>300</v>
      </c>
      <c r="F55" s="73" t="s">
        <v>1015</v>
      </c>
      <c r="G55" s="86" t="s">
        <v>552</v>
      </c>
      <c r="H55" s="86" t="s">
        <v>122</v>
      </c>
      <c r="I55" s="83">
        <v>30.911324000000004</v>
      </c>
      <c r="J55" s="85">
        <v>9180</v>
      </c>
      <c r="K55" s="73"/>
      <c r="L55" s="83">
        <v>2.8376595310000003</v>
      </c>
      <c r="M55" s="84">
        <v>1.4312033886259162E-6</v>
      </c>
      <c r="N55" s="84">
        <f t="shared" si="0"/>
        <v>2.8033422566439898E-3</v>
      </c>
      <c r="O55" s="84">
        <f>L55/'סכום נכסי הקרן'!$C$42</f>
        <v>4.7700493162544785E-4</v>
      </c>
    </row>
    <row r="56" spans="2:15">
      <c r="B56" s="76" t="s">
        <v>1016</v>
      </c>
      <c r="C56" s="73" t="s">
        <v>1017</v>
      </c>
      <c r="D56" s="86" t="s">
        <v>109</v>
      </c>
      <c r="E56" s="86" t="s">
        <v>300</v>
      </c>
      <c r="F56" s="73" t="s">
        <v>617</v>
      </c>
      <c r="G56" s="86" t="s">
        <v>488</v>
      </c>
      <c r="H56" s="86" t="s">
        <v>122</v>
      </c>
      <c r="I56" s="83">
        <v>30.990868000000006</v>
      </c>
      <c r="J56" s="85">
        <v>17820</v>
      </c>
      <c r="K56" s="73"/>
      <c r="L56" s="83">
        <v>5.5225726300000009</v>
      </c>
      <c r="M56" s="84">
        <v>2.4511234831774914E-6</v>
      </c>
      <c r="N56" s="84">
        <f t="shared" si="0"/>
        <v>5.4557853223528721E-3</v>
      </c>
      <c r="O56" s="84">
        <f>L56/'סכום נכסי הקרן'!$C$42</f>
        <v>9.2833349138308585E-4</v>
      </c>
    </row>
    <row r="57" spans="2:15">
      <c r="B57" s="76" t="s">
        <v>1018</v>
      </c>
      <c r="C57" s="73" t="s">
        <v>1019</v>
      </c>
      <c r="D57" s="86" t="s">
        <v>109</v>
      </c>
      <c r="E57" s="86" t="s">
        <v>300</v>
      </c>
      <c r="F57" s="73" t="s">
        <v>1020</v>
      </c>
      <c r="G57" s="86" t="s">
        <v>462</v>
      </c>
      <c r="H57" s="86" t="s">
        <v>122</v>
      </c>
      <c r="I57" s="83">
        <v>24.028561000000003</v>
      </c>
      <c r="J57" s="85">
        <v>10400</v>
      </c>
      <c r="K57" s="73"/>
      <c r="L57" s="83">
        <v>2.4989702990000007</v>
      </c>
      <c r="M57" s="84">
        <v>6.613783416091317E-7</v>
      </c>
      <c r="N57" s="84">
        <f t="shared" si="0"/>
        <v>2.468748967504293E-3</v>
      </c>
      <c r="O57" s="84">
        <f>L57/'סכום נכסי הקרן'!$C$42</f>
        <v>4.200719443563577E-4</v>
      </c>
    </row>
    <row r="58" spans="2:15">
      <c r="B58" s="76" t="s">
        <v>1021</v>
      </c>
      <c r="C58" s="73" t="s">
        <v>1022</v>
      </c>
      <c r="D58" s="86" t="s">
        <v>109</v>
      </c>
      <c r="E58" s="86" t="s">
        <v>300</v>
      </c>
      <c r="F58" s="73" t="s">
        <v>630</v>
      </c>
      <c r="G58" s="86" t="s">
        <v>488</v>
      </c>
      <c r="H58" s="86" t="s">
        <v>122</v>
      </c>
      <c r="I58" s="83">
        <v>11.189413000000002</v>
      </c>
      <c r="J58" s="85">
        <v>3235</v>
      </c>
      <c r="K58" s="73"/>
      <c r="L58" s="83">
        <v>0.36197752200000005</v>
      </c>
      <c r="M58" s="84">
        <v>1.9446290403786302E-7</v>
      </c>
      <c r="N58" s="84">
        <f t="shared" si="0"/>
        <v>3.5759994188600897E-4</v>
      </c>
      <c r="O58" s="84">
        <f>L58/'סכום נכסי הקרן'!$C$42</f>
        <v>6.0847702568007286E-5</v>
      </c>
    </row>
    <row r="59" spans="2:15">
      <c r="B59" s="76" t="s">
        <v>1023</v>
      </c>
      <c r="C59" s="73" t="s">
        <v>1024</v>
      </c>
      <c r="D59" s="86" t="s">
        <v>109</v>
      </c>
      <c r="E59" s="86" t="s">
        <v>300</v>
      </c>
      <c r="F59" s="73" t="s">
        <v>1025</v>
      </c>
      <c r="G59" s="86" t="s">
        <v>481</v>
      </c>
      <c r="H59" s="86" t="s">
        <v>122</v>
      </c>
      <c r="I59" s="83">
        <v>1.7550330000000003</v>
      </c>
      <c r="J59" s="85">
        <v>4615</v>
      </c>
      <c r="K59" s="73"/>
      <c r="L59" s="83">
        <v>8.0994751000000004E-2</v>
      </c>
      <c r="M59" s="84">
        <v>9.6954932106859031E-8</v>
      </c>
      <c r="N59" s="84">
        <f t="shared" si="0"/>
        <v>8.0015239870810998E-5</v>
      </c>
      <c r="O59" s="84">
        <f>L59/'סכום נכסי הקרן'!$C$42</f>
        <v>1.3615056789127944E-5</v>
      </c>
    </row>
    <row r="60" spans="2:15">
      <c r="B60" s="76" t="s">
        <v>1026</v>
      </c>
      <c r="C60" s="73" t="s">
        <v>1027</v>
      </c>
      <c r="D60" s="86" t="s">
        <v>109</v>
      </c>
      <c r="E60" s="86" t="s">
        <v>300</v>
      </c>
      <c r="F60" s="73" t="s">
        <v>588</v>
      </c>
      <c r="G60" s="86" t="s">
        <v>324</v>
      </c>
      <c r="H60" s="86" t="s">
        <v>122</v>
      </c>
      <c r="I60" s="83">
        <v>2337.3834960000004</v>
      </c>
      <c r="J60" s="85">
        <v>105.8</v>
      </c>
      <c r="K60" s="73"/>
      <c r="L60" s="83">
        <v>2.4729517380000008</v>
      </c>
      <c r="M60" s="84">
        <v>7.3381942087637364E-7</v>
      </c>
      <c r="N60" s="84">
        <f t="shared" si="0"/>
        <v>2.4430450623276687E-3</v>
      </c>
      <c r="O60" s="84">
        <f>L60/'סכום נכסי הקרן'!$C$42</f>
        <v>4.1569827592460482E-4</v>
      </c>
    </row>
    <row r="61" spans="2:15">
      <c r="B61" s="76" t="s">
        <v>1028</v>
      </c>
      <c r="C61" s="73" t="s">
        <v>1029</v>
      </c>
      <c r="D61" s="86" t="s">
        <v>109</v>
      </c>
      <c r="E61" s="86" t="s">
        <v>300</v>
      </c>
      <c r="F61" s="73" t="s">
        <v>491</v>
      </c>
      <c r="G61" s="86" t="s">
        <v>481</v>
      </c>
      <c r="H61" s="86" t="s">
        <v>122</v>
      </c>
      <c r="I61" s="83">
        <v>316.86736600000006</v>
      </c>
      <c r="J61" s="85">
        <v>1216</v>
      </c>
      <c r="K61" s="73"/>
      <c r="L61" s="83">
        <v>3.8531071680000006</v>
      </c>
      <c r="M61" s="84">
        <v>1.7747671239398402E-6</v>
      </c>
      <c r="N61" s="84">
        <f t="shared" si="0"/>
        <v>3.8065095637550795E-3</v>
      </c>
      <c r="O61" s="84">
        <f>L61/'סכום נכסי הקרן'!$C$42</f>
        <v>6.4769966274624336E-4</v>
      </c>
    </row>
    <row r="62" spans="2:15">
      <c r="B62" s="76" t="s">
        <v>1030</v>
      </c>
      <c r="C62" s="73" t="s">
        <v>1031</v>
      </c>
      <c r="D62" s="86" t="s">
        <v>109</v>
      </c>
      <c r="E62" s="86" t="s">
        <v>300</v>
      </c>
      <c r="F62" s="73" t="s">
        <v>461</v>
      </c>
      <c r="G62" s="86" t="s">
        <v>462</v>
      </c>
      <c r="H62" s="86" t="s">
        <v>122</v>
      </c>
      <c r="I62" s="83">
        <v>3958.2765880000011</v>
      </c>
      <c r="J62" s="85">
        <v>78.599999999999994</v>
      </c>
      <c r="K62" s="73"/>
      <c r="L62" s="83">
        <v>3.1112053980000001</v>
      </c>
      <c r="M62" s="84">
        <v>3.1291822074293982E-6</v>
      </c>
      <c r="N62" s="84">
        <f t="shared" si="0"/>
        <v>3.0735799929594446E-3</v>
      </c>
      <c r="O62" s="84">
        <f>L62/'סכום נכסי הקרן'!$C$42</f>
        <v>5.2298744861147125E-4</v>
      </c>
    </row>
    <row r="63" spans="2:15">
      <c r="B63" s="76" t="s">
        <v>1032</v>
      </c>
      <c r="C63" s="73" t="s">
        <v>1033</v>
      </c>
      <c r="D63" s="86" t="s">
        <v>109</v>
      </c>
      <c r="E63" s="86" t="s">
        <v>300</v>
      </c>
      <c r="F63" s="73" t="s">
        <v>1034</v>
      </c>
      <c r="G63" s="86" t="s">
        <v>529</v>
      </c>
      <c r="H63" s="86" t="s">
        <v>122</v>
      </c>
      <c r="I63" s="83">
        <v>226.80037000000002</v>
      </c>
      <c r="J63" s="85">
        <v>742</v>
      </c>
      <c r="K63" s="73"/>
      <c r="L63" s="83">
        <v>1.6828587450000005</v>
      </c>
      <c r="M63" s="84">
        <v>1.2761462485297405E-6</v>
      </c>
      <c r="N63" s="84">
        <f t="shared" si="0"/>
        <v>1.6625070697466183E-3</v>
      </c>
      <c r="O63" s="84">
        <f>L63/'סכום נכסי הקרן'!$C$42</f>
        <v>2.8288521291034758E-4</v>
      </c>
    </row>
    <row r="64" spans="2:15">
      <c r="B64" s="76" t="s">
        <v>1035</v>
      </c>
      <c r="C64" s="73" t="s">
        <v>1036</v>
      </c>
      <c r="D64" s="86" t="s">
        <v>109</v>
      </c>
      <c r="E64" s="86" t="s">
        <v>300</v>
      </c>
      <c r="F64" s="73" t="s">
        <v>1037</v>
      </c>
      <c r="G64" s="86" t="s">
        <v>117</v>
      </c>
      <c r="H64" s="86" t="s">
        <v>122</v>
      </c>
      <c r="I64" s="83">
        <v>11.628329000000003</v>
      </c>
      <c r="J64" s="85">
        <v>3189</v>
      </c>
      <c r="K64" s="73"/>
      <c r="L64" s="83">
        <v>0.37082741400000008</v>
      </c>
      <c r="M64" s="84">
        <v>4.2488126826466426E-7</v>
      </c>
      <c r="N64" s="84">
        <f t="shared" si="0"/>
        <v>3.6634280759604459E-4</v>
      </c>
      <c r="O64" s="84">
        <f>L64/'סכום נכסי הקרן'!$C$42</f>
        <v>6.2335351837496981E-5</v>
      </c>
    </row>
    <row r="65" spans="2:15">
      <c r="B65" s="76" t="s">
        <v>1038</v>
      </c>
      <c r="C65" s="73" t="s">
        <v>1039</v>
      </c>
      <c r="D65" s="86" t="s">
        <v>109</v>
      </c>
      <c r="E65" s="86" t="s">
        <v>300</v>
      </c>
      <c r="F65" s="73" t="s">
        <v>1040</v>
      </c>
      <c r="G65" s="86" t="s">
        <v>143</v>
      </c>
      <c r="H65" s="86" t="s">
        <v>122</v>
      </c>
      <c r="I65" s="83">
        <v>21.881999000000004</v>
      </c>
      <c r="J65" s="85">
        <v>14500</v>
      </c>
      <c r="K65" s="73"/>
      <c r="L65" s="83">
        <v>3.1728898610000007</v>
      </c>
      <c r="M65" s="84">
        <v>8.5114178329965013E-7</v>
      </c>
      <c r="N65" s="84">
        <f t="shared" si="0"/>
        <v>3.1345184740623404E-3</v>
      </c>
      <c r="O65" s="84">
        <f>L65/'סכום נכסי הקרן'!$C$42</f>
        <v>5.33356484337649E-4</v>
      </c>
    </row>
    <row r="66" spans="2:15">
      <c r="B66" s="76" t="s">
        <v>1041</v>
      </c>
      <c r="C66" s="73" t="s">
        <v>1042</v>
      </c>
      <c r="D66" s="86" t="s">
        <v>109</v>
      </c>
      <c r="E66" s="86" t="s">
        <v>300</v>
      </c>
      <c r="F66" s="73" t="s">
        <v>591</v>
      </c>
      <c r="G66" s="86" t="s">
        <v>488</v>
      </c>
      <c r="H66" s="86" t="s">
        <v>122</v>
      </c>
      <c r="I66" s="83">
        <v>24.589692000000003</v>
      </c>
      <c r="J66" s="85">
        <v>22990</v>
      </c>
      <c r="K66" s="73"/>
      <c r="L66" s="83">
        <v>5.6531702380000004</v>
      </c>
      <c r="M66" s="84">
        <v>1.3144035470417775E-6</v>
      </c>
      <c r="N66" s="84">
        <f t="shared" si="0"/>
        <v>5.5848035463940092E-3</v>
      </c>
      <c r="O66" s="84">
        <f>L66/'סכום נכסי הקרן'!$C$42</f>
        <v>9.5028668992362165E-4</v>
      </c>
    </row>
    <row r="67" spans="2:15">
      <c r="B67" s="76" t="s">
        <v>1043</v>
      </c>
      <c r="C67" s="73" t="s">
        <v>1044</v>
      </c>
      <c r="D67" s="86" t="s">
        <v>109</v>
      </c>
      <c r="E67" s="86" t="s">
        <v>300</v>
      </c>
      <c r="F67" s="73" t="s">
        <v>1045</v>
      </c>
      <c r="G67" s="86" t="s">
        <v>118</v>
      </c>
      <c r="H67" s="86" t="s">
        <v>122</v>
      </c>
      <c r="I67" s="83">
        <v>14.007434000000003</v>
      </c>
      <c r="J67" s="85">
        <v>26200</v>
      </c>
      <c r="K67" s="73"/>
      <c r="L67" s="83">
        <v>3.6699477690000002</v>
      </c>
      <c r="M67" s="84">
        <v>2.4094993292245658E-6</v>
      </c>
      <c r="N67" s="84">
        <f t="shared" si="0"/>
        <v>3.6255652054524206E-3</v>
      </c>
      <c r="O67" s="84">
        <f>L67/'סכום נכסי הקרן'!$C$42</f>
        <v>6.169109315252837E-4</v>
      </c>
    </row>
    <row r="68" spans="2:15">
      <c r="B68" s="76" t="s">
        <v>1046</v>
      </c>
      <c r="C68" s="73" t="s">
        <v>1047</v>
      </c>
      <c r="D68" s="86" t="s">
        <v>109</v>
      </c>
      <c r="E68" s="86" t="s">
        <v>300</v>
      </c>
      <c r="F68" s="73" t="s">
        <v>1048</v>
      </c>
      <c r="G68" s="86" t="s">
        <v>488</v>
      </c>
      <c r="H68" s="86" t="s">
        <v>122</v>
      </c>
      <c r="I68" s="83">
        <v>16.551174</v>
      </c>
      <c r="J68" s="85">
        <v>8995</v>
      </c>
      <c r="K68" s="73"/>
      <c r="L68" s="83">
        <v>1.4887780800000003</v>
      </c>
      <c r="M68" s="84">
        <v>5.2936150385829189E-7</v>
      </c>
      <c r="N68" s="84">
        <f t="shared" si="0"/>
        <v>1.4707735219237289E-3</v>
      </c>
      <c r="O68" s="84">
        <f>L68/'סכום נכסי הקרן'!$C$42</f>
        <v>2.502606385642061E-4</v>
      </c>
    </row>
    <row r="69" spans="2:15">
      <c r="B69" s="76" t="s">
        <v>1049</v>
      </c>
      <c r="C69" s="73" t="s">
        <v>1050</v>
      </c>
      <c r="D69" s="86" t="s">
        <v>109</v>
      </c>
      <c r="E69" s="86" t="s">
        <v>300</v>
      </c>
      <c r="F69" s="73" t="s">
        <v>1051</v>
      </c>
      <c r="G69" s="86" t="s">
        <v>1052</v>
      </c>
      <c r="H69" s="86" t="s">
        <v>122</v>
      </c>
      <c r="I69" s="83">
        <v>225.57733600000003</v>
      </c>
      <c r="J69" s="85">
        <v>4990</v>
      </c>
      <c r="K69" s="73"/>
      <c r="L69" s="83">
        <v>11.256309059000001</v>
      </c>
      <c r="M69" s="84">
        <v>3.1541734214614409E-6</v>
      </c>
      <c r="N69" s="84">
        <f t="shared" si="0"/>
        <v>1.1120180731413914E-2</v>
      </c>
      <c r="O69" s="84">
        <f>L69/'סכום נכסי הקרן'!$C$42</f>
        <v>1.8921631980109471E-3</v>
      </c>
    </row>
    <row r="70" spans="2:15">
      <c r="B70" s="76" t="s">
        <v>1053</v>
      </c>
      <c r="C70" s="73" t="s">
        <v>1054</v>
      </c>
      <c r="D70" s="86" t="s">
        <v>109</v>
      </c>
      <c r="E70" s="86" t="s">
        <v>300</v>
      </c>
      <c r="F70" s="73" t="s">
        <v>1055</v>
      </c>
      <c r="G70" s="86" t="s">
        <v>144</v>
      </c>
      <c r="H70" s="86" t="s">
        <v>122</v>
      </c>
      <c r="I70" s="83">
        <v>103.85985100000002</v>
      </c>
      <c r="J70" s="85">
        <v>1766</v>
      </c>
      <c r="K70" s="73"/>
      <c r="L70" s="83">
        <v>1.8341649640000002</v>
      </c>
      <c r="M70" s="84">
        <v>7.8611644461532266E-7</v>
      </c>
      <c r="N70" s="84">
        <f t="shared" si="0"/>
        <v>1.8119834649173428E-3</v>
      </c>
      <c r="O70" s="84">
        <f>L70/'סכום נכסי הקרן'!$C$42</f>
        <v>3.08319487833092E-4</v>
      </c>
    </row>
    <row r="71" spans="2:15">
      <c r="B71" s="76" t="s">
        <v>1056</v>
      </c>
      <c r="C71" s="73" t="s">
        <v>1057</v>
      </c>
      <c r="D71" s="86" t="s">
        <v>109</v>
      </c>
      <c r="E71" s="86" t="s">
        <v>300</v>
      </c>
      <c r="F71" s="73" t="s">
        <v>1058</v>
      </c>
      <c r="G71" s="86" t="s">
        <v>1052</v>
      </c>
      <c r="H71" s="86" t="s">
        <v>122</v>
      </c>
      <c r="I71" s="83">
        <v>54.831915000000009</v>
      </c>
      <c r="J71" s="85">
        <v>18310</v>
      </c>
      <c r="K71" s="73"/>
      <c r="L71" s="83">
        <v>10.039723601000002</v>
      </c>
      <c r="M71" s="84">
        <v>2.3909949544922301E-6</v>
      </c>
      <c r="N71" s="84">
        <f t="shared" si="0"/>
        <v>9.9183080662925607E-3</v>
      </c>
      <c r="O71" s="84">
        <f>L71/'סכום נכסי הקרן'!$C$42</f>
        <v>1.6876575986357824E-3</v>
      </c>
    </row>
    <row r="72" spans="2:15">
      <c r="B72" s="76" t="s">
        <v>1059</v>
      </c>
      <c r="C72" s="73" t="s">
        <v>1060</v>
      </c>
      <c r="D72" s="86" t="s">
        <v>109</v>
      </c>
      <c r="E72" s="86" t="s">
        <v>300</v>
      </c>
      <c r="F72" s="73" t="s">
        <v>1061</v>
      </c>
      <c r="G72" s="86" t="s">
        <v>552</v>
      </c>
      <c r="H72" s="86" t="s">
        <v>122</v>
      </c>
      <c r="I72" s="83">
        <v>22.807481000000003</v>
      </c>
      <c r="J72" s="85">
        <v>16480</v>
      </c>
      <c r="K72" s="73"/>
      <c r="L72" s="83">
        <v>3.7586728910000007</v>
      </c>
      <c r="M72" s="84">
        <v>1.5742477494950948E-6</v>
      </c>
      <c r="N72" s="84">
        <f t="shared" si="0"/>
        <v>3.7132173289757958E-3</v>
      </c>
      <c r="O72" s="84">
        <f>L72/'סכום נכסי הקרן'!$C$42</f>
        <v>6.3182544832714801E-4</v>
      </c>
    </row>
    <row r="73" spans="2:15">
      <c r="B73" s="76" t="s">
        <v>1062</v>
      </c>
      <c r="C73" s="73" t="s">
        <v>1063</v>
      </c>
      <c r="D73" s="86" t="s">
        <v>109</v>
      </c>
      <c r="E73" s="86" t="s">
        <v>300</v>
      </c>
      <c r="F73" s="73" t="s">
        <v>1064</v>
      </c>
      <c r="G73" s="86" t="s">
        <v>119</v>
      </c>
      <c r="H73" s="86" t="s">
        <v>122</v>
      </c>
      <c r="I73" s="83">
        <v>141.38056000000003</v>
      </c>
      <c r="J73" s="85">
        <v>1546</v>
      </c>
      <c r="K73" s="73"/>
      <c r="L73" s="83">
        <v>2.1857434560000004</v>
      </c>
      <c r="M73" s="84">
        <v>7.0604479318597673E-7</v>
      </c>
      <c r="N73" s="84">
        <f t="shared" si="0"/>
        <v>2.159310137614911E-3</v>
      </c>
      <c r="O73" s="84">
        <f>L73/'סכום נכסי הקרן'!$C$42</f>
        <v>3.6741913411036703E-4</v>
      </c>
    </row>
    <row r="74" spans="2:15">
      <c r="B74" s="76" t="s">
        <v>1065</v>
      </c>
      <c r="C74" s="73" t="s">
        <v>1066</v>
      </c>
      <c r="D74" s="86" t="s">
        <v>109</v>
      </c>
      <c r="E74" s="86" t="s">
        <v>300</v>
      </c>
      <c r="F74" s="73" t="s">
        <v>1067</v>
      </c>
      <c r="G74" s="86" t="s">
        <v>488</v>
      </c>
      <c r="H74" s="86" t="s">
        <v>122</v>
      </c>
      <c r="I74" s="83">
        <v>379.13445100000007</v>
      </c>
      <c r="J74" s="85">
        <v>855</v>
      </c>
      <c r="K74" s="73"/>
      <c r="L74" s="83">
        <v>3.2415995530000004</v>
      </c>
      <c r="M74" s="84">
        <v>1.2529881837624852E-6</v>
      </c>
      <c r="N74" s="84">
        <f t="shared" si="0"/>
        <v>3.202397224462221E-3</v>
      </c>
      <c r="O74" s="84">
        <f>L74/'סכום נכסי הקרן'!$C$42</f>
        <v>5.4490644710676085E-4</v>
      </c>
    </row>
    <row r="75" spans="2:15">
      <c r="B75" s="76" t="s">
        <v>1068</v>
      </c>
      <c r="C75" s="73" t="s">
        <v>1069</v>
      </c>
      <c r="D75" s="86" t="s">
        <v>109</v>
      </c>
      <c r="E75" s="86" t="s">
        <v>300</v>
      </c>
      <c r="F75" s="73" t="s">
        <v>547</v>
      </c>
      <c r="G75" s="86" t="s">
        <v>116</v>
      </c>
      <c r="H75" s="86" t="s">
        <v>122</v>
      </c>
      <c r="I75" s="83">
        <v>8769.7447630000024</v>
      </c>
      <c r="J75" s="85">
        <v>125.8</v>
      </c>
      <c r="K75" s="73"/>
      <c r="L75" s="83">
        <v>11.032338912000002</v>
      </c>
      <c r="M75" s="84">
        <v>3.3854044536633007E-6</v>
      </c>
      <c r="N75" s="84">
        <f t="shared" si="0"/>
        <v>1.0898919170450466E-2</v>
      </c>
      <c r="O75" s="84">
        <f>L75/'סכום נכסי הקרן'!$C$42</f>
        <v>1.8545142611005251E-3</v>
      </c>
    </row>
    <row r="76" spans="2:15">
      <c r="B76" s="76" t="s">
        <v>1070</v>
      </c>
      <c r="C76" s="73" t="s">
        <v>1071</v>
      </c>
      <c r="D76" s="86" t="s">
        <v>109</v>
      </c>
      <c r="E76" s="86" t="s">
        <v>300</v>
      </c>
      <c r="F76" s="73" t="s">
        <v>360</v>
      </c>
      <c r="G76" s="86" t="s">
        <v>316</v>
      </c>
      <c r="H76" s="86" t="s">
        <v>122</v>
      </c>
      <c r="I76" s="83">
        <v>5.511394000000001</v>
      </c>
      <c r="J76" s="85">
        <v>68330</v>
      </c>
      <c r="K76" s="73"/>
      <c r="L76" s="83">
        <v>3.7659352630000003</v>
      </c>
      <c r="M76" s="84">
        <v>1.0309342334922493E-6</v>
      </c>
      <c r="N76" s="84">
        <f t="shared" ref="N76:N139" si="1">IFERROR(L76/$L$11,0)</f>
        <v>3.7203918733806677E-3</v>
      </c>
      <c r="O76" s="84">
        <f>L76/'סכום נכסי הקרן'!$C$42</f>
        <v>6.3304623863742087E-4</v>
      </c>
    </row>
    <row r="77" spans="2:15">
      <c r="B77" s="76" t="s">
        <v>1072</v>
      </c>
      <c r="C77" s="73" t="s">
        <v>1073</v>
      </c>
      <c r="D77" s="86" t="s">
        <v>109</v>
      </c>
      <c r="E77" s="86" t="s">
        <v>300</v>
      </c>
      <c r="F77" s="73" t="s">
        <v>433</v>
      </c>
      <c r="G77" s="86" t="s">
        <v>426</v>
      </c>
      <c r="H77" s="86" t="s">
        <v>122</v>
      </c>
      <c r="I77" s="83">
        <v>68.340781000000021</v>
      </c>
      <c r="J77" s="85">
        <v>5758</v>
      </c>
      <c r="K77" s="73"/>
      <c r="L77" s="83">
        <v>3.9350621840000009</v>
      </c>
      <c r="M77" s="84">
        <v>8.6473491262019389E-7</v>
      </c>
      <c r="N77" s="84">
        <f t="shared" si="1"/>
        <v>3.887473455647977E-3</v>
      </c>
      <c r="O77" s="84">
        <f>L77/'סכום נכסי הקרן'!$C$42</f>
        <v>6.614761381748041E-4</v>
      </c>
    </row>
    <row r="78" spans="2:15">
      <c r="B78" s="76" t="s">
        <v>1074</v>
      </c>
      <c r="C78" s="73" t="s">
        <v>1075</v>
      </c>
      <c r="D78" s="86" t="s">
        <v>109</v>
      </c>
      <c r="E78" s="86" t="s">
        <v>300</v>
      </c>
      <c r="F78" s="73" t="s">
        <v>1076</v>
      </c>
      <c r="G78" s="86" t="s">
        <v>316</v>
      </c>
      <c r="H78" s="86" t="s">
        <v>122</v>
      </c>
      <c r="I78" s="83">
        <v>97.82556000000001</v>
      </c>
      <c r="J78" s="85">
        <v>808</v>
      </c>
      <c r="K78" s="73"/>
      <c r="L78" s="83">
        <v>0.79043052700000005</v>
      </c>
      <c r="M78" s="84">
        <v>6.5045145194793726E-7</v>
      </c>
      <c r="N78" s="84">
        <f t="shared" si="1"/>
        <v>7.8087144460900373E-4</v>
      </c>
      <c r="O78" s="84">
        <f>L78/'סכום נכסי הקרן'!$C$42</f>
        <v>1.3286980180932131E-4</v>
      </c>
    </row>
    <row r="79" spans="2:15">
      <c r="B79" s="76" t="s">
        <v>1077</v>
      </c>
      <c r="C79" s="73" t="s">
        <v>1078</v>
      </c>
      <c r="D79" s="86" t="s">
        <v>109</v>
      </c>
      <c r="E79" s="86" t="s">
        <v>300</v>
      </c>
      <c r="F79" s="73" t="s">
        <v>435</v>
      </c>
      <c r="G79" s="86" t="s">
        <v>316</v>
      </c>
      <c r="H79" s="86" t="s">
        <v>122</v>
      </c>
      <c r="I79" s="83">
        <v>65.057877000000019</v>
      </c>
      <c r="J79" s="85">
        <v>7673</v>
      </c>
      <c r="K79" s="73"/>
      <c r="L79" s="83">
        <v>4.9918908870000003</v>
      </c>
      <c r="M79" s="84">
        <v>1.7826367433314995E-6</v>
      </c>
      <c r="N79" s="84">
        <f t="shared" si="1"/>
        <v>4.9315213862713208E-3</v>
      </c>
      <c r="O79" s="84">
        <f>L79/'סכום נכסי הקרן'!$C$42</f>
        <v>8.391269443082215E-4</v>
      </c>
    </row>
    <row r="80" spans="2:15">
      <c r="B80" s="76" t="s">
        <v>1079</v>
      </c>
      <c r="C80" s="73" t="s">
        <v>1080</v>
      </c>
      <c r="D80" s="86" t="s">
        <v>109</v>
      </c>
      <c r="E80" s="86" t="s">
        <v>300</v>
      </c>
      <c r="F80" s="73" t="s">
        <v>1081</v>
      </c>
      <c r="G80" s="86" t="s">
        <v>1052</v>
      </c>
      <c r="H80" s="86" t="s">
        <v>122</v>
      </c>
      <c r="I80" s="83">
        <v>150.31845700000002</v>
      </c>
      <c r="J80" s="85">
        <v>7553</v>
      </c>
      <c r="K80" s="73"/>
      <c r="L80" s="83">
        <v>11.353553053000001</v>
      </c>
      <c r="M80" s="84">
        <v>2.3663971089357978E-6</v>
      </c>
      <c r="N80" s="84">
        <f t="shared" si="1"/>
        <v>1.1216248703842222E-2</v>
      </c>
      <c r="O80" s="84">
        <f>L80/'סכום נכסי הקרן'!$C$42</f>
        <v>1.9085097202777E-3</v>
      </c>
    </row>
    <row r="81" spans="2:15">
      <c r="B81" s="76" t="s">
        <v>1082</v>
      </c>
      <c r="C81" s="73" t="s">
        <v>1083</v>
      </c>
      <c r="D81" s="86" t="s">
        <v>109</v>
      </c>
      <c r="E81" s="86" t="s">
        <v>300</v>
      </c>
      <c r="F81" s="73" t="s">
        <v>1084</v>
      </c>
      <c r="G81" s="86" t="s">
        <v>1085</v>
      </c>
      <c r="H81" s="86" t="s">
        <v>122</v>
      </c>
      <c r="I81" s="83">
        <v>164.79653900000002</v>
      </c>
      <c r="J81" s="85">
        <v>5064</v>
      </c>
      <c r="K81" s="73"/>
      <c r="L81" s="83">
        <v>8.345296759</v>
      </c>
      <c r="M81" s="84">
        <v>1.5024627504492989E-6</v>
      </c>
      <c r="N81" s="84">
        <f t="shared" si="1"/>
        <v>8.2443727984852569E-3</v>
      </c>
      <c r="O81" s="84">
        <f>L81/'סכום נכסי הקרן'!$C$42</f>
        <v>1.4028278115937461E-3</v>
      </c>
    </row>
    <row r="82" spans="2:15">
      <c r="B82" s="76" t="s">
        <v>1086</v>
      </c>
      <c r="C82" s="73" t="s">
        <v>1087</v>
      </c>
      <c r="D82" s="86" t="s">
        <v>109</v>
      </c>
      <c r="E82" s="86" t="s">
        <v>300</v>
      </c>
      <c r="F82" s="73" t="s">
        <v>471</v>
      </c>
      <c r="G82" s="86" t="s">
        <v>472</v>
      </c>
      <c r="H82" s="86" t="s">
        <v>122</v>
      </c>
      <c r="I82" s="83">
        <v>3.7622100000000005</v>
      </c>
      <c r="J82" s="85">
        <v>45610</v>
      </c>
      <c r="K82" s="73"/>
      <c r="L82" s="83">
        <v>1.7159441070000003</v>
      </c>
      <c r="M82" s="84">
        <v>1.2723735171689816E-6</v>
      </c>
      <c r="N82" s="84">
        <f t="shared" si="1"/>
        <v>1.6951923134686788E-3</v>
      </c>
      <c r="O82" s="84">
        <f>L82/'סכום נכסי הקרן'!$C$42</f>
        <v>2.8844679655567362E-4</v>
      </c>
    </row>
    <row r="83" spans="2:15">
      <c r="B83" s="76" t="s">
        <v>1088</v>
      </c>
      <c r="C83" s="73" t="s">
        <v>1089</v>
      </c>
      <c r="D83" s="86" t="s">
        <v>109</v>
      </c>
      <c r="E83" s="86" t="s">
        <v>300</v>
      </c>
      <c r="F83" s="73" t="s">
        <v>549</v>
      </c>
      <c r="G83" s="86" t="s">
        <v>426</v>
      </c>
      <c r="H83" s="86" t="s">
        <v>122</v>
      </c>
      <c r="I83" s="83">
        <v>63.889225000000017</v>
      </c>
      <c r="J83" s="85">
        <v>7851</v>
      </c>
      <c r="K83" s="73"/>
      <c r="L83" s="83">
        <v>5.0159430520000008</v>
      </c>
      <c r="M83" s="84">
        <v>1.0324194799186404E-6</v>
      </c>
      <c r="N83" s="84">
        <f t="shared" si="1"/>
        <v>4.9552826760848713E-3</v>
      </c>
      <c r="O83" s="84">
        <f>L83/'סכום נכסי הקרן'!$C$42</f>
        <v>8.4317006547759814E-4</v>
      </c>
    </row>
    <row r="84" spans="2:15">
      <c r="B84" s="76" t="s">
        <v>1090</v>
      </c>
      <c r="C84" s="73" t="s">
        <v>1091</v>
      </c>
      <c r="D84" s="86" t="s">
        <v>109</v>
      </c>
      <c r="E84" s="86" t="s">
        <v>300</v>
      </c>
      <c r="F84" s="73" t="s">
        <v>522</v>
      </c>
      <c r="G84" s="86" t="s">
        <v>316</v>
      </c>
      <c r="H84" s="86" t="s">
        <v>122</v>
      </c>
      <c r="I84" s="83">
        <v>2179.5653739999998</v>
      </c>
      <c r="J84" s="85">
        <v>159</v>
      </c>
      <c r="K84" s="73"/>
      <c r="L84" s="83">
        <v>3.4655089440000006</v>
      </c>
      <c r="M84" s="84">
        <v>3.1588639024910407E-6</v>
      </c>
      <c r="N84" s="84">
        <f t="shared" si="1"/>
        <v>3.4235987641791869E-3</v>
      </c>
      <c r="O84" s="84">
        <f>L84/'סכום נכסי הקרן'!$C$42</f>
        <v>5.82545171054243E-4</v>
      </c>
    </row>
    <row r="85" spans="2:15">
      <c r="B85" s="76" t="s">
        <v>1092</v>
      </c>
      <c r="C85" s="73" t="s">
        <v>1093</v>
      </c>
      <c r="D85" s="86" t="s">
        <v>109</v>
      </c>
      <c r="E85" s="86" t="s">
        <v>300</v>
      </c>
      <c r="F85" s="73" t="s">
        <v>526</v>
      </c>
      <c r="G85" s="86" t="s">
        <v>324</v>
      </c>
      <c r="H85" s="86" t="s">
        <v>122</v>
      </c>
      <c r="I85" s="83">
        <v>463.47375900000009</v>
      </c>
      <c r="J85" s="85">
        <v>311.60000000000002</v>
      </c>
      <c r="K85" s="73"/>
      <c r="L85" s="83">
        <v>1.4441842330000001</v>
      </c>
      <c r="M85" s="84">
        <v>8.1027470376406028E-7</v>
      </c>
      <c r="N85" s="84">
        <f t="shared" si="1"/>
        <v>1.4267189712224462E-3</v>
      </c>
      <c r="O85" s="84">
        <f>L85/'סכום נכסי הקרן'!$C$42</f>
        <v>2.4276450144600339E-4</v>
      </c>
    </row>
    <row r="86" spans="2:15">
      <c r="B86" s="76" t="s">
        <v>1094</v>
      </c>
      <c r="C86" s="73" t="s">
        <v>1095</v>
      </c>
      <c r="D86" s="86" t="s">
        <v>109</v>
      </c>
      <c r="E86" s="86" t="s">
        <v>300</v>
      </c>
      <c r="F86" s="73" t="s">
        <v>1096</v>
      </c>
      <c r="G86" s="86" t="s">
        <v>116</v>
      </c>
      <c r="H86" s="86" t="s">
        <v>122</v>
      </c>
      <c r="I86" s="83">
        <v>75.661313000000021</v>
      </c>
      <c r="J86" s="85">
        <v>1892</v>
      </c>
      <c r="K86" s="73"/>
      <c r="L86" s="83">
        <v>1.4315120390000002</v>
      </c>
      <c r="M86" s="84">
        <v>8.064594361247355E-7</v>
      </c>
      <c r="N86" s="84">
        <f t="shared" si="1"/>
        <v>1.4142000285739351E-3</v>
      </c>
      <c r="O86" s="84">
        <f>L86/'סכום נכסי הקרן'!$C$42</f>
        <v>2.4063433080132984E-4</v>
      </c>
    </row>
    <row r="87" spans="2:15">
      <c r="B87" s="76" t="s">
        <v>1097</v>
      </c>
      <c r="C87" s="73" t="s">
        <v>1098</v>
      </c>
      <c r="D87" s="86" t="s">
        <v>109</v>
      </c>
      <c r="E87" s="86" t="s">
        <v>300</v>
      </c>
      <c r="F87" s="73" t="s">
        <v>1099</v>
      </c>
      <c r="G87" s="86" t="s">
        <v>146</v>
      </c>
      <c r="H87" s="86" t="s">
        <v>122</v>
      </c>
      <c r="I87" s="83">
        <v>15.705112000000002</v>
      </c>
      <c r="J87" s="85">
        <v>7005</v>
      </c>
      <c r="K87" s="73"/>
      <c r="L87" s="83">
        <v>1.1001430950000002</v>
      </c>
      <c r="M87" s="84">
        <v>4.7654782418402432E-7</v>
      </c>
      <c r="N87" s="84">
        <f t="shared" si="1"/>
        <v>1.0868384994311721E-3</v>
      </c>
      <c r="O87" s="84">
        <f>L87/'סכום נכסי הקרן'!$C$42</f>
        <v>1.8493186940709259E-4</v>
      </c>
    </row>
    <row r="88" spans="2:15">
      <c r="B88" s="76" t="s">
        <v>1100</v>
      </c>
      <c r="C88" s="73" t="s">
        <v>1101</v>
      </c>
      <c r="D88" s="86" t="s">
        <v>109</v>
      </c>
      <c r="E88" s="86" t="s">
        <v>300</v>
      </c>
      <c r="F88" s="73" t="s">
        <v>1102</v>
      </c>
      <c r="G88" s="86" t="s">
        <v>118</v>
      </c>
      <c r="H88" s="86" t="s">
        <v>122</v>
      </c>
      <c r="I88" s="83">
        <v>1603.4764180000002</v>
      </c>
      <c r="J88" s="85">
        <v>180</v>
      </c>
      <c r="K88" s="73"/>
      <c r="L88" s="83">
        <v>2.8862575520000009</v>
      </c>
      <c r="M88" s="84">
        <v>3.1403855004355646E-6</v>
      </c>
      <c r="N88" s="84">
        <f t="shared" si="1"/>
        <v>2.8513525568122284E-3</v>
      </c>
      <c r="O88" s="84">
        <f>L88/'סכום נכסי הקרן'!$C$42</f>
        <v>4.8517416244084029E-4</v>
      </c>
    </row>
    <row r="89" spans="2:15">
      <c r="B89" s="76" t="s">
        <v>1103</v>
      </c>
      <c r="C89" s="73" t="s">
        <v>1104</v>
      </c>
      <c r="D89" s="86" t="s">
        <v>109</v>
      </c>
      <c r="E89" s="86" t="s">
        <v>300</v>
      </c>
      <c r="F89" s="73" t="s">
        <v>528</v>
      </c>
      <c r="G89" s="86" t="s">
        <v>529</v>
      </c>
      <c r="H89" s="86" t="s">
        <v>122</v>
      </c>
      <c r="I89" s="83">
        <v>51.941535000000016</v>
      </c>
      <c r="J89" s="85">
        <v>8242</v>
      </c>
      <c r="K89" s="73"/>
      <c r="L89" s="83">
        <v>4.2810213550000009</v>
      </c>
      <c r="M89" s="84">
        <v>1.4614740215335113E-6</v>
      </c>
      <c r="N89" s="84">
        <f t="shared" si="1"/>
        <v>4.2292487646809285E-3</v>
      </c>
      <c r="O89" s="84">
        <f>L89/'סכום נכסי הקרן'!$C$42</f>
        <v>7.1963118775183934E-4</v>
      </c>
    </row>
    <row r="90" spans="2:15">
      <c r="B90" s="76" t="s">
        <v>1105</v>
      </c>
      <c r="C90" s="73" t="s">
        <v>1106</v>
      </c>
      <c r="D90" s="86" t="s">
        <v>109</v>
      </c>
      <c r="E90" s="86" t="s">
        <v>300</v>
      </c>
      <c r="F90" s="73" t="s">
        <v>1107</v>
      </c>
      <c r="G90" s="86" t="s">
        <v>116</v>
      </c>
      <c r="H90" s="86" t="s">
        <v>122</v>
      </c>
      <c r="I90" s="83">
        <v>162.42299200000002</v>
      </c>
      <c r="J90" s="85">
        <v>1540</v>
      </c>
      <c r="K90" s="73"/>
      <c r="L90" s="83">
        <v>2.5013140810000003</v>
      </c>
      <c r="M90" s="84">
        <v>1.7248408528580903E-6</v>
      </c>
      <c r="N90" s="84">
        <f t="shared" si="1"/>
        <v>2.4710644049446141E-3</v>
      </c>
      <c r="O90" s="84">
        <f>L90/'סכום נכסי הקרן'!$C$42</f>
        <v>4.2046592945585302E-4</v>
      </c>
    </row>
    <row r="91" spans="2:15">
      <c r="B91" s="76" t="s">
        <v>1108</v>
      </c>
      <c r="C91" s="73" t="s">
        <v>1109</v>
      </c>
      <c r="D91" s="86" t="s">
        <v>109</v>
      </c>
      <c r="E91" s="86" t="s">
        <v>300</v>
      </c>
      <c r="F91" s="73" t="s">
        <v>1110</v>
      </c>
      <c r="G91" s="86" t="s">
        <v>481</v>
      </c>
      <c r="H91" s="86" t="s">
        <v>122</v>
      </c>
      <c r="I91" s="83">
        <v>27.885909000000005</v>
      </c>
      <c r="J91" s="85">
        <v>4749</v>
      </c>
      <c r="K91" s="73"/>
      <c r="L91" s="83">
        <v>1.3243018220000002</v>
      </c>
      <c r="M91" s="84">
        <v>3.7739809487369214E-7</v>
      </c>
      <c r="N91" s="84">
        <f t="shared" si="1"/>
        <v>1.3082863597998105E-3</v>
      </c>
      <c r="O91" s="84">
        <f>L91/'סכום נכסי הקרן'!$C$42</f>
        <v>2.2261250624099838E-4</v>
      </c>
    </row>
    <row r="92" spans="2:15">
      <c r="B92" s="76" t="s">
        <v>1111</v>
      </c>
      <c r="C92" s="73" t="s">
        <v>1112</v>
      </c>
      <c r="D92" s="86" t="s">
        <v>109</v>
      </c>
      <c r="E92" s="86" t="s">
        <v>300</v>
      </c>
      <c r="F92" s="73" t="s">
        <v>497</v>
      </c>
      <c r="G92" s="86" t="s">
        <v>145</v>
      </c>
      <c r="H92" s="86" t="s">
        <v>122</v>
      </c>
      <c r="I92" s="83">
        <v>331.82095600000008</v>
      </c>
      <c r="J92" s="85">
        <v>1279</v>
      </c>
      <c r="K92" s="73"/>
      <c r="L92" s="83">
        <v>4.2439900270000006</v>
      </c>
      <c r="M92" s="84">
        <v>2.0069900779539996E-6</v>
      </c>
      <c r="N92" s="84">
        <f t="shared" si="1"/>
        <v>4.1926652755526674E-3</v>
      </c>
      <c r="O92" s="84">
        <f>L92/'סכום נכסי הקרן'!$C$42</f>
        <v>7.134062950585236E-4</v>
      </c>
    </row>
    <row r="93" spans="2:15">
      <c r="B93" s="76" t="s">
        <v>1113</v>
      </c>
      <c r="C93" s="73" t="s">
        <v>1114</v>
      </c>
      <c r="D93" s="86" t="s">
        <v>109</v>
      </c>
      <c r="E93" s="86" t="s">
        <v>300</v>
      </c>
      <c r="F93" s="73" t="s">
        <v>1115</v>
      </c>
      <c r="G93" s="86" t="s">
        <v>117</v>
      </c>
      <c r="H93" s="86" t="s">
        <v>122</v>
      </c>
      <c r="I93" s="83">
        <v>22.278811000000005</v>
      </c>
      <c r="J93" s="85">
        <v>13450</v>
      </c>
      <c r="K93" s="73"/>
      <c r="L93" s="83">
        <v>2.9965000400000004</v>
      </c>
      <c r="M93" s="84">
        <v>1.820614393721847E-6</v>
      </c>
      <c r="N93" s="84">
        <f t="shared" si="1"/>
        <v>2.9602618257755339E-3</v>
      </c>
      <c r="O93" s="84">
        <f>L93/'סכום נכסי הקרן'!$C$42</f>
        <v>5.0370570573424146E-4</v>
      </c>
    </row>
    <row r="94" spans="2:15">
      <c r="B94" s="76" t="s">
        <v>1116</v>
      </c>
      <c r="C94" s="73" t="s">
        <v>1117</v>
      </c>
      <c r="D94" s="86" t="s">
        <v>109</v>
      </c>
      <c r="E94" s="86" t="s">
        <v>300</v>
      </c>
      <c r="F94" s="73" t="s">
        <v>1118</v>
      </c>
      <c r="G94" s="86" t="s">
        <v>462</v>
      </c>
      <c r="H94" s="86" t="s">
        <v>122</v>
      </c>
      <c r="I94" s="83">
        <v>9.1323910000000019</v>
      </c>
      <c r="J94" s="85">
        <v>40330</v>
      </c>
      <c r="K94" s="73"/>
      <c r="L94" s="83">
        <v>3.6830934870000012</v>
      </c>
      <c r="M94" s="84">
        <v>1.3427297356029575E-6</v>
      </c>
      <c r="N94" s="84">
        <f t="shared" si="1"/>
        <v>3.6385519455319616E-3</v>
      </c>
      <c r="O94" s="84">
        <f>L94/'סכום נכסי הקרן'!$C$42</f>
        <v>6.1912070061394817E-4</v>
      </c>
    </row>
    <row r="95" spans="2:15">
      <c r="B95" s="76" t="s">
        <v>1119</v>
      </c>
      <c r="C95" s="73" t="s">
        <v>1120</v>
      </c>
      <c r="D95" s="86" t="s">
        <v>109</v>
      </c>
      <c r="E95" s="86" t="s">
        <v>300</v>
      </c>
      <c r="F95" s="73" t="s">
        <v>1121</v>
      </c>
      <c r="G95" s="86" t="s">
        <v>552</v>
      </c>
      <c r="H95" s="86" t="s">
        <v>122</v>
      </c>
      <c r="I95" s="83">
        <v>11.311313000000002</v>
      </c>
      <c r="J95" s="85">
        <v>30370</v>
      </c>
      <c r="K95" s="73"/>
      <c r="L95" s="83">
        <v>3.4352458720000008</v>
      </c>
      <c r="M95" s="84">
        <v>8.2119617769203298E-7</v>
      </c>
      <c r="N95" s="84">
        <f t="shared" si="1"/>
        <v>3.3937016790544037E-3</v>
      </c>
      <c r="O95" s="84">
        <f>L95/'סכום נכסי הקרן'!$C$42</f>
        <v>5.7745800875290496E-4</v>
      </c>
    </row>
    <row r="96" spans="2:15">
      <c r="B96" s="76" t="s">
        <v>1122</v>
      </c>
      <c r="C96" s="73" t="s">
        <v>1123</v>
      </c>
      <c r="D96" s="86" t="s">
        <v>109</v>
      </c>
      <c r="E96" s="86" t="s">
        <v>300</v>
      </c>
      <c r="F96" s="73" t="s">
        <v>477</v>
      </c>
      <c r="G96" s="86" t="s">
        <v>324</v>
      </c>
      <c r="H96" s="86" t="s">
        <v>122</v>
      </c>
      <c r="I96" s="83">
        <v>22.027397000000004</v>
      </c>
      <c r="J96" s="85">
        <v>39800</v>
      </c>
      <c r="K96" s="73"/>
      <c r="L96" s="83">
        <v>8.7669038639999997</v>
      </c>
      <c r="M96" s="84">
        <v>2.0717589553263577E-6</v>
      </c>
      <c r="N96" s="84">
        <f t="shared" si="1"/>
        <v>8.6608811921935498E-3</v>
      </c>
      <c r="O96" s="84">
        <f>L96/'סכום נכסי הקרן'!$C$42</f>
        <v>1.473699128640882E-3</v>
      </c>
    </row>
    <row r="97" spans="2:15">
      <c r="B97" s="76" t="s">
        <v>1124</v>
      </c>
      <c r="C97" s="73" t="s">
        <v>1125</v>
      </c>
      <c r="D97" s="86" t="s">
        <v>109</v>
      </c>
      <c r="E97" s="86" t="s">
        <v>300</v>
      </c>
      <c r="F97" s="73">
        <v>520029026</v>
      </c>
      <c r="G97" s="86" t="s">
        <v>302</v>
      </c>
      <c r="H97" s="86" t="s">
        <v>122</v>
      </c>
      <c r="I97" s="83">
        <v>2.3976610000000003</v>
      </c>
      <c r="J97" s="85">
        <v>14950</v>
      </c>
      <c r="K97" s="73"/>
      <c r="L97" s="83">
        <v>0.35845034900000006</v>
      </c>
      <c r="M97" s="84">
        <v>6.7629970574828852E-8</v>
      </c>
      <c r="N97" s="84">
        <f t="shared" si="1"/>
        <v>3.5411542480093456E-4</v>
      </c>
      <c r="O97" s="84">
        <f>L97/'סכום נכסי הקרן'!$C$42</f>
        <v>6.0254791791603037E-5</v>
      </c>
    </row>
    <row r="98" spans="2:15">
      <c r="B98" s="76" t="s">
        <v>1126</v>
      </c>
      <c r="C98" s="73" t="s">
        <v>1127</v>
      </c>
      <c r="D98" s="86" t="s">
        <v>109</v>
      </c>
      <c r="E98" s="86" t="s">
        <v>300</v>
      </c>
      <c r="F98" s="73" t="s">
        <v>1128</v>
      </c>
      <c r="G98" s="86" t="s">
        <v>401</v>
      </c>
      <c r="H98" s="86" t="s">
        <v>122</v>
      </c>
      <c r="I98" s="83">
        <v>13.272076000000002</v>
      </c>
      <c r="J98" s="85">
        <v>15850</v>
      </c>
      <c r="K98" s="73"/>
      <c r="L98" s="83">
        <v>2.1036240190000002</v>
      </c>
      <c r="M98" s="84">
        <v>1.3900438366121334E-6</v>
      </c>
      <c r="N98" s="84">
        <f t="shared" si="1"/>
        <v>2.0781838131496257E-3</v>
      </c>
      <c r="O98" s="84">
        <f>L98/'סכום נכסי הקרן'!$C$42</f>
        <v>3.5361501983824313E-4</v>
      </c>
    </row>
    <row r="99" spans="2:15">
      <c r="B99" s="76" t="s">
        <v>1129</v>
      </c>
      <c r="C99" s="73" t="s">
        <v>1130</v>
      </c>
      <c r="D99" s="86" t="s">
        <v>109</v>
      </c>
      <c r="E99" s="86" t="s">
        <v>300</v>
      </c>
      <c r="F99" s="73" t="s">
        <v>599</v>
      </c>
      <c r="G99" s="86" t="s">
        <v>145</v>
      </c>
      <c r="H99" s="86" t="s">
        <v>122</v>
      </c>
      <c r="I99" s="83">
        <v>374.27773700000006</v>
      </c>
      <c r="J99" s="85">
        <v>1460</v>
      </c>
      <c r="K99" s="73"/>
      <c r="L99" s="83">
        <v>5.4644549610000013</v>
      </c>
      <c r="M99" s="84">
        <v>2.0095408505888918E-6</v>
      </c>
      <c r="N99" s="84">
        <f t="shared" si="1"/>
        <v>5.3983705001779464E-3</v>
      </c>
      <c r="O99" s="84">
        <f>L99/'סכום נכסי הקרן'!$C$42</f>
        <v>9.18564026644726E-4</v>
      </c>
    </row>
    <row r="100" spans="2:15">
      <c r="B100" s="76" t="s">
        <v>1131</v>
      </c>
      <c r="C100" s="73" t="s">
        <v>1132</v>
      </c>
      <c r="D100" s="86" t="s">
        <v>109</v>
      </c>
      <c r="E100" s="86" t="s">
        <v>300</v>
      </c>
      <c r="F100" s="73" t="s">
        <v>1133</v>
      </c>
      <c r="G100" s="86" t="s">
        <v>146</v>
      </c>
      <c r="H100" s="86" t="s">
        <v>122</v>
      </c>
      <c r="I100" s="83">
        <v>0.63030000000000008</v>
      </c>
      <c r="J100" s="85">
        <v>11580</v>
      </c>
      <c r="K100" s="73"/>
      <c r="L100" s="83">
        <v>7.2988740000000024E-2</v>
      </c>
      <c r="M100" s="84">
        <v>1.3651088867635574E-8</v>
      </c>
      <c r="N100" s="84">
        <f t="shared" si="1"/>
        <v>7.2106049674358015E-5</v>
      </c>
      <c r="O100" s="84">
        <f>L100/'סכום נכסי הקרן'!$C$42</f>
        <v>1.2269262239807302E-5</v>
      </c>
    </row>
    <row r="101" spans="2:15">
      <c r="B101" s="76" t="s">
        <v>1134</v>
      </c>
      <c r="C101" s="73" t="s">
        <v>1135</v>
      </c>
      <c r="D101" s="86" t="s">
        <v>109</v>
      </c>
      <c r="E101" s="86" t="s">
        <v>300</v>
      </c>
      <c r="F101" s="73" t="s">
        <v>1136</v>
      </c>
      <c r="G101" s="86" t="s">
        <v>488</v>
      </c>
      <c r="H101" s="86" t="s">
        <v>122</v>
      </c>
      <c r="I101" s="83">
        <v>8.5376660000000015</v>
      </c>
      <c r="J101" s="85">
        <v>8997</v>
      </c>
      <c r="K101" s="73"/>
      <c r="L101" s="83">
        <v>0.7681337760000001</v>
      </c>
      <c r="M101" s="84">
        <v>4.0523270916922582E-7</v>
      </c>
      <c r="N101" s="84">
        <f t="shared" si="1"/>
        <v>7.5884433967223148E-4</v>
      </c>
      <c r="O101" s="84">
        <f>L101/'סכום נכסי הקרן'!$C$42</f>
        <v>1.2912176224712742E-4</v>
      </c>
    </row>
    <row r="102" spans="2:15">
      <c r="B102" s="76" t="s">
        <v>1137</v>
      </c>
      <c r="C102" s="73" t="s">
        <v>1138</v>
      </c>
      <c r="D102" s="86" t="s">
        <v>109</v>
      </c>
      <c r="E102" s="86" t="s">
        <v>300</v>
      </c>
      <c r="F102" s="73" t="s">
        <v>513</v>
      </c>
      <c r="G102" s="86" t="s">
        <v>514</v>
      </c>
      <c r="H102" s="86" t="s">
        <v>122</v>
      </c>
      <c r="I102" s="83">
        <v>41.925421000000007</v>
      </c>
      <c r="J102" s="85">
        <v>35950</v>
      </c>
      <c r="K102" s="73"/>
      <c r="L102" s="83">
        <v>15.072188957000002</v>
      </c>
      <c r="M102" s="84">
        <v>2.5524821901848934E-6</v>
      </c>
      <c r="N102" s="84">
        <f t="shared" si="1"/>
        <v>1.4889913233667991E-2</v>
      </c>
      <c r="O102" s="84">
        <f>L102/'סכום נכסי הקרן'!$C$42</f>
        <v>2.5336050306028115E-3</v>
      </c>
    </row>
    <row r="103" spans="2:15">
      <c r="B103" s="76" t="s">
        <v>1139</v>
      </c>
      <c r="C103" s="73" t="s">
        <v>1140</v>
      </c>
      <c r="D103" s="86" t="s">
        <v>109</v>
      </c>
      <c r="E103" s="86" t="s">
        <v>300</v>
      </c>
      <c r="F103" s="73" t="s">
        <v>1141</v>
      </c>
      <c r="G103" s="86" t="s">
        <v>966</v>
      </c>
      <c r="H103" s="86" t="s">
        <v>122</v>
      </c>
      <c r="I103" s="83">
        <v>28.475416000000006</v>
      </c>
      <c r="J103" s="85">
        <v>12800</v>
      </c>
      <c r="K103" s="73"/>
      <c r="L103" s="83">
        <v>3.6448532570000007</v>
      </c>
      <c r="M103" s="84">
        <v>6.4331620717691837E-7</v>
      </c>
      <c r="N103" s="84">
        <f t="shared" si="1"/>
        <v>3.6007741742765747E-3</v>
      </c>
      <c r="O103" s="84">
        <f>L103/'סכום נכסי הקרן'!$C$42</f>
        <v>6.1269259389528784E-4</v>
      </c>
    </row>
    <row r="104" spans="2:15">
      <c r="B104" s="76" t="s">
        <v>1142</v>
      </c>
      <c r="C104" s="73" t="s">
        <v>1143</v>
      </c>
      <c r="D104" s="86" t="s">
        <v>109</v>
      </c>
      <c r="E104" s="86" t="s">
        <v>300</v>
      </c>
      <c r="F104" s="73" t="s">
        <v>628</v>
      </c>
      <c r="G104" s="86" t="s">
        <v>488</v>
      </c>
      <c r="H104" s="86" t="s">
        <v>122</v>
      </c>
      <c r="I104" s="83">
        <v>79.392185000000012</v>
      </c>
      <c r="J104" s="85">
        <v>2255</v>
      </c>
      <c r="K104" s="73"/>
      <c r="L104" s="83">
        <v>1.7902937630000002</v>
      </c>
      <c r="M104" s="84">
        <v>1.4659224599137837E-6</v>
      </c>
      <c r="N104" s="84">
        <f t="shared" si="1"/>
        <v>1.7686428208867741E-3</v>
      </c>
      <c r="O104" s="84">
        <f>L104/'סכום נכסי הקרן'!$C$42</f>
        <v>3.0094482607232869E-4</v>
      </c>
    </row>
    <row r="105" spans="2:15">
      <c r="B105" s="76" t="s">
        <v>1144</v>
      </c>
      <c r="C105" s="73" t="s">
        <v>1145</v>
      </c>
      <c r="D105" s="86" t="s">
        <v>109</v>
      </c>
      <c r="E105" s="86" t="s">
        <v>300</v>
      </c>
      <c r="F105" s="73" t="s">
        <v>390</v>
      </c>
      <c r="G105" s="86" t="s">
        <v>316</v>
      </c>
      <c r="H105" s="86" t="s">
        <v>122</v>
      </c>
      <c r="I105" s="83">
        <v>27.546077000000004</v>
      </c>
      <c r="J105" s="85">
        <v>21470</v>
      </c>
      <c r="K105" s="73"/>
      <c r="L105" s="83">
        <v>5.9141426319999999</v>
      </c>
      <c r="M105" s="84">
        <v>2.2580300796046419E-6</v>
      </c>
      <c r="N105" s="84">
        <f t="shared" si="1"/>
        <v>5.8426198671771888E-3</v>
      </c>
      <c r="O105" s="84">
        <f>L105/'סכום נכסי הקרן'!$C$42</f>
        <v>9.9415563106901349E-4</v>
      </c>
    </row>
    <row r="106" spans="2:15">
      <c r="B106" s="76" t="s">
        <v>1146</v>
      </c>
      <c r="C106" s="73" t="s">
        <v>1147</v>
      </c>
      <c r="D106" s="86" t="s">
        <v>109</v>
      </c>
      <c r="E106" s="86" t="s">
        <v>300</v>
      </c>
      <c r="F106" s="73" t="s">
        <v>392</v>
      </c>
      <c r="G106" s="86" t="s">
        <v>316</v>
      </c>
      <c r="H106" s="86" t="s">
        <v>122</v>
      </c>
      <c r="I106" s="83">
        <v>395.41620900000004</v>
      </c>
      <c r="J106" s="85">
        <v>1625</v>
      </c>
      <c r="K106" s="73"/>
      <c r="L106" s="83">
        <v>6.4255133960000004</v>
      </c>
      <c r="M106" s="84">
        <v>2.0387189184545554E-6</v>
      </c>
      <c r="N106" s="84">
        <f t="shared" si="1"/>
        <v>6.347806361847441E-3</v>
      </c>
      <c r="O106" s="84">
        <f>L106/'סכום נכסי הקרן'!$C$42</f>
        <v>1.0801160409251997E-3</v>
      </c>
    </row>
    <row r="107" spans="2:15">
      <c r="B107" s="76" t="s">
        <v>1148</v>
      </c>
      <c r="C107" s="73" t="s">
        <v>1149</v>
      </c>
      <c r="D107" s="86" t="s">
        <v>109</v>
      </c>
      <c r="E107" s="86" t="s">
        <v>300</v>
      </c>
      <c r="F107" s="73" t="s">
        <v>1150</v>
      </c>
      <c r="G107" s="86" t="s">
        <v>552</v>
      </c>
      <c r="H107" s="86" t="s">
        <v>122</v>
      </c>
      <c r="I107" s="83">
        <v>40.503305000000005</v>
      </c>
      <c r="J107" s="85">
        <v>7180</v>
      </c>
      <c r="K107" s="73"/>
      <c r="L107" s="83">
        <v>2.9081372919999997</v>
      </c>
      <c r="M107" s="84">
        <v>8.3610367268927349E-7</v>
      </c>
      <c r="N107" s="84">
        <f t="shared" si="1"/>
        <v>2.8729676938772327E-3</v>
      </c>
      <c r="O107" s="84">
        <f>L107/'סכום נכסי הקרן'!$C$42</f>
        <v>4.8885210328210966E-4</v>
      </c>
    </row>
    <row r="108" spans="2:15">
      <c r="B108" s="76" t="s">
        <v>1151</v>
      </c>
      <c r="C108" s="73" t="s">
        <v>1152</v>
      </c>
      <c r="D108" s="86" t="s">
        <v>109</v>
      </c>
      <c r="E108" s="86" t="s">
        <v>300</v>
      </c>
      <c r="F108" s="73" t="s">
        <v>1153</v>
      </c>
      <c r="G108" s="86" t="s">
        <v>552</v>
      </c>
      <c r="H108" s="86" t="s">
        <v>122</v>
      </c>
      <c r="I108" s="83">
        <v>10.120601000000002</v>
      </c>
      <c r="J108" s="85">
        <v>21910</v>
      </c>
      <c r="K108" s="73"/>
      <c r="L108" s="83">
        <v>2.2174236880000002</v>
      </c>
      <c r="M108" s="84">
        <v>7.3467678282654193E-7</v>
      </c>
      <c r="N108" s="84">
        <f t="shared" si="1"/>
        <v>2.1906072442958481E-3</v>
      </c>
      <c r="O108" s="84">
        <f>L108/'סכום נכסי הקרן'!$C$42</f>
        <v>3.7274451819325338E-4</v>
      </c>
    </row>
    <row r="109" spans="2:15">
      <c r="B109" s="76" t="s">
        <v>1154</v>
      </c>
      <c r="C109" s="73" t="s">
        <v>1155</v>
      </c>
      <c r="D109" s="86" t="s">
        <v>109</v>
      </c>
      <c r="E109" s="86" t="s">
        <v>300</v>
      </c>
      <c r="F109" s="73" t="s">
        <v>1156</v>
      </c>
      <c r="G109" s="86" t="s">
        <v>116</v>
      </c>
      <c r="H109" s="86" t="s">
        <v>122</v>
      </c>
      <c r="I109" s="83">
        <v>1006.7236830000002</v>
      </c>
      <c r="J109" s="85">
        <v>282</v>
      </c>
      <c r="K109" s="73"/>
      <c r="L109" s="83">
        <v>2.8389607860000003</v>
      </c>
      <c r="M109" s="84">
        <v>8.9576432901855114E-7</v>
      </c>
      <c r="N109" s="84">
        <f t="shared" si="1"/>
        <v>2.8046277748988466E-3</v>
      </c>
      <c r="O109" s="84">
        <f>L109/'סכום נכסי הקרן'!$C$42</f>
        <v>4.7722367000668119E-4</v>
      </c>
    </row>
    <row r="110" spans="2:15">
      <c r="B110" s="76" t="s">
        <v>1157</v>
      </c>
      <c r="C110" s="73" t="s">
        <v>1158</v>
      </c>
      <c r="D110" s="86" t="s">
        <v>109</v>
      </c>
      <c r="E110" s="86" t="s">
        <v>300</v>
      </c>
      <c r="F110" s="73" t="s">
        <v>1159</v>
      </c>
      <c r="G110" s="86" t="s">
        <v>324</v>
      </c>
      <c r="H110" s="86" t="s">
        <v>122</v>
      </c>
      <c r="I110" s="83">
        <v>963.26598400000012</v>
      </c>
      <c r="J110" s="85">
        <v>315</v>
      </c>
      <c r="K110" s="73"/>
      <c r="L110" s="83">
        <v>3.0342878500000001</v>
      </c>
      <c r="M110" s="84">
        <v>1.0507097935457419E-6</v>
      </c>
      <c r="N110" s="84">
        <f t="shared" si="1"/>
        <v>2.9975926483783791E-3</v>
      </c>
      <c r="O110" s="84">
        <f>L110/'סכום נכסי הקרן'!$C$42</f>
        <v>5.1005776154939891E-4</v>
      </c>
    </row>
    <row r="111" spans="2:15">
      <c r="B111" s="76" t="s">
        <v>1160</v>
      </c>
      <c r="C111" s="73" t="s">
        <v>1161</v>
      </c>
      <c r="D111" s="86" t="s">
        <v>109</v>
      </c>
      <c r="E111" s="86" t="s">
        <v>300</v>
      </c>
      <c r="F111" s="73" t="s">
        <v>551</v>
      </c>
      <c r="G111" s="86" t="s">
        <v>552</v>
      </c>
      <c r="H111" s="86" t="s">
        <v>122</v>
      </c>
      <c r="I111" s="83">
        <v>726.92291200000011</v>
      </c>
      <c r="J111" s="85">
        <v>1935</v>
      </c>
      <c r="K111" s="73"/>
      <c r="L111" s="83">
        <v>14.065958338000002</v>
      </c>
      <c r="M111" s="84">
        <v>2.7362327685959284E-6</v>
      </c>
      <c r="N111" s="84">
        <f t="shared" si="1"/>
        <v>1.3895851478423633E-2</v>
      </c>
      <c r="O111" s="84">
        <f>L111/'סכום נכסי הקרן'!$C$42</f>
        <v>2.3644596619030009E-3</v>
      </c>
    </row>
    <row r="112" spans="2:15">
      <c r="B112" s="76" t="s">
        <v>1162</v>
      </c>
      <c r="C112" s="73" t="s">
        <v>1163</v>
      </c>
      <c r="D112" s="86" t="s">
        <v>109</v>
      </c>
      <c r="E112" s="86" t="s">
        <v>300</v>
      </c>
      <c r="F112" s="73" t="s">
        <v>1164</v>
      </c>
      <c r="G112" s="86" t="s">
        <v>117</v>
      </c>
      <c r="H112" s="86" t="s">
        <v>122</v>
      </c>
      <c r="I112" s="83">
        <v>10.393597000000002</v>
      </c>
      <c r="J112" s="85">
        <v>28130</v>
      </c>
      <c r="K112" s="73"/>
      <c r="L112" s="83">
        <v>2.9237187170000007</v>
      </c>
      <c r="M112" s="84">
        <v>1.2105282773668441E-6</v>
      </c>
      <c r="N112" s="84">
        <f t="shared" si="1"/>
        <v>2.8883606847008494E-3</v>
      </c>
      <c r="O112" s="84">
        <f>L112/'סכום נכסי הקרן'!$C$42</f>
        <v>4.9147130988020824E-4</v>
      </c>
    </row>
    <row r="113" spans="2:15">
      <c r="B113" s="76" t="s">
        <v>1165</v>
      </c>
      <c r="C113" s="73" t="s">
        <v>1166</v>
      </c>
      <c r="D113" s="86" t="s">
        <v>109</v>
      </c>
      <c r="E113" s="86" t="s">
        <v>300</v>
      </c>
      <c r="F113" s="73" t="s">
        <v>1167</v>
      </c>
      <c r="G113" s="86" t="s">
        <v>993</v>
      </c>
      <c r="H113" s="86" t="s">
        <v>122</v>
      </c>
      <c r="I113" s="83">
        <v>136.627408</v>
      </c>
      <c r="J113" s="85">
        <v>1105</v>
      </c>
      <c r="K113" s="73"/>
      <c r="L113" s="83">
        <v>1.5097328600000004</v>
      </c>
      <c r="M113" s="84">
        <v>1.3651167885913039E-6</v>
      </c>
      <c r="N113" s="84">
        <f t="shared" si="1"/>
        <v>1.4914748850051473E-3</v>
      </c>
      <c r="O113" s="84">
        <f>L113/'סכום נכסי הקרן'!$C$42</f>
        <v>2.5378309546642789E-4</v>
      </c>
    </row>
    <row r="114" spans="2:15">
      <c r="B114" s="72"/>
      <c r="C114" s="73"/>
      <c r="D114" s="73"/>
      <c r="E114" s="73"/>
      <c r="F114" s="73"/>
      <c r="G114" s="73"/>
      <c r="H114" s="73"/>
      <c r="I114" s="83"/>
      <c r="J114" s="85"/>
      <c r="K114" s="73"/>
      <c r="L114" s="73"/>
      <c r="M114" s="73"/>
      <c r="N114" s="84"/>
      <c r="O114" s="73"/>
    </row>
    <row r="115" spans="2:15">
      <c r="B115" s="89" t="s">
        <v>29</v>
      </c>
      <c r="C115" s="71"/>
      <c r="D115" s="71"/>
      <c r="E115" s="71"/>
      <c r="F115" s="71"/>
      <c r="G115" s="71"/>
      <c r="H115" s="71"/>
      <c r="I115" s="80"/>
      <c r="J115" s="82"/>
      <c r="K115" s="80">
        <v>1.250208E-2</v>
      </c>
      <c r="L115" s="80">
        <f>SUM(L116:L185)</f>
        <v>52.171729269000004</v>
      </c>
      <c r="M115" s="71"/>
      <c r="N115" s="81">
        <f t="shared" si="1"/>
        <v>5.1540789747400367E-2</v>
      </c>
      <c r="O115" s="81">
        <f>L115/'סכום נכסי הקרן'!$C$42</f>
        <v>8.7699640780974017E-3</v>
      </c>
    </row>
    <row r="116" spans="2:15">
      <c r="B116" s="76" t="s">
        <v>1168</v>
      </c>
      <c r="C116" s="73" t="s">
        <v>1169</v>
      </c>
      <c r="D116" s="86" t="s">
        <v>109</v>
      </c>
      <c r="E116" s="86" t="s">
        <v>300</v>
      </c>
      <c r="F116" s="73" t="s">
        <v>1170</v>
      </c>
      <c r="G116" s="86" t="s">
        <v>1171</v>
      </c>
      <c r="H116" s="86" t="s">
        <v>122</v>
      </c>
      <c r="I116" s="83">
        <v>609.85788300000013</v>
      </c>
      <c r="J116" s="85">
        <v>147.80000000000001</v>
      </c>
      <c r="K116" s="73"/>
      <c r="L116" s="83">
        <v>0.90136995200000025</v>
      </c>
      <c r="M116" s="84">
        <v>2.054409703530902E-6</v>
      </c>
      <c r="N116" s="84">
        <f t="shared" si="1"/>
        <v>8.9046922215516673E-4</v>
      </c>
      <c r="O116" s="84">
        <f>L116/'סכום נכסי הקרן'!$C$42</f>
        <v>1.5151849882831953E-4</v>
      </c>
    </row>
    <row r="117" spans="2:15">
      <c r="B117" s="76" t="s">
        <v>1172</v>
      </c>
      <c r="C117" s="73" t="s">
        <v>1173</v>
      </c>
      <c r="D117" s="86" t="s">
        <v>109</v>
      </c>
      <c r="E117" s="86" t="s">
        <v>300</v>
      </c>
      <c r="F117" s="73" t="s">
        <v>1174</v>
      </c>
      <c r="G117" s="86" t="s">
        <v>481</v>
      </c>
      <c r="H117" s="86" t="s">
        <v>122</v>
      </c>
      <c r="I117" s="83">
        <v>247.05347200000003</v>
      </c>
      <c r="J117" s="85">
        <v>427.1</v>
      </c>
      <c r="K117" s="73"/>
      <c r="L117" s="83">
        <v>1.0551653790000002</v>
      </c>
      <c r="M117" s="84">
        <v>1.4986057763480144E-6</v>
      </c>
      <c r="N117" s="84">
        <f t="shared" si="1"/>
        <v>1.0424047220548923E-3</v>
      </c>
      <c r="O117" s="84">
        <f>L117/'סכום נכסי הקרן'!$C$42</f>
        <v>1.7737120467234616E-4</v>
      </c>
    </row>
    <row r="118" spans="2:15">
      <c r="B118" s="76" t="s">
        <v>1175</v>
      </c>
      <c r="C118" s="73" t="s">
        <v>1176</v>
      </c>
      <c r="D118" s="86" t="s">
        <v>109</v>
      </c>
      <c r="E118" s="86" t="s">
        <v>300</v>
      </c>
      <c r="F118" s="73" t="s">
        <v>1177</v>
      </c>
      <c r="G118" s="86" t="s">
        <v>1178</v>
      </c>
      <c r="H118" s="86" t="s">
        <v>122</v>
      </c>
      <c r="I118" s="83">
        <v>8.4195470000000014</v>
      </c>
      <c r="J118" s="85">
        <v>1975</v>
      </c>
      <c r="K118" s="73"/>
      <c r="L118" s="83">
        <v>0.16628606100000001</v>
      </c>
      <c r="M118" s="84">
        <v>1.8839907218534098E-6</v>
      </c>
      <c r="N118" s="84">
        <f t="shared" si="1"/>
        <v>1.6427507824658057E-4</v>
      </c>
      <c r="O118" s="84">
        <f>L118/'סכום נכסי הקרן'!$C$42</f>
        <v>2.7952356613274774E-5</v>
      </c>
    </row>
    <row r="119" spans="2:15">
      <c r="B119" s="76" t="s">
        <v>1179</v>
      </c>
      <c r="C119" s="73" t="s">
        <v>1180</v>
      </c>
      <c r="D119" s="86" t="s">
        <v>109</v>
      </c>
      <c r="E119" s="86" t="s">
        <v>300</v>
      </c>
      <c r="F119" s="73" t="s">
        <v>1181</v>
      </c>
      <c r="G119" s="86" t="s">
        <v>118</v>
      </c>
      <c r="H119" s="86" t="s">
        <v>122</v>
      </c>
      <c r="I119" s="83">
        <v>110.05249800000001</v>
      </c>
      <c r="J119" s="85">
        <v>461.8</v>
      </c>
      <c r="K119" s="73"/>
      <c r="L119" s="83">
        <v>0.50822243500000008</v>
      </c>
      <c r="M119" s="84">
        <v>2.0005355242053943E-6</v>
      </c>
      <c r="N119" s="84">
        <f t="shared" si="1"/>
        <v>5.0207624003008116E-4</v>
      </c>
      <c r="O119" s="84">
        <f>L119/'סכום נכסי הקרן'!$C$42</f>
        <v>8.5431182003805245E-5</v>
      </c>
    </row>
    <row r="120" spans="2:15">
      <c r="B120" s="76" t="s">
        <v>1182</v>
      </c>
      <c r="C120" s="73" t="s">
        <v>1183</v>
      </c>
      <c r="D120" s="86" t="s">
        <v>109</v>
      </c>
      <c r="E120" s="86" t="s">
        <v>300</v>
      </c>
      <c r="F120" s="73" t="s">
        <v>1184</v>
      </c>
      <c r="G120" s="86" t="s">
        <v>118</v>
      </c>
      <c r="H120" s="86" t="s">
        <v>122</v>
      </c>
      <c r="I120" s="83">
        <v>48.393476000000007</v>
      </c>
      <c r="J120" s="85">
        <v>2608</v>
      </c>
      <c r="K120" s="73"/>
      <c r="L120" s="83">
        <v>1.2621018530000001</v>
      </c>
      <c r="M120" s="84">
        <v>2.8639685432312493E-6</v>
      </c>
      <c r="N120" s="84">
        <f t="shared" si="1"/>
        <v>1.2468386069757786E-3</v>
      </c>
      <c r="O120" s="84">
        <f>L120/'סכום נכסי הקרן'!$C$42</f>
        <v>2.1215681498000543E-4</v>
      </c>
    </row>
    <row r="121" spans="2:15">
      <c r="B121" s="76" t="s">
        <v>1185</v>
      </c>
      <c r="C121" s="73" t="s">
        <v>1186</v>
      </c>
      <c r="D121" s="86" t="s">
        <v>109</v>
      </c>
      <c r="E121" s="86" t="s">
        <v>300</v>
      </c>
      <c r="F121" s="73" t="s">
        <v>1187</v>
      </c>
      <c r="G121" s="86" t="s">
        <v>462</v>
      </c>
      <c r="H121" s="86" t="s">
        <v>122</v>
      </c>
      <c r="I121" s="83">
        <v>15.883560000000003</v>
      </c>
      <c r="J121" s="85">
        <v>9912</v>
      </c>
      <c r="K121" s="73"/>
      <c r="L121" s="83">
        <v>1.5743784670000003</v>
      </c>
      <c r="M121" s="84">
        <v>3.9708900000000005E-6</v>
      </c>
      <c r="N121" s="84">
        <f t="shared" si="1"/>
        <v>1.5553386994725709E-3</v>
      </c>
      <c r="O121" s="84">
        <f>L121/'סכום נכסי הקרן'!$C$42</f>
        <v>2.6464989361823214E-4</v>
      </c>
    </row>
    <row r="122" spans="2:15">
      <c r="B122" s="76" t="s">
        <v>1188</v>
      </c>
      <c r="C122" s="73" t="s">
        <v>1189</v>
      </c>
      <c r="D122" s="86" t="s">
        <v>109</v>
      </c>
      <c r="E122" s="86" t="s">
        <v>300</v>
      </c>
      <c r="F122" s="73" t="s">
        <v>1190</v>
      </c>
      <c r="G122" s="86" t="s">
        <v>117</v>
      </c>
      <c r="H122" s="86" t="s">
        <v>122</v>
      </c>
      <c r="I122" s="83">
        <v>60.508800000000008</v>
      </c>
      <c r="J122" s="85">
        <v>625.9</v>
      </c>
      <c r="K122" s="73"/>
      <c r="L122" s="83">
        <v>0.37872457900000006</v>
      </c>
      <c r="M122" s="84">
        <v>1.0647444319853249E-6</v>
      </c>
      <c r="N122" s="84">
        <f t="shared" si="1"/>
        <v>3.7414446812308752E-4</v>
      </c>
      <c r="O122" s="84">
        <f>L122/'סכום נכסי הקרן'!$C$42</f>
        <v>6.3662849590383615E-5</v>
      </c>
    </row>
    <row r="123" spans="2:15">
      <c r="B123" s="76" t="s">
        <v>1191</v>
      </c>
      <c r="C123" s="73" t="s">
        <v>1192</v>
      </c>
      <c r="D123" s="86" t="s">
        <v>109</v>
      </c>
      <c r="E123" s="86" t="s">
        <v>300</v>
      </c>
      <c r="F123" s="73" t="s">
        <v>1193</v>
      </c>
      <c r="G123" s="86" t="s">
        <v>117</v>
      </c>
      <c r="H123" s="86" t="s">
        <v>122</v>
      </c>
      <c r="I123" s="83">
        <v>3.0944560000000005</v>
      </c>
      <c r="J123" s="85">
        <v>6915</v>
      </c>
      <c r="K123" s="73"/>
      <c r="L123" s="83">
        <v>0.21398166200000002</v>
      </c>
      <c r="M123" s="84">
        <v>2.7658441235858761E-7</v>
      </c>
      <c r="N123" s="84">
        <f t="shared" si="1"/>
        <v>2.1139387184343345E-4</v>
      </c>
      <c r="O123" s="84">
        <f>L123/'סכום נכסי הקרן'!$C$42</f>
        <v>3.5969892418855408E-5</v>
      </c>
    </row>
    <row r="124" spans="2:15">
      <c r="B124" s="76" t="s">
        <v>1194</v>
      </c>
      <c r="C124" s="73" t="s">
        <v>1195</v>
      </c>
      <c r="D124" s="86" t="s">
        <v>109</v>
      </c>
      <c r="E124" s="86" t="s">
        <v>300</v>
      </c>
      <c r="F124" s="73" t="s">
        <v>636</v>
      </c>
      <c r="G124" s="86" t="s">
        <v>529</v>
      </c>
      <c r="H124" s="86" t="s">
        <v>122</v>
      </c>
      <c r="I124" s="83">
        <v>4.8853040000000005</v>
      </c>
      <c r="J124" s="85">
        <v>6622</v>
      </c>
      <c r="K124" s="73"/>
      <c r="L124" s="83">
        <v>0.3235048330000001</v>
      </c>
      <c r="M124" s="84">
        <v>3.8010283534401839E-7</v>
      </c>
      <c r="N124" s="84">
        <f t="shared" si="1"/>
        <v>3.1959252287671903E-4</v>
      </c>
      <c r="O124" s="84">
        <f>L124/'סכום נכסי הקרן'!$C$42</f>
        <v>5.4380519953106013E-5</v>
      </c>
    </row>
    <row r="125" spans="2:15">
      <c r="B125" s="76" t="s">
        <v>1196</v>
      </c>
      <c r="C125" s="73" t="s">
        <v>1197</v>
      </c>
      <c r="D125" s="86" t="s">
        <v>109</v>
      </c>
      <c r="E125" s="86" t="s">
        <v>300</v>
      </c>
      <c r="F125" s="73" t="s">
        <v>1198</v>
      </c>
      <c r="G125" s="86" t="s">
        <v>1199</v>
      </c>
      <c r="H125" s="86" t="s">
        <v>122</v>
      </c>
      <c r="I125" s="83">
        <v>55.139829000000006</v>
      </c>
      <c r="J125" s="85">
        <v>343.1</v>
      </c>
      <c r="K125" s="73"/>
      <c r="L125" s="83">
        <v>0.18918475300000004</v>
      </c>
      <c r="M125" s="84">
        <v>2.8388444188989991E-6</v>
      </c>
      <c r="N125" s="84">
        <f t="shared" si="1"/>
        <v>1.8689684460163514E-4</v>
      </c>
      <c r="O125" s="84">
        <f>L125/'סכום נכסי הקרן'!$C$42</f>
        <v>3.1801581262125789E-5</v>
      </c>
    </row>
    <row r="126" spans="2:15">
      <c r="B126" s="76" t="s">
        <v>1200</v>
      </c>
      <c r="C126" s="73" t="s">
        <v>1201</v>
      </c>
      <c r="D126" s="86" t="s">
        <v>109</v>
      </c>
      <c r="E126" s="86" t="s">
        <v>300</v>
      </c>
      <c r="F126" s="73" t="s">
        <v>1202</v>
      </c>
      <c r="G126" s="86" t="s">
        <v>324</v>
      </c>
      <c r="H126" s="86" t="s">
        <v>122</v>
      </c>
      <c r="I126" s="83">
        <v>31.507109000000003</v>
      </c>
      <c r="J126" s="85">
        <v>4378</v>
      </c>
      <c r="K126" s="73"/>
      <c r="L126" s="83">
        <v>1.3793812160000003</v>
      </c>
      <c r="M126" s="84">
        <v>1.9644452660692778E-6</v>
      </c>
      <c r="N126" s="84">
        <f t="shared" si="1"/>
        <v>1.3626996503950111E-3</v>
      </c>
      <c r="O126" s="84">
        <f>L126/'סכום נכסי הקרן'!$C$42</f>
        <v>2.318712429858123E-4</v>
      </c>
    </row>
    <row r="127" spans="2:15">
      <c r="B127" s="76" t="s">
        <v>1203</v>
      </c>
      <c r="C127" s="73" t="s">
        <v>1204</v>
      </c>
      <c r="D127" s="86" t="s">
        <v>109</v>
      </c>
      <c r="E127" s="86" t="s">
        <v>300</v>
      </c>
      <c r="F127" s="73" t="s">
        <v>1205</v>
      </c>
      <c r="G127" s="86" t="s">
        <v>144</v>
      </c>
      <c r="H127" s="86" t="s">
        <v>122</v>
      </c>
      <c r="I127" s="83">
        <v>3.2203290000000004</v>
      </c>
      <c r="J127" s="85">
        <v>8800</v>
      </c>
      <c r="K127" s="73"/>
      <c r="L127" s="83">
        <v>0.28338893100000007</v>
      </c>
      <c r="M127" s="84">
        <v>2.9821033737755993E-7</v>
      </c>
      <c r="N127" s="84">
        <f t="shared" si="1"/>
        <v>2.7996176308632282E-4</v>
      </c>
      <c r="O127" s="84">
        <f>L127/'סכום נכסי הקרן'!$C$42</f>
        <v>4.7637116496293215E-5</v>
      </c>
    </row>
    <row r="128" spans="2:15">
      <c r="B128" s="76" t="s">
        <v>1206</v>
      </c>
      <c r="C128" s="73" t="s">
        <v>1207</v>
      </c>
      <c r="D128" s="86" t="s">
        <v>109</v>
      </c>
      <c r="E128" s="86" t="s">
        <v>300</v>
      </c>
      <c r="F128" s="73" t="s">
        <v>1208</v>
      </c>
      <c r="G128" s="86" t="s">
        <v>1178</v>
      </c>
      <c r="H128" s="86" t="s">
        <v>122</v>
      </c>
      <c r="I128" s="83">
        <v>33.094776000000003</v>
      </c>
      <c r="J128" s="85">
        <v>474.8</v>
      </c>
      <c r="K128" s="73"/>
      <c r="L128" s="83">
        <v>0.15713399600000003</v>
      </c>
      <c r="M128" s="84">
        <v>6.3740800013990532E-7</v>
      </c>
      <c r="N128" s="84">
        <f t="shared" si="1"/>
        <v>1.5523369386985408E-4</v>
      </c>
      <c r="O128" s="84">
        <f>L128/'סכום נכסי הקרן'!$C$42</f>
        <v>2.6413912662594685E-5</v>
      </c>
    </row>
    <row r="129" spans="2:15">
      <c r="B129" s="76" t="s">
        <v>1209</v>
      </c>
      <c r="C129" s="73" t="s">
        <v>1210</v>
      </c>
      <c r="D129" s="86" t="s">
        <v>109</v>
      </c>
      <c r="E129" s="86" t="s">
        <v>300</v>
      </c>
      <c r="F129" s="73" t="s">
        <v>1211</v>
      </c>
      <c r="G129" s="86" t="s">
        <v>462</v>
      </c>
      <c r="H129" s="86" t="s">
        <v>122</v>
      </c>
      <c r="I129" s="83">
        <v>34.693200000000004</v>
      </c>
      <c r="J129" s="85">
        <v>2461</v>
      </c>
      <c r="K129" s="73"/>
      <c r="L129" s="83">
        <v>0.85379964000000008</v>
      </c>
      <c r="M129" s="84">
        <v>1.2393184284476972E-6</v>
      </c>
      <c r="N129" s="84">
        <f t="shared" si="1"/>
        <v>8.4347420237407831E-4</v>
      </c>
      <c r="O129" s="84">
        <f>L129/'סכום נכסי הקרן'!$C$42</f>
        <v>1.4352202385481741E-4</v>
      </c>
    </row>
    <row r="130" spans="2:15">
      <c r="B130" s="76" t="s">
        <v>1212</v>
      </c>
      <c r="C130" s="73" t="s">
        <v>1213</v>
      </c>
      <c r="D130" s="86" t="s">
        <v>109</v>
      </c>
      <c r="E130" s="86" t="s">
        <v>300</v>
      </c>
      <c r="F130" s="73" t="s">
        <v>1214</v>
      </c>
      <c r="G130" s="86" t="s">
        <v>118</v>
      </c>
      <c r="H130" s="86" t="s">
        <v>122</v>
      </c>
      <c r="I130" s="83">
        <v>18.520634000000005</v>
      </c>
      <c r="J130" s="85">
        <v>1686</v>
      </c>
      <c r="K130" s="73"/>
      <c r="L130" s="83">
        <v>0.31225789500000006</v>
      </c>
      <c r="M130" s="84">
        <v>2.8369587311692211E-6</v>
      </c>
      <c r="N130" s="84">
        <f t="shared" si="1"/>
        <v>3.0848159987527482E-4</v>
      </c>
      <c r="O130" s="84">
        <f>L130/'סכום נכסי הקרן'!$C$42</f>
        <v>5.2489932011502221E-5</v>
      </c>
    </row>
    <row r="131" spans="2:15">
      <c r="B131" s="76" t="s">
        <v>1215</v>
      </c>
      <c r="C131" s="73" t="s">
        <v>1216</v>
      </c>
      <c r="D131" s="86" t="s">
        <v>109</v>
      </c>
      <c r="E131" s="86" t="s">
        <v>300</v>
      </c>
      <c r="F131" s="73" t="s">
        <v>1217</v>
      </c>
      <c r="G131" s="86" t="s">
        <v>462</v>
      </c>
      <c r="H131" s="86" t="s">
        <v>122</v>
      </c>
      <c r="I131" s="83">
        <v>8.074346000000002</v>
      </c>
      <c r="J131" s="85">
        <v>7850</v>
      </c>
      <c r="K131" s="73"/>
      <c r="L131" s="83">
        <v>0.63383617700000017</v>
      </c>
      <c r="M131" s="84">
        <v>1.5954008425979463E-6</v>
      </c>
      <c r="N131" s="84">
        <f t="shared" si="1"/>
        <v>6.2617087052286669E-4</v>
      </c>
      <c r="O131" s="84">
        <f>L131/'סכום נכסי הקרן'!$C$42</f>
        <v>1.0654660256760038E-4</v>
      </c>
    </row>
    <row r="132" spans="2:15">
      <c r="B132" s="76" t="s">
        <v>1218</v>
      </c>
      <c r="C132" s="73" t="s">
        <v>1219</v>
      </c>
      <c r="D132" s="86" t="s">
        <v>109</v>
      </c>
      <c r="E132" s="86" t="s">
        <v>300</v>
      </c>
      <c r="F132" s="73" t="s">
        <v>1220</v>
      </c>
      <c r="G132" s="86" t="s">
        <v>1221</v>
      </c>
      <c r="H132" s="86" t="s">
        <v>122</v>
      </c>
      <c r="I132" s="83">
        <v>24.867553999999998</v>
      </c>
      <c r="J132" s="85">
        <v>206</v>
      </c>
      <c r="K132" s="73"/>
      <c r="L132" s="83">
        <v>5.1227161E-2</v>
      </c>
      <c r="M132" s="84">
        <v>8.4534555972139665E-7</v>
      </c>
      <c r="N132" s="84">
        <f t="shared" si="1"/>
        <v>5.0607644627682775E-5</v>
      </c>
      <c r="O132" s="84">
        <f>L132/'סכום נכסי הקרן'!$C$42</f>
        <v>8.6111840279723832E-6</v>
      </c>
    </row>
    <row r="133" spans="2:15">
      <c r="B133" s="76" t="s">
        <v>1222</v>
      </c>
      <c r="C133" s="73" t="s">
        <v>1223</v>
      </c>
      <c r="D133" s="86" t="s">
        <v>109</v>
      </c>
      <c r="E133" s="86" t="s">
        <v>300</v>
      </c>
      <c r="F133" s="73" t="s">
        <v>1224</v>
      </c>
      <c r="G133" s="86" t="s">
        <v>529</v>
      </c>
      <c r="H133" s="86" t="s">
        <v>122</v>
      </c>
      <c r="I133" s="83">
        <v>50.424000000000007</v>
      </c>
      <c r="J133" s="85">
        <v>956.7</v>
      </c>
      <c r="K133" s="73"/>
      <c r="L133" s="83">
        <v>0.48240640800000006</v>
      </c>
      <c r="M133" s="84">
        <v>1.1058715895000451E-6</v>
      </c>
      <c r="N133" s="84">
        <f t="shared" si="1"/>
        <v>4.7657241950575688E-4</v>
      </c>
      <c r="O133" s="84">
        <f>L133/'סכום נכסי הקרן'!$C$42</f>
        <v>8.1091559135223785E-5</v>
      </c>
    </row>
    <row r="134" spans="2:15">
      <c r="B134" s="76" t="s">
        <v>1225</v>
      </c>
      <c r="C134" s="73" t="s">
        <v>1226</v>
      </c>
      <c r="D134" s="86" t="s">
        <v>109</v>
      </c>
      <c r="E134" s="86" t="s">
        <v>300</v>
      </c>
      <c r="F134" s="73" t="s">
        <v>1227</v>
      </c>
      <c r="G134" s="86" t="s">
        <v>1085</v>
      </c>
      <c r="H134" s="86" t="s">
        <v>122</v>
      </c>
      <c r="I134" s="83">
        <v>51.09254700000001</v>
      </c>
      <c r="J134" s="85">
        <v>116.9</v>
      </c>
      <c r="K134" s="73"/>
      <c r="L134" s="83">
        <v>5.9727187000000015E-2</v>
      </c>
      <c r="M134" s="84">
        <v>5.1972530291130344E-7</v>
      </c>
      <c r="N134" s="84">
        <f t="shared" si="1"/>
        <v>5.900487544697539E-5</v>
      </c>
      <c r="O134" s="84">
        <f>L134/'סכום נכסי הקרן'!$C$42</f>
        <v>1.0040021517689024E-5</v>
      </c>
    </row>
    <row r="135" spans="2:15">
      <c r="B135" s="76" t="s">
        <v>1228</v>
      </c>
      <c r="C135" s="73" t="s">
        <v>1229</v>
      </c>
      <c r="D135" s="86" t="s">
        <v>109</v>
      </c>
      <c r="E135" s="86" t="s">
        <v>300</v>
      </c>
      <c r="F135" s="73" t="s">
        <v>1230</v>
      </c>
      <c r="G135" s="86" t="s">
        <v>1221</v>
      </c>
      <c r="H135" s="86" t="s">
        <v>122</v>
      </c>
      <c r="I135" s="83">
        <v>55.480468000000009</v>
      </c>
      <c r="J135" s="85">
        <v>5770</v>
      </c>
      <c r="K135" s="73"/>
      <c r="L135" s="83">
        <v>3.2012230210000001</v>
      </c>
      <c r="M135" s="84">
        <v>2.2433819174267741E-6</v>
      </c>
      <c r="N135" s="84">
        <f t="shared" si="1"/>
        <v>3.1625089866042953E-3</v>
      </c>
      <c r="O135" s="84">
        <f>L135/'סכום נכסי הקרן'!$C$42</f>
        <v>5.3811923226455404E-4</v>
      </c>
    </row>
    <row r="136" spans="2:15">
      <c r="B136" s="76" t="s">
        <v>1231</v>
      </c>
      <c r="C136" s="73" t="s">
        <v>1232</v>
      </c>
      <c r="D136" s="86" t="s">
        <v>109</v>
      </c>
      <c r="E136" s="86" t="s">
        <v>300</v>
      </c>
      <c r="F136" s="73" t="s">
        <v>1233</v>
      </c>
      <c r="G136" s="86" t="s">
        <v>603</v>
      </c>
      <c r="H136" s="86" t="s">
        <v>122</v>
      </c>
      <c r="I136" s="83">
        <v>16.819682000000004</v>
      </c>
      <c r="J136" s="85">
        <v>9957</v>
      </c>
      <c r="K136" s="73"/>
      <c r="L136" s="83">
        <v>1.6747356930000004</v>
      </c>
      <c r="M136" s="84">
        <v>1.9005438573475889E-6</v>
      </c>
      <c r="N136" s="84">
        <f t="shared" si="1"/>
        <v>1.6544822539870999E-3</v>
      </c>
      <c r="O136" s="84">
        <f>L136/'סכום נכסי הקרן'!$C$42</f>
        <v>2.8151974400136804E-4</v>
      </c>
    </row>
    <row r="137" spans="2:15">
      <c r="B137" s="76" t="s">
        <v>1234</v>
      </c>
      <c r="C137" s="73" t="s">
        <v>1235</v>
      </c>
      <c r="D137" s="86" t="s">
        <v>109</v>
      </c>
      <c r="E137" s="86" t="s">
        <v>300</v>
      </c>
      <c r="F137" s="73" t="s">
        <v>1236</v>
      </c>
      <c r="G137" s="86" t="s">
        <v>117</v>
      </c>
      <c r="H137" s="86" t="s">
        <v>122</v>
      </c>
      <c r="I137" s="83">
        <v>208.75536000000002</v>
      </c>
      <c r="J137" s="85">
        <v>187.1</v>
      </c>
      <c r="K137" s="73"/>
      <c r="L137" s="83">
        <v>0.39058127900000006</v>
      </c>
      <c r="M137" s="84">
        <v>1.3940888012099113E-6</v>
      </c>
      <c r="N137" s="84">
        <f t="shared" si="1"/>
        <v>3.8585777895944336E-4</v>
      </c>
      <c r="O137" s="84">
        <f>L137/'סכום נכסי הקרן'!$C$42</f>
        <v>6.5655937313212147E-5</v>
      </c>
    </row>
    <row r="138" spans="2:15">
      <c r="B138" s="76" t="s">
        <v>1237</v>
      </c>
      <c r="C138" s="73" t="s">
        <v>1238</v>
      </c>
      <c r="D138" s="86" t="s">
        <v>109</v>
      </c>
      <c r="E138" s="86" t="s">
        <v>300</v>
      </c>
      <c r="F138" s="73" t="s">
        <v>1239</v>
      </c>
      <c r="G138" s="86" t="s">
        <v>144</v>
      </c>
      <c r="H138" s="86" t="s">
        <v>122</v>
      </c>
      <c r="I138" s="83">
        <v>24.373075000000004</v>
      </c>
      <c r="J138" s="85">
        <v>326.2</v>
      </c>
      <c r="K138" s="73"/>
      <c r="L138" s="83">
        <v>7.9504970000000008E-2</v>
      </c>
      <c r="M138" s="84">
        <v>1.3746481327842956E-6</v>
      </c>
      <c r="N138" s="84">
        <f t="shared" si="1"/>
        <v>7.8543475557714014E-5</v>
      </c>
      <c r="O138" s="84">
        <f>L138/'סכום נכסי הקרן'!$C$42</f>
        <v>1.3364627561703519E-5</v>
      </c>
    </row>
    <row r="139" spans="2:15">
      <c r="B139" s="76" t="s">
        <v>1240</v>
      </c>
      <c r="C139" s="73" t="s">
        <v>1241</v>
      </c>
      <c r="D139" s="86" t="s">
        <v>109</v>
      </c>
      <c r="E139" s="86" t="s">
        <v>300</v>
      </c>
      <c r="F139" s="73" t="s">
        <v>1242</v>
      </c>
      <c r="G139" s="86" t="s">
        <v>118</v>
      </c>
      <c r="H139" s="86" t="s">
        <v>122</v>
      </c>
      <c r="I139" s="83">
        <v>196.65360000000004</v>
      </c>
      <c r="J139" s="85">
        <v>369.5</v>
      </c>
      <c r="K139" s="73"/>
      <c r="L139" s="83">
        <v>0.72663505200000011</v>
      </c>
      <c r="M139" s="84">
        <v>2.4663838288951681E-6</v>
      </c>
      <c r="N139" s="84">
        <f t="shared" si="1"/>
        <v>7.1784748105860872E-4</v>
      </c>
      <c r="O139" s="84">
        <f>L139/'סכום נכסי הקרן'!$C$42</f>
        <v>1.2214590915837173E-4</v>
      </c>
    </row>
    <row r="140" spans="2:15">
      <c r="B140" s="76" t="s">
        <v>1243</v>
      </c>
      <c r="C140" s="73" t="s">
        <v>1244</v>
      </c>
      <c r="D140" s="86" t="s">
        <v>109</v>
      </c>
      <c r="E140" s="86" t="s">
        <v>300</v>
      </c>
      <c r="F140" s="73" t="s">
        <v>1245</v>
      </c>
      <c r="G140" s="86" t="s">
        <v>144</v>
      </c>
      <c r="H140" s="86" t="s">
        <v>122</v>
      </c>
      <c r="I140" s="83">
        <v>203.47644600000004</v>
      </c>
      <c r="J140" s="85">
        <v>169.8</v>
      </c>
      <c r="K140" s="73"/>
      <c r="L140" s="83">
        <v>0.34550300600000006</v>
      </c>
      <c r="M140" s="84">
        <v>1.8809492692243947E-6</v>
      </c>
      <c r="N140" s="84">
        <f t="shared" ref="N140:N200" si="2">IFERROR(L140/$L$11,0)</f>
        <v>3.4132466067061869E-4</v>
      </c>
      <c r="O140" s="84">
        <f>L140/'סכום נכסי הקרן'!$C$42</f>
        <v>5.8078369146469918E-5</v>
      </c>
    </row>
    <row r="141" spans="2:15">
      <c r="B141" s="76" t="s">
        <v>1246</v>
      </c>
      <c r="C141" s="73" t="s">
        <v>1247</v>
      </c>
      <c r="D141" s="86" t="s">
        <v>109</v>
      </c>
      <c r="E141" s="86" t="s">
        <v>300</v>
      </c>
      <c r="F141" s="73" t="s">
        <v>1248</v>
      </c>
      <c r="G141" s="86" t="s">
        <v>401</v>
      </c>
      <c r="H141" s="86" t="s">
        <v>122</v>
      </c>
      <c r="I141" s="83">
        <v>68.240936000000005</v>
      </c>
      <c r="J141" s="85">
        <v>1067</v>
      </c>
      <c r="K141" s="73"/>
      <c r="L141" s="83">
        <v>0.72813078399999998</v>
      </c>
      <c r="M141" s="84">
        <v>1.9934931919226777E-6</v>
      </c>
      <c r="N141" s="84">
        <f t="shared" si="2"/>
        <v>7.1932512440320566E-4</v>
      </c>
      <c r="O141" s="84">
        <f>L141/'סכום נכסי הקרן'!$C$42</f>
        <v>1.2239733873707759E-4</v>
      </c>
    </row>
    <row r="142" spans="2:15">
      <c r="B142" s="76" t="s">
        <v>1249</v>
      </c>
      <c r="C142" s="73" t="s">
        <v>1250</v>
      </c>
      <c r="D142" s="86" t="s">
        <v>109</v>
      </c>
      <c r="E142" s="86" t="s">
        <v>300</v>
      </c>
      <c r="F142" s="73" t="s">
        <v>1251</v>
      </c>
      <c r="G142" s="86" t="s">
        <v>146</v>
      </c>
      <c r="H142" s="86" t="s">
        <v>122</v>
      </c>
      <c r="I142" s="83">
        <v>16.929606</v>
      </c>
      <c r="J142" s="85">
        <v>2004</v>
      </c>
      <c r="K142" s="73"/>
      <c r="L142" s="83">
        <v>0.33926930200000005</v>
      </c>
      <c r="M142" s="84">
        <v>1.4319976451422177E-6</v>
      </c>
      <c r="N142" s="84">
        <f t="shared" si="2"/>
        <v>3.3516634405521685E-4</v>
      </c>
      <c r="O142" s="84">
        <f>L142/'סכום נכסי הקרן'!$C$42</f>
        <v>5.7030495884082658E-5</v>
      </c>
    </row>
    <row r="143" spans="2:15">
      <c r="B143" s="76" t="s">
        <v>1252</v>
      </c>
      <c r="C143" s="73" t="s">
        <v>1253</v>
      </c>
      <c r="D143" s="86" t="s">
        <v>109</v>
      </c>
      <c r="E143" s="86" t="s">
        <v>300</v>
      </c>
      <c r="F143" s="73" t="s">
        <v>558</v>
      </c>
      <c r="G143" s="86" t="s">
        <v>119</v>
      </c>
      <c r="H143" s="86" t="s">
        <v>122</v>
      </c>
      <c r="I143" s="83">
        <v>80.381377000000015</v>
      </c>
      <c r="J143" s="85">
        <v>982</v>
      </c>
      <c r="K143" s="73"/>
      <c r="L143" s="83">
        <v>0.78934512600000017</v>
      </c>
      <c r="M143" s="84">
        <v>1.1804185371114265E-6</v>
      </c>
      <c r="N143" s="84">
        <f t="shared" si="2"/>
        <v>7.7979916992084515E-4</v>
      </c>
      <c r="O143" s="84">
        <f>L143/'סכום נכסי הקרן'!$C$42</f>
        <v>1.3268734805680623E-4</v>
      </c>
    </row>
    <row r="144" spans="2:15">
      <c r="B144" s="76" t="s">
        <v>1254</v>
      </c>
      <c r="C144" s="73" t="s">
        <v>1255</v>
      </c>
      <c r="D144" s="86" t="s">
        <v>109</v>
      </c>
      <c r="E144" s="86" t="s">
        <v>300</v>
      </c>
      <c r="F144" s="73" t="s">
        <v>1256</v>
      </c>
      <c r="G144" s="86" t="s">
        <v>401</v>
      </c>
      <c r="H144" s="86" t="s">
        <v>122</v>
      </c>
      <c r="I144" s="83">
        <v>42.604473000000006</v>
      </c>
      <c r="J144" s="85">
        <v>619.70000000000005</v>
      </c>
      <c r="K144" s="73"/>
      <c r="L144" s="83">
        <v>0.26401991900000005</v>
      </c>
      <c r="M144" s="84">
        <v>2.8066618545594281E-6</v>
      </c>
      <c r="N144" s="84">
        <f t="shared" si="2"/>
        <v>2.6082699049790388E-4</v>
      </c>
      <c r="O144" s="84">
        <f>L144/'סכום נכסי הקרן'!$C$42</f>
        <v>4.4381224045567601E-5</v>
      </c>
    </row>
    <row r="145" spans="2:15">
      <c r="B145" s="76" t="s">
        <v>1257</v>
      </c>
      <c r="C145" s="73" t="s">
        <v>1258</v>
      </c>
      <c r="D145" s="86" t="s">
        <v>109</v>
      </c>
      <c r="E145" s="86" t="s">
        <v>300</v>
      </c>
      <c r="F145" s="73" t="s">
        <v>1259</v>
      </c>
      <c r="G145" s="86" t="s">
        <v>144</v>
      </c>
      <c r="H145" s="86" t="s">
        <v>122</v>
      </c>
      <c r="I145" s="83">
        <v>51.245911000000007</v>
      </c>
      <c r="J145" s="85">
        <v>456.4</v>
      </c>
      <c r="K145" s="73"/>
      <c r="L145" s="83">
        <v>0.23388633900000005</v>
      </c>
      <c r="M145" s="84">
        <v>2.13165871005764E-6</v>
      </c>
      <c r="N145" s="84">
        <f t="shared" si="2"/>
        <v>2.3105783135984726E-4</v>
      </c>
      <c r="O145" s="84">
        <f>L145/'סכום נכסי הקרן'!$C$42</f>
        <v>3.9315829092260936E-5</v>
      </c>
    </row>
    <row r="146" spans="2:15">
      <c r="B146" s="76" t="s">
        <v>1260</v>
      </c>
      <c r="C146" s="73" t="s">
        <v>1261</v>
      </c>
      <c r="D146" s="86" t="s">
        <v>109</v>
      </c>
      <c r="E146" s="86" t="s">
        <v>300</v>
      </c>
      <c r="F146" s="73" t="s">
        <v>1262</v>
      </c>
      <c r="G146" s="86" t="s">
        <v>1085</v>
      </c>
      <c r="H146" s="86" t="s">
        <v>122</v>
      </c>
      <c r="I146" s="83">
        <v>212.14118000000002</v>
      </c>
      <c r="J146" s="85">
        <v>36.200000000000003</v>
      </c>
      <c r="K146" s="73"/>
      <c r="L146" s="83">
        <v>7.6795107000000015E-2</v>
      </c>
      <c r="M146" s="84">
        <v>2.3323612063972839E-6</v>
      </c>
      <c r="N146" s="84">
        <f t="shared" si="2"/>
        <v>7.5866384322974183E-5</v>
      </c>
      <c r="O146" s="84">
        <f>L146/'סכום נכסי הקרן'!$C$42</f>
        <v>1.2909104973137792E-5</v>
      </c>
    </row>
    <row r="147" spans="2:15">
      <c r="B147" s="76" t="s">
        <v>1263</v>
      </c>
      <c r="C147" s="73" t="s">
        <v>1264</v>
      </c>
      <c r="D147" s="86" t="s">
        <v>109</v>
      </c>
      <c r="E147" s="86" t="s">
        <v>300</v>
      </c>
      <c r="F147" s="73" t="s">
        <v>1265</v>
      </c>
      <c r="G147" s="86" t="s">
        <v>552</v>
      </c>
      <c r="H147" s="86" t="s">
        <v>122</v>
      </c>
      <c r="I147" s="83">
        <v>127.45152600000002</v>
      </c>
      <c r="J147" s="85">
        <v>90.8</v>
      </c>
      <c r="K147" s="73"/>
      <c r="L147" s="83">
        <v>0.11572598500000002</v>
      </c>
      <c r="M147" s="84">
        <v>7.2891908461921772E-7</v>
      </c>
      <c r="N147" s="84">
        <f t="shared" si="2"/>
        <v>1.1432645121732489E-4</v>
      </c>
      <c r="O147" s="84">
        <f>L147/'סכום נכסי הקרן'!$C$42</f>
        <v>1.9453308248984787E-5</v>
      </c>
    </row>
    <row r="148" spans="2:15">
      <c r="B148" s="76" t="s">
        <v>1266</v>
      </c>
      <c r="C148" s="73" t="s">
        <v>1267</v>
      </c>
      <c r="D148" s="86" t="s">
        <v>109</v>
      </c>
      <c r="E148" s="86" t="s">
        <v>300</v>
      </c>
      <c r="F148" s="73" t="s">
        <v>1268</v>
      </c>
      <c r="G148" s="86" t="s">
        <v>993</v>
      </c>
      <c r="H148" s="86" t="s">
        <v>122</v>
      </c>
      <c r="I148" s="83">
        <v>29.554641000000007</v>
      </c>
      <c r="J148" s="85">
        <v>1900</v>
      </c>
      <c r="K148" s="73"/>
      <c r="L148" s="83">
        <v>0.56153817800000017</v>
      </c>
      <c r="M148" s="84">
        <v>2.076296589380614E-6</v>
      </c>
      <c r="N148" s="84">
        <f t="shared" si="2"/>
        <v>5.5474720836277611E-4</v>
      </c>
      <c r="O148" s="84">
        <f>L148/'סכום נכסי הקרן'!$C$42</f>
        <v>9.4393452518095141E-5</v>
      </c>
    </row>
    <row r="149" spans="2:15">
      <c r="B149" s="76" t="s">
        <v>1269</v>
      </c>
      <c r="C149" s="73" t="s">
        <v>1270</v>
      </c>
      <c r="D149" s="86" t="s">
        <v>109</v>
      </c>
      <c r="E149" s="86" t="s">
        <v>300</v>
      </c>
      <c r="F149" s="73" t="s">
        <v>1271</v>
      </c>
      <c r="G149" s="86" t="s">
        <v>1272</v>
      </c>
      <c r="H149" s="86" t="s">
        <v>122</v>
      </c>
      <c r="I149" s="83">
        <v>181.02974900000004</v>
      </c>
      <c r="J149" s="85">
        <v>764.7</v>
      </c>
      <c r="K149" s="73"/>
      <c r="L149" s="83">
        <v>1.384334489</v>
      </c>
      <c r="M149" s="84">
        <v>1.9238154936916133E-6</v>
      </c>
      <c r="N149" s="84">
        <f t="shared" si="2"/>
        <v>1.3675930209202268E-3</v>
      </c>
      <c r="O149" s="84">
        <f>L149/'סכום נכסי הקרן'!$C$42</f>
        <v>2.3270387834001014E-4</v>
      </c>
    </row>
    <row r="150" spans="2:15">
      <c r="B150" s="76" t="s">
        <v>1273</v>
      </c>
      <c r="C150" s="73" t="s">
        <v>1274</v>
      </c>
      <c r="D150" s="86" t="s">
        <v>109</v>
      </c>
      <c r="E150" s="86" t="s">
        <v>300</v>
      </c>
      <c r="F150" s="73" t="s">
        <v>1275</v>
      </c>
      <c r="G150" s="86" t="s">
        <v>603</v>
      </c>
      <c r="H150" s="86" t="s">
        <v>122</v>
      </c>
      <c r="I150" s="83">
        <v>25.548436000000002</v>
      </c>
      <c r="J150" s="85">
        <v>245.7</v>
      </c>
      <c r="K150" s="73"/>
      <c r="L150" s="83">
        <v>6.2772509000000004E-2</v>
      </c>
      <c r="M150" s="84">
        <v>3.472503671564932E-7</v>
      </c>
      <c r="N150" s="84">
        <f t="shared" si="2"/>
        <v>6.2013368803709784E-5</v>
      </c>
      <c r="O150" s="84">
        <f>L150/'סכום נכסי הקרן'!$C$42</f>
        <v>1.0551934097939817E-5</v>
      </c>
    </row>
    <row r="151" spans="2:15">
      <c r="B151" s="76" t="s">
        <v>1276</v>
      </c>
      <c r="C151" s="73" t="s">
        <v>1277</v>
      </c>
      <c r="D151" s="86" t="s">
        <v>109</v>
      </c>
      <c r="E151" s="86" t="s">
        <v>300</v>
      </c>
      <c r="F151" s="73" t="s">
        <v>1278</v>
      </c>
      <c r="G151" s="86" t="s">
        <v>529</v>
      </c>
      <c r="H151" s="86" t="s">
        <v>122</v>
      </c>
      <c r="I151" s="83">
        <v>57.715966000000009</v>
      </c>
      <c r="J151" s="85">
        <v>531.6</v>
      </c>
      <c r="K151" s="73"/>
      <c r="L151" s="83">
        <v>0.30681807500000008</v>
      </c>
      <c r="M151" s="84">
        <v>7.9358069344468231E-7</v>
      </c>
      <c r="N151" s="84">
        <f t="shared" si="2"/>
        <v>3.0310756641285905E-4</v>
      </c>
      <c r="O151" s="84">
        <f>L151/'סכום נכסי הקרן'!$C$42</f>
        <v>5.1575509072877054E-5</v>
      </c>
    </row>
    <row r="152" spans="2:15">
      <c r="B152" s="76" t="s">
        <v>1279</v>
      </c>
      <c r="C152" s="73" t="s">
        <v>1280</v>
      </c>
      <c r="D152" s="86" t="s">
        <v>109</v>
      </c>
      <c r="E152" s="86" t="s">
        <v>300</v>
      </c>
      <c r="F152" s="73" t="s">
        <v>1281</v>
      </c>
      <c r="G152" s="86" t="s">
        <v>552</v>
      </c>
      <c r="H152" s="86" t="s">
        <v>122</v>
      </c>
      <c r="I152" s="83">
        <v>84.753416000000016</v>
      </c>
      <c r="J152" s="85">
        <v>206</v>
      </c>
      <c r="K152" s="73"/>
      <c r="L152" s="83">
        <v>0.17459203600000003</v>
      </c>
      <c r="M152" s="84">
        <v>6.787012838044282E-7</v>
      </c>
      <c r="N152" s="84">
        <f t="shared" si="2"/>
        <v>1.7248060482429623E-4</v>
      </c>
      <c r="O152" s="84">
        <f>L152/'סכום נכסי הקרן'!$C$42</f>
        <v>2.934857451527286E-5</v>
      </c>
    </row>
    <row r="153" spans="2:15">
      <c r="B153" s="76" t="s">
        <v>1282</v>
      </c>
      <c r="C153" s="73" t="s">
        <v>1283</v>
      </c>
      <c r="D153" s="86" t="s">
        <v>109</v>
      </c>
      <c r="E153" s="86" t="s">
        <v>300</v>
      </c>
      <c r="F153" s="73" t="s">
        <v>1284</v>
      </c>
      <c r="G153" s="86" t="s">
        <v>514</v>
      </c>
      <c r="H153" s="86" t="s">
        <v>122</v>
      </c>
      <c r="I153" s="83">
        <v>20.332268000000003</v>
      </c>
      <c r="J153" s="85">
        <v>7412</v>
      </c>
      <c r="K153" s="73"/>
      <c r="L153" s="83">
        <v>1.5070276910000002</v>
      </c>
      <c r="M153" s="84">
        <v>3.4279499335729657E-7</v>
      </c>
      <c r="N153" s="84">
        <f t="shared" si="2"/>
        <v>1.4888024310034541E-3</v>
      </c>
      <c r="O153" s="84">
        <f>L153/'סכום נכסי הקרן'!$C$42</f>
        <v>2.5332836192993994E-4</v>
      </c>
    </row>
    <row r="154" spans="2:15">
      <c r="B154" s="76" t="s">
        <v>1285</v>
      </c>
      <c r="C154" s="73" t="s">
        <v>1286</v>
      </c>
      <c r="D154" s="86" t="s">
        <v>109</v>
      </c>
      <c r="E154" s="86" t="s">
        <v>300</v>
      </c>
      <c r="F154" s="73" t="s">
        <v>1287</v>
      </c>
      <c r="G154" s="86" t="s">
        <v>118</v>
      </c>
      <c r="H154" s="86" t="s">
        <v>122</v>
      </c>
      <c r="I154" s="83">
        <v>29.579147000000003</v>
      </c>
      <c r="J154" s="85">
        <v>1352</v>
      </c>
      <c r="K154" s="73"/>
      <c r="L154" s="83">
        <v>0.39991006700000004</v>
      </c>
      <c r="M154" s="84">
        <v>2.5665925011687966E-6</v>
      </c>
      <c r="N154" s="84">
        <f t="shared" si="2"/>
        <v>3.9507374913415186E-4</v>
      </c>
      <c r="O154" s="84">
        <f>L154/'סכום נכסי הקרן'!$C$42</f>
        <v>6.7224088049223856E-5</v>
      </c>
    </row>
    <row r="155" spans="2:15">
      <c r="B155" s="76" t="s">
        <v>1288</v>
      </c>
      <c r="C155" s="73" t="s">
        <v>1289</v>
      </c>
      <c r="D155" s="86" t="s">
        <v>109</v>
      </c>
      <c r="E155" s="86" t="s">
        <v>300</v>
      </c>
      <c r="F155" s="73" t="s">
        <v>1290</v>
      </c>
      <c r="G155" s="86" t="s">
        <v>488</v>
      </c>
      <c r="H155" s="86" t="s">
        <v>122</v>
      </c>
      <c r="I155" s="83">
        <v>12.407582000000001</v>
      </c>
      <c r="J155" s="85">
        <v>28700</v>
      </c>
      <c r="K155" s="73"/>
      <c r="L155" s="83">
        <v>3.560975908000001</v>
      </c>
      <c r="M155" s="84">
        <v>3.3991587291846571E-6</v>
      </c>
      <c r="N155" s="84">
        <f t="shared" si="2"/>
        <v>3.5179111971441095E-3</v>
      </c>
      <c r="O155" s="84">
        <f>L155/'סכום נכסי הקרן'!$C$42</f>
        <v>5.9859297810714248E-4</v>
      </c>
    </row>
    <row r="156" spans="2:15">
      <c r="B156" s="76" t="s">
        <v>1291</v>
      </c>
      <c r="C156" s="73" t="s">
        <v>1292</v>
      </c>
      <c r="D156" s="86" t="s">
        <v>109</v>
      </c>
      <c r="E156" s="86" t="s">
        <v>300</v>
      </c>
      <c r="F156" s="73" t="s">
        <v>1293</v>
      </c>
      <c r="G156" s="86" t="s">
        <v>1085</v>
      </c>
      <c r="H156" s="86" t="s">
        <v>122</v>
      </c>
      <c r="I156" s="83">
        <v>36.078372000000009</v>
      </c>
      <c r="J156" s="85">
        <v>619.29999999999995</v>
      </c>
      <c r="K156" s="73"/>
      <c r="L156" s="83">
        <v>0.22343335800000005</v>
      </c>
      <c r="M156" s="84">
        <v>1.6494822755634775E-6</v>
      </c>
      <c r="N156" s="84">
        <f t="shared" si="2"/>
        <v>2.2073126362856266E-4</v>
      </c>
      <c r="O156" s="84">
        <f>L156/'סכום נכסי הקרן'!$C$42</f>
        <v>3.7558703745574268E-5</v>
      </c>
    </row>
    <row r="157" spans="2:15">
      <c r="B157" s="76" t="s">
        <v>1294</v>
      </c>
      <c r="C157" s="73" t="s">
        <v>1295</v>
      </c>
      <c r="D157" s="86" t="s">
        <v>109</v>
      </c>
      <c r="E157" s="86" t="s">
        <v>300</v>
      </c>
      <c r="F157" s="73" t="s">
        <v>1296</v>
      </c>
      <c r="G157" s="86" t="s">
        <v>993</v>
      </c>
      <c r="H157" s="86" t="s">
        <v>122</v>
      </c>
      <c r="I157" s="83">
        <v>1.2463850000000003</v>
      </c>
      <c r="J157" s="85">
        <v>12670</v>
      </c>
      <c r="K157" s="73"/>
      <c r="L157" s="83">
        <v>0.15791694400000003</v>
      </c>
      <c r="M157" s="84">
        <v>3.7487247445278315E-7</v>
      </c>
      <c r="N157" s="84">
        <f t="shared" si="2"/>
        <v>1.5600717327750571E-4</v>
      </c>
      <c r="O157" s="84">
        <f>L157/'סכום נכסי הקרן'!$C$42</f>
        <v>2.6545524666475458E-5</v>
      </c>
    </row>
    <row r="158" spans="2:15">
      <c r="B158" s="76" t="s">
        <v>1297</v>
      </c>
      <c r="C158" s="73" t="s">
        <v>1298</v>
      </c>
      <c r="D158" s="86" t="s">
        <v>109</v>
      </c>
      <c r="E158" s="86" t="s">
        <v>300</v>
      </c>
      <c r="F158" s="73" t="s">
        <v>1299</v>
      </c>
      <c r="G158" s="86" t="s">
        <v>117</v>
      </c>
      <c r="H158" s="86" t="s">
        <v>122</v>
      </c>
      <c r="I158" s="83">
        <v>80.155579000000017</v>
      </c>
      <c r="J158" s="85">
        <v>839.3</v>
      </c>
      <c r="K158" s="73"/>
      <c r="L158" s="83">
        <v>0.67274577300000005</v>
      </c>
      <c r="M158" s="84">
        <v>2.0231035468935009E-6</v>
      </c>
      <c r="N158" s="84">
        <f t="shared" si="2"/>
        <v>6.646099127913754E-4</v>
      </c>
      <c r="O158" s="84">
        <f>L158/'סכום נכסי הקרן'!$C$42</f>
        <v>1.1308722838151298E-4</v>
      </c>
    </row>
    <row r="159" spans="2:15">
      <c r="B159" s="76" t="s">
        <v>1302</v>
      </c>
      <c r="C159" s="73" t="s">
        <v>1303</v>
      </c>
      <c r="D159" s="86" t="s">
        <v>109</v>
      </c>
      <c r="E159" s="86" t="s">
        <v>300</v>
      </c>
      <c r="F159" s="73" t="s">
        <v>1304</v>
      </c>
      <c r="G159" s="86" t="s">
        <v>462</v>
      </c>
      <c r="H159" s="86" t="s">
        <v>122</v>
      </c>
      <c r="I159" s="83">
        <v>39.850919000000005</v>
      </c>
      <c r="J159" s="85">
        <v>8907</v>
      </c>
      <c r="K159" s="73"/>
      <c r="L159" s="83">
        <v>3.5495213730000006</v>
      </c>
      <c r="M159" s="84">
        <v>1.5940367600000003E-6</v>
      </c>
      <c r="N159" s="84">
        <f t="shared" si="2"/>
        <v>3.5065951877198244E-3</v>
      </c>
      <c r="O159" s="84">
        <f>L159/'סכום נכסי הקרן'!$C$42</f>
        <v>5.966674935221222E-4</v>
      </c>
    </row>
    <row r="160" spans="2:15">
      <c r="B160" s="76" t="s">
        <v>1305</v>
      </c>
      <c r="C160" s="73" t="s">
        <v>1306</v>
      </c>
      <c r="D160" s="86" t="s">
        <v>109</v>
      </c>
      <c r="E160" s="86" t="s">
        <v>300</v>
      </c>
      <c r="F160" s="73" t="s">
        <v>1307</v>
      </c>
      <c r="G160" s="86" t="s">
        <v>552</v>
      </c>
      <c r="H160" s="86" t="s">
        <v>122</v>
      </c>
      <c r="I160" s="83">
        <v>112.73739900000001</v>
      </c>
      <c r="J160" s="85">
        <v>761.9</v>
      </c>
      <c r="K160" s="73"/>
      <c r="L160" s="83">
        <v>0.85894624500000005</v>
      </c>
      <c r="M160" s="84">
        <v>8.1084501968922994E-7</v>
      </c>
      <c r="N160" s="84">
        <f t="shared" si="2"/>
        <v>8.4855856683610758E-4</v>
      </c>
      <c r="O160" s="84">
        <f>L160/'סכום נכסי הקרן'!$C$42</f>
        <v>1.4438715793426175E-4</v>
      </c>
    </row>
    <row r="161" spans="2:15">
      <c r="B161" s="76" t="s">
        <v>1308</v>
      </c>
      <c r="C161" s="73" t="s">
        <v>1309</v>
      </c>
      <c r="D161" s="86" t="s">
        <v>109</v>
      </c>
      <c r="E161" s="86" t="s">
        <v>300</v>
      </c>
      <c r="F161" s="73" t="s">
        <v>1310</v>
      </c>
      <c r="G161" s="86" t="s">
        <v>144</v>
      </c>
      <c r="H161" s="86" t="s">
        <v>122</v>
      </c>
      <c r="I161" s="83">
        <v>16.639920000000004</v>
      </c>
      <c r="J161" s="85">
        <v>642.70000000000005</v>
      </c>
      <c r="K161" s="73"/>
      <c r="L161" s="83">
        <v>0.10694476600000001</v>
      </c>
      <c r="M161" s="84">
        <v>2.1951109472978244E-6</v>
      </c>
      <c r="N161" s="84">
        <f t="shared" si="2"/>
        <v>1.0565142800942437E-4</v>
      </c>
      <c r="O161" s="84">
        <f>L161/'סכום נכסי הקרן'!$C$42</f>
        <v>1.7977202774411883E-5</v>
      </c>
    </row>
    <row r="162" spans="2:15">
      <c r="B162" s="76" t="s">
        <v>1311</v>
      </c>
      <c r="C162" s="73" t="s">
        <v>1312</v>
      </c>
      <c r="D162" s="86" t="s">
        <v>109</v>
      </c>
      <c r="E162" s="86" t="s">
        <v>300</v>
      </c>
      <c r="F162" s="73" t="s">
        <v>1313</v>
      </c>
      <c r="G162" s="86" t="s">
        <v>529</v>
      </c>
      <c r="H162" s="86" t="s">
        <v>122</v>
      </c>
      <c r="I162" s="83">
        <v>54.503881000000007</v>
      </c>
      <c r="J162" s="85">
        <v>510.4</v>
      </c>
      <c r="K162" s="73"/>
      <c r="L162" s="83">
        <v>0.27818781100000001</v>
      </c>
      <c r="M162" s="84">
        <v>9.3290734282901492E-7</v>
      </c>
      <c r="N162" s="84">
        <f t="shared" si="2"/>
        <v>2.7482354290219168E-4</v>
      </c>
      <c r="O162" s="84">
        <f>L162/'סכום נכסי הקרן'!$C$42</f>
        <v>4.6762818553614563E-5</v>
      </c>
    </row>
    <row r="163" spans="2:15">
      <c r="B163" s="76" t="s">
        <v>1314</v>
      </c>
      <c r="C163" s="73" t="s">
        <v>1315</v>
      </c>
      <c r="D163" s="86" t="s">
        <v>109</v>
      </c>
      <c r="E163" s="86" t="s">
        <v>300</v>
      </c>
      <c r="F163" s="73" t="s">
        <v>1316</v>
      </c>
      <c r="G163" s="86" t="s">
        <v>146</v>
      </c>
      <c r="H163" s="86" t="s">
        <v>122</v>
      </c>
      <c r="I163" s="83">
        <v>332.62209200000007</v>
      </c>
      <c r="J163" s="85">
        <v>26.7</v>
      </c>
      <c r="K163" s="73"/>
      <c r="L163" s="83">
        <v>8.8810099000000003E-2</v>
      </c>
      <c r="M163" s="84">
        <v>2.4227977673806244E-6</v>
      </c>
      <c r="N163" s="84">
        <f t="shared" si="2"/>
        <v>8.7736072852862674E-5</v>
      </c>
      <c r="O163" s="84">
        <f>L163/'סכום נכסי הקרן'!$C$42</f>
        <v>1.4928801266801536E-5</v>
      </c>
    </row>
    <row r="164" spans="2:15">
      <c r="B164" s="76" t="s">
        <v>1317</v>
      </c>
      <c r="C164" s="73" t="s">
        <v>1318</v>
      </c>
      <c r="D164" s="86" t="s">
        <v>109</v>
      </c>
      <c r="E164" s="86" t="s">
        <v>300</v>
      </c>
      <c r="F164" s="73" t="s">
        <v>1319</v>
      </c>
      <c r="G164" s="86" t="s">
        <v>1171</v>
      </c>
      <c r="H164" s="86" t="s">
        <v>122</v>
      </c>
      <c r="I164" s="83">
        <v>3.4465220000000003</v>
      </c>
      <c r="J164" s="85">
        <v>927</v>
      </c>
      <c r="K164" s="73"/>
      <c r="L164" s="83">
        <v>3.1949261000000007E-2</v>
      </c>
      <c r="M164" s="84">
        <v>1.8482482322300904E-7</v>
      </c>
      <c r="N164" s="84">
        <f t="shared" si="2"/>
        <v>3.1562882175045484E-5</v>
      </c>
      <c r="O164" s="84">
        <f>L164/'סכום נכסי הקרן'!$C$42</f>
        <v>5.3706073235001461E-6</v>
      </c>
    </row>
    <row r="165" spans="2:15">
      <c r="B165" s="76" t="s">
        <v>1320</v>
      </c>
      <c r="C165" s="73" t="s">
        <v>1321</v>
      </c>
      <c r="D165" s="86" t="s">
        <v>109</v>
      </c>
      <c r="E165" s="86" t="s">
        <v>300</v>
      </c>
      <c r="F165" s="73" t="s">
        <v>1322</v>
      </c>
      <c r="G165" s="86" t="s">
        <v>401</v>
      </c>
      <c r="H165" s="86" t="s">
        <v>122</v>
      </c>
      <c r="I165" s="83">
        <v>324.99266400000005</v>
      </c>
      <c r="J165" s="85">
        <v>933</v>
      </c>
      <c r="K165" s="73"/>
      <c r="L165" s="83">
        <v>3.0321815550000006</v>
      </c>
      <c r="M165" s="84">
        <v>3.0450883289033487E-6</v>
      </c>
      <c r="N165" s="84">
        <f t="shared" si="2"/>
        <v>2.9955118258857753E-3</v>
      </c>
      <c r="O165" s="84">
        <f>L165/'סכום נכסי הקרן'!$C$42</f>
        <v>5.0970369754295918E-4</v>
      </c>
    </row>
    <row r="166" spans="2:15">
      <c r="B166" s="76" t="s">
        <v>1323</v>
      </c>
      <c r="C166" s="73" t="s">
        <v>1324</v>
      </c>
      <c r="D166" s="86" t="s">
        <v>109</v>
      </c>
      <c r="E166" s="86" t="s">
        <v>300</v>
      </c>
      <c r="F166" s="73" t="s">
        <v>1325</v>
      </c>
      <c r="G166" s="86" t="s">
        <v>144</v>
      </c>
      <c r="H166" s="86" t="s">
        <v>122</v>
      </c>
      <c r="I166" s="83">
        <v>135.64310600000002</v>
      </c>
      <c r="J166" s="85">
        <v>384.2</v>
      </c>
      <c r="K166" s="73"/>
      <c r="L166" s="83">
        <v>0.52114081500000009</v>
      </c>
      <c r="M166" s="84">
        <v>1.7733771124148789E-6</v>
      </c>
      <c r="N166" s="84">
        <f t="shared" si="2"/>
        <v>5.1483839142483373E-4</v>
      </c>
      <c r="O166" s="84">
        <f>L166/'סכום נכסי הקרן'!$C$42</f>
        <v>8.7602736026158308E-5</v>
      </c>
    </row>
    <row r="167" spans="2:15">
      <c r="B167" s="76" t="s">
        <v>1326</v>
      </c>
      <c r="C167" s="73" t="s">
        <v>1327</v>
      </c>
      <c r="D167" s="86" t="s">
        <v>109</v>
      </c>
      <c r="E167" s="86" t="s">
        <v>300</v>
      </c>
      <c r="F167" s="73" t="s">
        <v>1328</v>
      </c>
      <c r="G167" s="86" t="s">
        <v>488</v>
      </c>
      <c r="H167" s="86" t="s">
        <v>122</v>
      </c>
      <c r="I167" s="83">
        <v>0.38556800000000008</v>
      </c>
      <c r="J167" s="85">
        <v>158.5</v>
      </c>
      <c r="K167" s="73"/>
      <c r="L167" s="83">
        <v>6.1112500000000012E-4</v>
      </c>
      <c r="M167" s="84">
        <v>5.6241296352778902E-8</v>
      </c>
      <c r="N167" s="84">
        <f t="shared" si="2"/>
        <v>6.0373435145259451E-7</v>
      </c>
      <c r="O167" s="84">
        <f>L167/'סכום נכסי הקרן'!$C$42</f>
        <v>1.0272889881784829E-7</v>
      </c>
    </row>
    <row r="168" spans="2:15">
      <c r="B168" s="76" t="s">
        <v>1329</v>
      </c>
      <c r="C168" s="73" t="s">
        <v>1330</v>
      </c>
      <c r="D168" s="86" t="s">
        <v>109</v>
      </c>
      <c r="E168" s="86" t="s">
        <v>300</v>
      </c>
      <c r="F168" s="73" t="s">
        <v>1331</v>
      </c>
      <c r="G168" s="86" t="s">
        <v>1332</v>
      </c>
      <c r="H168" s="86" t="s">
        <v>122</v>
      </c>
      <c r="I168" s="83">
        <v>40.969499999999996</v>
      </c>
      <c r="J168" s="85">
        <v>635.5</v>
      </c>
      <c r="K168" s="73"/>
      <c r="L168" s="83">
        <v>0.26036117300000006</v>
      </c>
      <c r="M168" s="84">
        <v>8.1991464698431227E-7</v>
      </c>
      <c r="N168" s="84">
        <f t="shared" si="2"/>
        <v>2.5721249159270485E-4</v>
      </c>
      <c r="O168" s="84">
        <f>L168/'סכום נכסי הקרן'!$C$42</f>
        <v>4.3766196109164729E-5</v>
      </c>
    </row>
    <row r="169" spans="2:15">
      <c r="B169" s="76" t="s">
        <v>1333</v>
      </c>
      <c r="C169" s="73" t="s">
        <v>1334</v>
      </c>
      <c r="D169" s="86" t="s">
        <v>109</v>
      </c>
      <c r="E169" s="86" t="s">
        <v>300</v>
      </c>
      <c r="F169" s="73" t="s">
        <v>1335</v>
      </c>
      <c r="G169" s="86" t="s">
        <v>401</v>
      </c>
      <c r="H169" s="86" t="s">
        <v>122</v>
      </c>
      <c r="I169" s="83">
        <v>18.614196000000003</v>
      </c>
      <c r="J169" s="85">
        <v>553.5</v>
      </c>
      <c r="K169" s="73"/>
      <c r="L169" s="83">
        <v>0.10302957500000001</v>
      </c>
      <c r="M169" s="84">
        <v>1.2402127728044606E-6</v>
      </c>
      <c r="N169" s="84">
        <f t="shared" si="2"/>
        <v>1.0178358542534087E-4</v>
      </c>
      <c r="O169" s="84">
        <f>L169/'סכום נכסי הקרן'!$C$42</f>
        <v>1.7319066942803698E-5</v>
      </c>
    </row>
    <row r="170" spans="2:15">
      <c r="B170" s="76" t="s">
        <v>1336</v>
      </c>
      <c r="C170" s="73" t="s">
        <v>1337</v>
      </c>
      <c r="D170" s="86" t="s">
        <v>109</v>
      </c>
      <c r="E170" s="86" t="s">
        <v>300</v>
      </c>
      <c r="F170" s="73" t="s">
        <v>1338</v>
      </c>
      <c r="G170" s="86" t="s">
        <v>401</v>
      </c>
      <c r="H170" s="86" t="s">
        <v>122</v>
      </c>
      <c r="I170" s="83">
        <v>40.838826000000005</v>
      </c>
      <c r="J170" s="85">
        <v>2450</v>
      </c>
      <c r="K170" s="73"/>
      <c r="L170" s="83">
        <v>1.0005512420000002</v>
      </c>
      <c r="M170" s="84">
        <v>1.5874850493598043E-6</v>
      </c>
      <c r="N170" s="84">
        <f t="shared" si="2"/>
        <v>9.8845106186779778E-4</v>
      </c>
      <c r="O170" s="84">
        <f>L170/'סכום נכסי הקרן'!$C$42</f>
        <v>1.6819067670524105E-4</v>
      </c>
    </row>
    <row r="171" spans="2:15">
      <c r="B171" s="76" t="s">
        <v>1339</v>
      </c>
      <c r="C171" s="73" t="s">
        <v>1340</v>
      </c>
      <c r="D171" s="86" t="s">
        <v>109</v>
      </c>
      <c r="E171" s="86" t="s">
        <v>300</v>
      </c>
      <c r="F171" s="73" t="s">
        <v>1341</v>
      </c>
      <c r="G171" s="86" t="s">
        <v>472</v>
      </c>
      <c r="H171" s="86" t="s">
        <v>122</v>
      </c>
      <c r="I171" s="83">
        <v>566.58662900000013</v>
      </c>
      <c r="J171" s="85">
        <v>182.7</v>
      </c>
      <c r="K171" s="73"/>
      <c r="L171" s="83">
        <v>1.0351537710000003</v>
      </c>
      <c r="M171" s="84">
        <v>2.4769019464580839E-6</v>
      </c>
      <c r="N171" s="84">
        <f t="shared" si="2"/>
        <v>1.0226351247099898E-3</v>
      </c>
      <c r="O171" s="84">
        <f>L171/'סכום נכסי הקרן'!$C$42</f>
        <v>1.7400729311020348E-4</v>
      </c>
    </row>
    <row r="172" spans="2:15">
      <c r="B172" s="76" t="s">
        <v>1342</v>
      </c>
      <c r="C172" s="73" t="s">
        <v>1343</v>
      </c>
      <c r="D172" s="86" t="s">
        <v>109</v>
      </c>
      <c r="E172" s="86" t="s">
        <v>300</v>
      </c>
      <c r="F172" s="73" t="s">
        <v>1344</v>
      </c>
      <c r="G172" s="86" t="s">
        <v>603</v>
      </c>
      <c r="H172" s="86" t="s">
        <v>122</v>
      </c>
      <c r="I172" s="83">
        <v>226.90800000000002</v>
      </c>
      <c r="J172" s="85">
        <v>452.9</v>
      </c>
      <c r="K172" s="73"/>
      <c r="L172" s="83">
        <v>1.0276663319999999</v>
      </c>
      <c r="M172" s="84">
        <v>7.8921776633856221E-7</v>
      </c>
      <c r="N172" s="84">
        <f t="shared" si="2"/>
        <v>1.0152382351559606E-3</v>
      </c>
      <c r="O172" s="84">
        <f>L172/'סכום נכסי הקרן'!$C$42</f>
        <v>1.7274866948420906E-4</v>
      </c>
    </row>
    <row r="173" spans="2:15">
      <c r="B173" s="76" t="s">
        <v>1345</v>
      </c>
      <c r="C173" s="73" t="s">
        <v>1346</v>
      </c>
      <c r="D173" s="86" t="s">
        <v>109</v>
      </c>
      <c r="E173" s="86" t="s">
        <v>300</v>
      </c>
      <c r="F173" s="73" t="s">
        <v>1347</v>
      </c>
      <c r="G173" s="86" t="s">
        <v>462</v>
      </c>
      <c r="H173" s="86" t="s">
        <v>122</v>
      </c>
      <c r="I173" s="83">
        <v>190.65314400000003</v>
      </c>
      <c r="J173" s="85">
        <v>636.5</v>
      </c>
      <c r="K173" s="83">
        <v>1.250208E-2</v>
      </c>
      <c r="L173" s="83">
        <v>1.2260093410000001</v>
      </c>
      <c r="M173" s="84">
        <v>1.2502035457155111E-6</v>
      </c>
      <c r="N173" s="84">
        <f t="shared" si="2"/>
        <v>1.2111825802633793E-3</v>
      </c>
      <c r="O173" s="84">
        <f>L173/'סכום נכסי הקרן'!$C$42</f>
        <v>2.0608973539181977E-4</v>
      </c>
    </row>
    <row r="174" spans="2:15">
      <c r="B174" s="76" t="s">
        <v>1348</v>
      </c>
      <c r="C174" s="73" t="s">
        <v>1349</v>
      </c>
      <c r="D174" s="86" t="s">
        <v>109</v>
      </c>
      <c r="E174" s="86" t="s">
        <v>300</v>
      </c>
      <c r="F174" s="73" t="s">
        <v>1350</v>
      </c>
      <c r="G174" s="86" t="s">
        <v>603</v>
      </c>
      <c r="H174" s="86" t="s">
        <v>122</v>
      </c>
      <c r="I174" s="83">
        <v>3.539689000000001</v>
      </c>
      <c r="J174" s="85">
        <v>18910</v>
      </c>
      <c r="K174" s="73"/>
      <c r="L174" s="83">
        <v>0.66935522100000011</v>
      </c>
      <c r="M174" s="84">
        <v>1.565770574993509E-6</v>
      </c>
      <c r="N174" s="84">
        <f t="shared" si="2"/>
        <v>6.612603644783686E-4</v>
      </c>
      <c r="O174" s="84">
        <f>L174/'סכום נכסי הקרן'!$C$42</f>
        <v>1.1251728332388216E-4</v>
      </c>
    </row>
    <row r="175" spans="2:15">
      <c r="B175" s="76" t="s">
        <v>1351</v>
      </c>
      <c r="C175" s="73" t="s">
        <v>1352</v>
      </c>
      <c r="D175" s="86" t="s">
        <v>109</v>
      </c>
      <c r="E175" s="86" t="s">
        <v>300</v>
      </c>
      <c r="F175" s="73" t="s">
        <v>1353</v>
      </c>
      <c r="G175" s="86" t="s">
        <v>1354</v>
      </c>
      <c r="H175" s="86" t="s">
        <v>122</v>
      </c>
      <c r="I175" s="83">
        <v>16.732574000000003</v>
      </c>
      <c r="J175" s="85">
        <v>1951</v>
      </c>
      <c r="K175" s="73"/>
      <c r="L175" s="83">
        <v>0.32645252100000005</v>
      </c>
      <c r="M175" s="84">
        <v>3.7332864078096645E-7</v>
      </c>
      <c r="N175" s="84">
        <f t="shared" si="2"/>
        <v>3.2250456297156795E-4</v>
      </c>
      <c r="O175" s="84">
        <f>L175/'סכום נכסי הקרן'!$C$42</f>
        <v>5.4876020451855989E-5</v>
      </c>
    </row>
    <row r="176" spans="2:15">
      <c r="B176" s="76" t="s">
        <v>1355</v>
      </c>
      <c r="C176" s="73" t="s">
        <v>1356</v>
      </c>
      <c r="D176" s="86" t="s">
        <v>109</v>
      </c>
      <c r="E176" s="86" t="s">
        <v>300</v>
      </c>
      <c r="F176" s="73" t="s">
        <v>531</v>
      </c>
      <c r="G176" s="86" t="s">
        <v>462</v>
      </c>
      <c r="H176" s="86" t="s">
        <v>122</v>
      </c>
      <c r="I176" s="83">
        <v>27.024494000000004</v>
      </c>
      <c r="J176" s="85">
        <v>6.5</v>
      </c>
      <c r="K176" s="73"/>
      <c r="L176" s="83">
        <v>1.7565920000000004E-3</v>
      </c>
      <c r="M176" s="84">
        <v>1.0994562990180056E-6</v>
      </c>
      <c r="N176" s="84">
        <f t="shared" si="2"/>
        <v>1.7353486306186391E-6</v>
      </c>
      <c r="O176" s="84">
        <f>L176/'סכום נכסי הקרן'!$C$42</f>
        <v>2.9527962664306281E-7</v>
      </c>
    </row>
    <row r="177" spans="2:15">
      <c r="B177" s="76" t="s">
        <v>1357</v>
      </c>
      <c r="C177" s="73" t="s">
        <v>1358</v>
      </c>
      <c r="D177" s="86" t="s">
        <v>109</v>
      </c>
      <c r="E177" s="86" t="s">
        <v>300</v>
      </c>
      <c r="F177" s="73" t="s">
        <v>1359</v>
      </c>
      <c r="G177" s="86" t="s">
        <v>993</v>
      </c>
      <c r="H177" s="86" t="s">
        <v>122</v>
      </c>
      <c r="I177" s="83">
        <v>21.516879000000003</v>
      </c>
      <c r="J177" s="85">
        <v>8116</v>
      </c>
      <c r="K177" s="73"/>
      <c r="L177" s="83">
        <v>1.7463098880000003</v>
      </c>
      <c r="M177" s="84">
        <v>1.7107390844660012E-6</v>
      </c>
      <c r="N177" s="84">
        <f t="shared" si="2"/>
        <v>1.7251908654807655E-3</v>
      </c>
      <c r="O177" s="84">
        <f>L177/'סכום נכסי הקרן'!$C$42</f>
        <v>2.9355122403593371E-4</v>
      </c>
    </row>
    <row r="178" spans="2:15">
      <c r="B178" s="76" t="s">
        <v>1360</v>
      </c>
      <c r="C178" s="73" t="s">
        <v>1361</v>
      </c>
      <c r="D178" s="86" t="s">
        <v>109</v>
      </c>
      <c r="E178" s="86" t="s">
        <v>300</v>
      </c>
      <c r="F178" s="73" t="s">
        <v>1362</v>
      </c>
      <c r="G178" s="86" t="s">
        <v>401</v>
      </c>
      <c r="H178" s="86" t="s">
        <v>122</v>
      </c>
      <c r="I178" s="83">
        <v>208.74885500000005</v>
      </c>
      <c r="J178" s="85">
        <v>415.6</v>
      </c>
      <c r="K178" s="73"/>
      <c r="L178" s="83">
        <v>0.86756024300000023</v>
      </c>
      <c r="M178" s="84">
        <v>2.4444505375513813E-6</v>
      </c>
      <c r="N178" s="84">
        <f t="shared" si="2"/>
        <v>8.5706839133345924E-4</v>
      </c>
      <c r="O178" s="84">
        <f>L178/'סכום נכסי הקרן'!$C$42</f>
        <v>1.4583515389083229E-4</v>
      </c>
    </row>
    <row r="179" spans="2:15">
      <c r="B179" s="76" t="s">
        <v>1363</v>
      </c>
      <c r="C179" s="73" t="s">
        <v>1364</v>
      </c>
      <c r="D179" s="86" t="s">
        <v>109</v>
      </c>
      <c r="E179" s="86" t="s">
        <v>300</v>
      </c>
      <c r="F179" s="73" t="s">
        <v>640</v>
      </c>
      <c r="G179" s="86" t="s">
        <v>316</v>
      </c>
      <c r="H179" s="86" t="s">
        <v>122</v>
      </c>
      <c r="I179" s="83">
        <v>279.85320000000007</v>
      </c>
      <c r="J179" s="85">
        <v>566.6</v>
      </c>
      <c r="K179" s="73"/>
      <c r="L179" s="83">
        <v>1.5856482310000002</v>
      </c>
      <c r="M179" s="84">
        <v>3.9360384538894546E-6</v>
      </c>
      <c r="N179" s="84">
        <f t="shared" si="2"/>
        <v>1.5664721724274716E-3</v>
      </c>
      <c r="O179" s="84">
        <f>L179/'סכום נכסי הקרן'!$C$42</f>
        <v>2.6654431856510389E-4</v>
      </c>
    </row>
    <row r="180" spans="2:15">
      <c r="B180" s="76" t="s">
        <v>1365</v>
      </c>
      <c r="C180" s="73" t="s">
        <v>1366</v>
      </c>
      <c r="D180" s="86" t="s">
        <v>109</v>
      </c>
      <c r="E180" s="86" t="s">
        <v>300</v>
      </c>
      <c r="F180" s="73" t="s">
        <v>1367</v>
      </c>
      <c r="G180" s="86" t="s">
        <v>146</v>
      </c>
      <c r="H180" s="86" t="s">
        <v>122</v>
      </c>
      <c r="I180" s="83">
        <v>47.423772000000007</v>
      </c>
      <c r="J180" s="85">
        <v>71.8</v>
      </c>
      <c r="K180" s="73"/>
      <c r="L180" s="83">
        <v>3.4050268000000002E-2</v>
      </c>
      <c r="M180" s="84">
        <v>1.2078538999142142E-6</v>
      </c>
      <c r="N180" s="84">
        <f t="shared" si="2"/>
        <v>3.3638480618150176E-5</v>
      </c>
      <c r="O180" s="84">
        <f>L180/'סכום נכסי הקרן'!$C$42</f>
        <v>5.7237824276418359E-6</v>
      </c>
    </row>
    <row r="181" spans="2:15">
      <c r="B181" s="76" t="s">
        <v>1368</v>
      </c>
      <c r="C181" s="73" t="s">
        <v>1369</v>
      </c>
      <c r="D181" s="86" t="s">
        <v>109</v>
      </c>
      <c r="E181" s="86" t="s">
        <v>300</v>
      </c>
      <c r="F181" s="73" t="s">
        <v>1370</v>
      </c>
      <c r="G181" s="86" t="s">
        <v>488</v>
      </c>
      <c r="H181" s="86" t="s">
        <v>122</v>
      </c>
      <c r="I181" s="83">
        <v>57.841345000000004</v>
      </c>
      <c r="J181" s="85">
        <v>3471</v>
      </c>
      <c r="K181" s="73"/>
      <c r="L181" s="83">
        <v>2.0076730910000005</v>
      </c>
      <c r="M181" s="84">
        <v>1.6206597086018495E-6</v>
      </c>
      <c r="N181" s="84">
        <f t="shared" si="2"/>
        <v>1.9833932690099584E-3</v>
      </c>
      <c r="O181" s="84">
        <f>L181/'סכום נכסי הקרן'!$C$42</f>
        <v>3.3748585939808671E-4</v>
      </c>
    </row>
    <row r="182" spans="2:15">
      <c r="B182" s="76" t="s">
        <v>1371</v>
      </c>
      <c r="C182" s="73" t="s">
        <v>1372</v>
      </c>
      <c r="D182" s="86" t="s">
        <v>109</v>
      </c>
      <c r="E182" s="86" t="s">
        <v>300</v>
      </c>
      <c r="F182" s="73" t="s">
        <v>1373</v>
      </c>
      <c r="G182" s="86" t="s">
        <v>401</v>
      </c>
      <c r="H182" s="86" t="s">
        <v>122</v>
      </c>
      <c r="I182" s="83">
        <v>12.606000000000002</v>
      </c>
      <c r="J182" s="85">
        <v>6021</v>
      </c>
      <c r="K182" s="73"/>
      <c r="L182" s="83">
        <v>0.75900726000000007</v>
      </c>
      <c r="M182" s="84">
        <v>1.5000356981365575E-6</v>
      </c>
      <c r="N182" s="84">
        <f t="shared" si="2"/>
        <v>7.4982819531832392E-4</v>
      </c>
      <c r="O182" s="84">
        <f>L182/'סכום נכסי הקרן'!$C$42</f>
        <v>1.275876130326075E-4</v>
      </c>
    </row>
    <row r="183" spans="2:15">
      <c r="B183" s="76" t="s">
        <v>1374</v>
      </c>
      <c r="C183" s="73" t="s">
        <v>1375</v>
      </c>
      <c r="D183" s="86" t="s">
        <v>109</v>
      </c>
      <c r="E183" s="86" t="s">
        <v>300</v>
      </c>
      <c r="F183" s="73" t="s">
        <v>1376</v>
      </c>
      <c r="G183" s="86" t="s">
        <v>401</v>
      </c>
      <c r="H183" s="86" t="s">
        <v>122</v>
      </c>
      <c r="I183" s="83">
        <v>49.430446000000011</v>
      </c>
      <c r="J183" s="85">
        <v>1028</v>
      </c>
      <c r="K183" s="73"/>
      <c r="L183" s="83">
        <v>0.50814498000000008</v>
      </c>
      <c r="M183" s="84">
        <v>2.9645152584496625E-6</v>
      </c>
      <c r="N183" s="84">
        <f t="shared" si="2"/>
        <v>5.0199972173318314E-4</v>
      </c>
      <c r="O183" s="84">
        <f>L183/'סכום נכסי הקרן'!$C$42</f>
        <v>8.5418161972129341E-5</v>
      </c>
    </row>
    <row r="184" spans="2:15">
      <c r="B184" s="76" t="s">
        <v>1377</v>
      </c>
      <c r="C184" s="73" t="s">
        <v>1378</v>
      </c>
      <c r="D184" s="86" t="s">
        <v>109</v>
      </c>
      <c r="E184" s="86" t="s">
        <v>300</v>
      </c>
      <c r="F184" s="73" t="s">
        <v>1379</v>
      </c>
      <c r="G184" s="86" t="s">
        <v>116</v>
      </c>
      <c r="H184" s="86" t="s">
        <v>122</v>
      </c>
      <c r="I184" s="83">
        <v>40.099686000000005</v>
      </c>
      <c r="J184" s="85">
        <v>862.9</v>
      </c>
      <c r="K184" s="73"/>
      <c r="L184" s="83">
        <v>0.34602019000000006</v>
      </c>
      <c r="M184" s="84">
        <v>2.0048840557972104E-6</v>
      </c>
      <c r="N184" s="84">
        <f t="shared" si="2"/>
        <v>3.4183559009883988E-4</v>
      </c>
      <c r="O184" s="84">
        <f>L184/'סכום נכסי הקרן'!$C$42</f>
        <v>5.8165306749752738E-5</v>
      </c>
    </row>
    <row r="185" spans="2:15">
      <c r="B185" s="76" t="s">
        <v>1380</v>
      </c>
      <c r="C185" s="73" t="s">
        <v>1381</v>
      </c>
      <c r="D185" s="86" t="s">
        <v>109</v>
      </c>
      <c r="E185" s="86" t="s">
        <v>300</v>
      </c>
      <c r="F185" s="73" t="s">
        <v>647</v>
      </c>
      <c r="G185" s="86" t="s">
        <v>116</v>
      </c>
      <c r="H185" s="86" t="s">
        <v>122</v>
      </c>
      <c r="I185" s="83">
        <v>122.03972000000002</v>
      </c>
      <c r="J185" s="85">
        <v>1176</v>
      </c>
      <c r="K185" s="73"/>
      <c r="L185" s="83">
        <v>1.4351871040000004</v>
      </c>
      <c r="M185" s="84">
        <v>1.3790488238643705E-6</v>
      </c>
      <c r="N185" s="84">
        <f t="shared" si="2"/>
        <v>1.4178306491250845E-3</v>
      </c>
      <c r="O185" s="84">
        <f>L185/'סכום נכסי הקרן'!$C$42</f>
        <v>2.4125210192922351E-4</v>
      </c>
    </row>
    <row r="186" spans="2:15">
      <c r="B186" s="72"/>
      <c r="C186" s="73"/>
      <c r="D186" s="73"/>
      <c r="E186" s="73"/>
      <c r="F186" s="73"/>
      <c r="G186" s="73"/>
      <c r="H186" s="73"/>
      <c r="I186" s="83"/>
      <c r="J186" s="85"/>
      <c r="K186" s="73"/>
      <c r="L186" s="73"/>
      <c r="M186" s="73"/>
      <c r="N186" s="84"/>
      <c r="O186" s="73"/>
    </row>
    <row r="187" spans="2:15">
      <c r="B187" s="70" t="s">
        <v>183</v>
      </c>
      <c r="C187" s="71"/>
      <c r="D187" s="71"/>
      <c r="E187" s="71"/>
      <c r="F187" s="71"/>
      <c r="G187" s="71"/>
      <c r="H187" s="71"/>
      <c r="I187" s="80"/>
      <c r="J187" s="82"/>
      <c r="K187" s="80">
        <v>2.4175393000000003E-2</v>
      </c>
      <c r="L187" s="80">
        <f>L188+L217</f>
        <v>242.15742338400003</v>
      </c>
      <c r="M187" s="71"/>
      <c r="N187" s="81">
        <f t="shared" si="2"/>
        <v>0.23922888927170474</v>
      </c>
      <c r="O187" s="81">
        <f>L187/'סכום נכסי הקרן'!$C$42</f>
        <v>4.0706181951001487E-2</v>
      </c>
    </row>
    <row r="188" spans="2:15">
      <c r="B188" s="89" t="s">
        <v>57</v>
      </c>
      <c r="C188" s="71"/>
      <c r="D188" s="71"/>
      <c r="E188" s="71"/>
      <c r="F188" s="71"/>
      <c r="G188" s="71"/>
      <c r="H188" s="71"/>
      <c r="I188" s="80"/>
      <c r="J188" s="82"/>
      <c r="K188" s="80">
        <v>3.2649500000000005E-4</v>
      </c>
      <c r="L188" s="80">
        <f>SUM(L189:L215)</f>
        <v>91.697838583999996</v>
      </c>
      <c r="M188" s="71"/>
      <c r="N188" s="81">
        <f t="shared" si="2"/>
        <v>9.058888951870063E-2</v>
      </c>
      <c r="O188" s="81">
        <f>L188/'סכום נכסי הקרן'!$C$42</f>
        <v>1.5414224555878289E-2</v>
      </c>
    </row>
    <row r="189" spans="2:15">
      <c r="B189" s="76" t="s">
        <v>1382</v>
      </c>
      <c r="C189" s="73" t="s">
        <v>1383</v>
      </c>
      <c r="D189" s="86" t="s">
        <v>1384</v>
      </c>
      <c r="E189" s="86" t="s">
        <v>651</v>
      </c>
      <c r="F189" s="73" t="s">
        <v>1385</v>
      </c>
      <c r="G189" s="86" t="s">
        <v>730</v>
      </c>
      <c r="H189" s="86" t="s">
        <v>121</v>
      </c>
      <c r="I189" s="83">
        <v>35.296800000000005</v>
      </c>
      <c r="J189" s="85">
        <v>289</v>
      </c>
      <c r="K189" s="73"/>
      <c r="L189" s="83">
        <v>0.37742868200000002</v>
      </c>
      <c r="M189" s="84">
        <v>5.3785079565325361E-7</v>
      </c>
      <c r="N189" s="84">
        <f t="shared" si="2"/>
        <v>3.7286424307118426E-4</v>
      </c>
      <c r="O189" s="84">
        <f>L189/'סכום נכסי הקרן'!$C$42</f>
        <v>6.3445011878309398E-5</v>
      </c>
    </row>
    <row r="190" spans="2:15">
      <c r="B190" s="76" t="s">
        <v>1386</v>
      </c>
      <c r="C190" s="73" t="s">
        <v>1387</v>
      </c>
      <c r="D190" s="86" t="s">
        <v>1384</v>
      </c>
      <c r="E190" s="86" t="s">
        <v>651</v>
      </c>
      <c r="F190" s="73" t="s">
        <v>1141</v>
      </c>
      <c r="G190" s="86" t="s">
        <v>966</v>
      </c>
      <c r="H190" s="86" t="s">
        <v>121</v>
      </c>
      <c r="I190" s="83">
        <v>38.624103000000005</v>
      </c>
      <c r="J190" s="85">
        <v>3563</v>
      </c>
      <c r="K190" s="73"/>
      <c r="L190" s="83">
        <v>5.0918541590000013</v>
      </c>
      <c r="M190" s="84">
        <v>8.6653850647784274E-7</v>
      </c>
      <c r="N190" s="84">
        <f t="shared" si="2"/>
        <v>5.030275751073939E-3</v>
      </c>
      <c r="O190" s="84">
        <f>L190/'סכום נכסי הקרן'!$C$42</f>
        <v>8.5593057180634248E-4</v>
      </c>
    </row>
    <row r="191" spans="2:15">
      <c r="B191" s="76" t="s">
        <v>1388</v>
      </c>
      <c r="C191" s="73" t="s">
        <v>1389</v>
      </c>
      <c r="D191" s="86" t="s">
        <v>1384</v>
      </c>
      <c r="E191" s="86" t="s">
        <v>651</v>
      </c>
      <c r="F191" s="73" t="s">
        <v>1390</v>
      </c>
      <c r="G191" s="86" t="s">
        <v>776</v>
      </c>
      <c r="H191" s="86" t="s">
        <v>121</v>
      </c>
      <c r="I191" s="83">
        <v>4.1607110000000009</v>
      </c>
      <c r="J191" s="85">
        <v>12562</v>
      </c>
      <c r="K191" s="73"/>
      <c r="L191" s="83">
        <v>1.9338735770000004</v>
      </c>
      <c r="M191" s="84">
        <v>3.5563532543948144E-8</v>
      </c>
      <c r="N191" s="84">
        <f t="shared" si="2"/>
        <v>1.9104862504420602E-3</v>
      </c>
      <c r="O191" s="84">
        <f>L191/'סכום נכסי הקרן'!$C$42</f>
        <v>3.250803076590605E-4</v>
      </c>
    </row>
    <row r="192" spans="2:15">
      <c r="B192" s="76" t="s">
        <v>1391</v>
      </c>
      <c r="C192" s="73" t="s">
        <v>1392</v>
      </c>
      <c r="D192" s="86" t="s">
        <v>1384</v>
      </c>
      <c r="E192" s="86" t="s">
        <v>651</v>
      </c>
      <c r="F192" s="73" t="s">
        <v>1393</v>
      </c>
      <c r="G192" s="86" t="s">
        <v>776</v>
      </c>
      <c r="H192" s="86" t="s">
        <v>121</v>
      </c>
      <c r="I192" s="83">
        <v>2.6220480000000004</v>
      </c>
      <c r="J192" s="85">
        <v>15633</v>
      </c>
      <c r="K192" s="73"/>
      <c r="L192" s="83">
        <v>1.5166476260000001</v>
      </c>
      <c r="M192" s="84">
        <v>6.278088965548385E-8</v>
      </c>
      <c r="N192" s="84">
        <f t="shared" si="2"/>
        <v>1.4983060271879353E-3</v>
      </c>
      <c r="O192" s="84">
        <f>L192/'סכום נכסי הקרן'!$C$42</f>
        <v>2.5494545389843942E-4</v>
      </c>
    </row>
    <row r="193" spans="2:15">
      <c r="B193" s="76" t="s">
        <v>1394</v>
      </c>
      <c r="C193" s="73" t="s">
        <v>1395</v>
      </c>
      <c r="D193" s="86" t="s">
        <v>1384</v>
      </c>
      <c r="E193" s="86" t="s">
        <v>651</v>
      </c>
      <c r="F193" s="73" t="s">
        <v>642</v>
      </c>
      <c r="G193" s="86" t="s">
        <v>536</v>
      </c>
      <c r="H193" s="86" t="s">
        <v>121</v>
      </c>
      <c r="I193" s="83">
        <v>0.17648400000000003</v>
      </c>
      <c r="J193" s="85">
        <v>20896</v>
      </c>
      <c r="K193" s="83">
        <v>3.2649500000000005E-4</v>
      </c>
      <c r="L193" s="83">
        <v>0.13677545300000002</v>
      </c>
      <c r="M193" s="84">
        <v>3.9795571571236432E-9</v>
      </c>
      <c r="N193" s="84">
        <f t="shared" si="2"/>
        <v>1.3512135718811997E-4</v>
      </c>
      <c r="O193" s="84">
        <f>L193/'סכום נכסי הקרן'!$C$42</f>
        <v>2.2991682015958049E-5</v>
      </c>
    </row>
    <row r="194" spans="2:15">
      <c r="B194" s="76" t="s">
        <v>1398</v>
      </c>
      <c r="C194" s="73" t="s">
        <v>1399</v>
      </c>
      <c r="D194" s="86" t="s">
        <v>1400</v>
      </c>
      <c r="E194" s="86" t="s">
        <v>651</v>
      </c>
      <c r="F194" s="73" t="s">
        <v>1401</v>
      </c>
      <c r="G194" s="86" t="s">
        <v>753</v>
      </c>
      <c r="H194" s="86" t="s">
        <v>121</v>
      </c>
      <c r="I194" s="83">
        <v>5.0361730000000007</v>
      </c>
      <c r="J194" s="85">
        <v>2601</v>
      </c>
      <c r="K194" s="73"/>
      <c r="L194" s="83">
        <v>0.48466614600000008</v>
      </c>
      <c r="M194" s="84">
        <v>1.3338216605567499E-7</v>
      </c>
      <c r="N194" s="84">
        <f t="shared" si="2"/>
        <v>4.7880482933334168E-4</v>
      </c>
      <c r="O194" s="84">
        <f>L194/'סכום נכסי הקרן'!$C$42</f>
        <v>8.1471416605228864E-5</v>
      </c>
    </row>
    <row r="195" spans="2:15">
      <c r="B195" s="76" t="s">
        <v>1402</v>
      </c>
      <c r="C195" s="73" t="s">
        <v>1403</v>
      </c>
      <c r="D195" s="86" t="s">
        <v>1400</v>
      </c>
      <c r="E195" s="86" t="s">
        <v>651</v>
      </c>
      <c r="F195" s="73" t="s">
        <v>1404</v>
      </c>
      <c r="G195" s="86" t="s">
        <v>1405</v>
      </c>
      <c r="H195" s="86" t="s">
        <v>121</v>
      </c>
      <c r="I195" s="83">
        <v>14.648172000000002</v>
      </c>
      <c r="J195" s="85">
        <v>4094</v>
      </c>
      <c r="K195" s="73"/>
      <c r="L195" s="83">
        <v>2.2188757980000005</v>
      </c>
      <c r="M195" s="84">
        <v>8.9180247656995816E-8</v>
      </c>
      <c r="N195" s="84">
        <f t="shared" si="2"/>
        <v>2.1920417931836989E-3</v>
      </c>
      <c r="O195" s="84">
        <f>L195/'סכום נכסי הקרן'!$C$42</f>
        <v>3.7298861500039169E-4</v>
      </c>
    </row>
    <row r="196" spans="2:15">
      <c r="B196" s="76" t="s">
        <v>1406</v>
      </c>
      <c r="C196" s="73" t="s">
        <v>1407</v>
      </c>
      <c r="D196" s="86" t="s">
        <v>1384</v>
      </c>
      <c r="E196" s="86" t="s">
        <v>651</v>
      </c>
      <c r="F196" s="73" t="s">
        <v>1408</v>
      </c>
      <c r="G196" s="86" t="s">
        <v>1409</v>
      </c>
      <c r="H196" s="86" t="s">
        <v>121</v>
      </c>
      <c r="I196" s="83">
        <v>19.014033000000005</v>
      </c>
      <c r="J196" s="85">
        <v>3735</v>
      </c>
      <c r="K196" s="73"/>
      <c r="L196" s="83">
        <v>2.6276443170000001</v>
      </c>
      <c r="M196" s="84">
        <v>2.2886116790970947E-7</v>
      </c>
      <c r="N196" s="84">
        <f t="shared" si="2"/>
        <v>2.5958668645074089E-3</v>
      </c>
      <c r="O196" s="84">
        <f>L196/'סכום נכסי הקרן'!$C$42</f>
        <v>4.4170179123810522E-4</v>
      </c>
    </row>
    <row r="197" spans="2:15">
      <c r="B197" s="76" t="s">
        <v>1410</v>
      </c>
      <c r="C197" s="73" t="s">
        <v>1411</v>
      </c>
      <c r="D197" s="86" t="s">
        <v>1400</v>
      </c>
      <c r="E197" s="86" t="s">
        <v>651</v>
      </c>
      <c r="F197" s="73" t="s">
        <v>1412</v>
      </c>
      <c r="G197" s="86" t="s">
        <v>730</v>
      </c>
      <c r="H197" s="86" t="s">
        <v>121</v>
      </c>
      <c r="I197" s="83">
        <v>60.886980000000015</v>
      </c>
      <c r="J197" s="85">
        <v>284</v>
      </c>
      <c r="K197" s="73"/>
      <c r="L197" s="83">
        <v>0.63980038600000011</v>
      </c>
      <c r="M197" s="84">
        <v>4.4832615434708161E-7</v>
      </c>
      <c r="N197" s="84">
        <f t="shared" si="2"/>
        <v>6.3206295127973757E-4</v>
      </c>
      <c r="O197" s="84">
        <f>L197/'סכום נכסי הקרן'!$C$42</f>
        <v>1.0754917425569937E-4</v>
      </c>
    </row>
    <row r="198" spans="2:15">
      <c r="B198" s="76" t="s">
        <v>1413</v>
      </c>
      <c r="C198" s="73" t="s">
        <v>1414</v>
      </c>
      <c r="D198" s="86" t="s">
        <v>1384</v>
      </c>
      <c r="E198" s="86" t="s">
        <v>651</v>
      </c>
      <c r="F198" s="73" t="s">
        <v>1415</v>
      </c>
      <c r="G198" s="86" t="s">
        <v>776</v>
      </c>
      <c r="H198" s="86" t="s">
        <v>121</v>
      </c>
      <c r="I198" s="83">
        <v>6.3030000000000008</v>
      </c>
      <c r="J198" s="85">
        <v>2770</v>
      </c>
      <c r="K198" s="73"/>
      <c r="L198" s="83">
        <v>0.6459944700000001</v>
      </c>
      <c r="M198" s="84">
        <v>6.1864447212798576E-8</v>
      </c>
      <c r="N198" s="84">
        <f t="shared" si="2"/>
        <v>6.3818212704015134E-4</v>
      </c>
      <c r="O198" s="84">
        <f>L198/'סכום נכסי הקרן'!$C$42</f>
        <v>1.0859038747477117E-4</v>
      </c>
    </row>
    <row r="199" spans="2:15">
      <c r="B199" s="76" t="s">
        <v>1416</v>
      </c>
      <c r="C199" s="73" t="s">
        <v>1417</v>
      </c>
      <c r="D199" s="86" t="s">
        <v>1384</v>
      </c>
      <c r="E199" s="86" t="s">
        <v>651</v>
      </c>
      <c r="F199" s="73" t="s">
        <v>1418</v>
      </c>
      <c r="G199" s="86" t="s">
        <v>723</v>
      </c>
      <c r="H199" s="86" t="s">
        <v>121</v>
      </c>
      <c r="I199" s="83">
        <v>15.093971000000002</v>
      </c>
      <c r="J199" s="85">
        <v>2937</v>
      </c>
      <c r="K199" s="73"/>
      <c r="L199" s="83">
        <v>1.6402466890000003</v>
      </c>
      <c r="M199" s="84">
        <v>3.0318515356455958E-7</v>
      </c>
      <c r="N199" s="84">
        <f t="shared" si="2"/>
        <v>1.6204103432287673E-3</v>
      </c>
      <c r="O199" s="84">
        <f>L199/'סכום נכסי הקרן'!$C$42</f>
        <v>2.7572221092344722E-4</v>
      </c>
    </row>
    <row r="200" spans="2:15">
      <c r="B200" s="76" t="s">
        <v>1421</v>
      </c>
      <c r="C200" s="73" t="s">
        <v>1422</v>
      </c>
      <c r="D200" s="86" t="s">
        <v>1400</v>
      </c>
      <c r="E200" s="86" t="s">
        <v>651</v>
      </c>
      <c r="F200" s="73" t="s">
        <v>1423</v>
      </c>
      <c r="G200" s="86" t="s">
        <v>740</v>
      </c>
      <c r="H200" s="86" t="s">
        <v>121</v>
      </c>
      <c r="I200" s="83">
        <v>0.66055400000000009</v>
      </c>
      <c r="J200" s="85">
        <v>3842</v>
      </c>
      <c r="K200" s="73"/>
      <c r="L200" s="83">
        <v>9.3900450000000024E-2</v>
      </c>
      <c r="M200" s="84">
        <v>2.9787502730373026E-9</v>
      </c>
      <c r="N200" s="84">
        <f t="shared" si="2"/>
        <v>9.2764863623410559E-5</v>
      </c>
      <c r="O200" s="84">
        <f>L200/'סכום נכסי הקרן'!$C$42</f>
        <v>1.5784479160565226E-5</v>
      </c>
    </row>
    <row r="201" spans="2:15">
      <c r="B201" s="76" t="s">
        <v>1424</v>
      </c>
      <c r="C201" s="73" t="s">
        <v>1425</v>
      </c>
      <c r="D201" s="86" t="s">
        <v>1384</v>
      </c>
      <c r="E201" s="86" t="s">
        <v>651</v>
      </c>
      <c r="F201" s="73" t="s">
        <v>1426</v>
      </c>
      <c r="G201" s="86" t="s">
        <v>776</v>
      </c>
      <c r="H201" s="86" t="s">
        <v>121</v>
      </c>
      <c r="I201" s="83">
        <v>3.0871340000000003</v>
      </c>
      <c r="J201" s="85">
        <v>17122</v>
      </c>
      <c r="K201" s="73"/>
      <c r="L201" s="83">
        <v>1.9557424590000003</v>
      </c>
      <c r="M201" s="84">
        <v>6.4668451469177467E-8</v>
      </c>
      <c r="N201" s="84">
        <f t="shared" ref="N201:N217" si="3">IFERROR(L201/$L$11,0)</f>
        <v>1.9320906608184369E-3</v>
      </c>
      <c r="O201" s="84">
        <f>L201/'סכום נכסי הקרן'!$C$42</f>
        <v>3.2875642329209379E-4</v>
      </c>
    </row>
    <row r="202" spans="2:15">
      <c r="B202" s="76" t="s">
        <v>1427</v>
      </c>
      <c r="C202" s="73" t="s">
        <v>1428</v>
      </c>
      <c r="D202" s="86" t="s">
        <v>1384</v>
      </c>
      <c r="E202" s="86" t="s">
        <v>651</v>
      </c>
      <c r="F202" s="73" t="s">
        <v>985</v>
      </c>
      <c r="G202" s="86" t="s">
        <v>146</v>
      </c>
      <c r="H202" s="86" t="s">
        <v>121</v>
      </c>
      <c r="I202" s="83">
        <v>30.374661000000007</v>
      </c>
      <c r="J202" s="85">
        <v>20650</v>
      </c>
      <c r="K202" s="73"/>
      <c r="L202" s="83">
        <v>23.207759920000004</v>
      </c>
      <c r="M202" s="84">
        <v>4.8007102949445507E-7</v>
      </c>
      <c r="N202" s="84">
        <f t="shared" si="3"/>
        <v>2.2927096557936125E-2</v>
      </c>
      <c r="O202" s="84">
        <f>L202/'סכום נכסי הקרן'!$C$42</f>
        <v>3.9011783524002374E-3</v>
      </c>
    </row>
    <row r="203" spans="2:15">
      <c r="B203" s="76" t="s">
        <v>1429</v>
      </c>
      <c r="C203" s="73" t="s">
        <v>1430</v>
      </c>
      <c r="D203" s="86" t="s">
        <v>1384</v>
      </c>
      <c r="E203" s="86" t="s">
        <v>651</v>
      </c>
      <c r="F203" s="73" t="s">
        <v>979</v>
      </c>
      <c r="G203" s="86" t="s">
        <v>966</v>
      </c>
      <c r="H203" s="86" t="s">
        <v>121</v>
      </c>
      <c r="I203" s="83">
        <v>26.515082000000003</v>
      </c>
      <c r="J203" s="85">
        <v>11730</v>
      </c>
      <c r="K203" s="73"/>
      <c r="L203" s="83">
        <v>11.507810835000003</v>
      </c>
      <c r="M203" s="84">
        <v>9.230725259130532E-7</v>
      </c>
      <c r="N203" s="84">
        <f t="shared" si="3"/>
        <v>1.1368640967245432E-2</v>
      </c>
      <c r="O203" s="84">
        <f>L203/'סכום נכסי הקרן'!$C$42</f>
        <v>1.9344401470789991E-3</v>
      </c>
    </row>
    <row r="204" spans="2:15">
      <c r="B204" s="76" t="s">
        <v>1433</v>
      </c>
      <c r="C204" s="73" t="s">
        <v>1434</v>
      </c>
      <c r="D204" s="86" t="s">
        <v>1384</v>
      </c>
      <c r="E204" s="86" t="s">
        <v>651</v>
      </c>
      <c r="F204" s="73" t="s">
        <v>1133</v>
      </c>
      <c r="G204" s="86" t="s">
        <v>146</v>
      </c>
      <c r="H204" s="86" t="s">
        <v>121</v>
      </c>
      <c r="I204" s="83">
        <v>49.39129100000001</v>
      </c>
      <c r="J204" s="85">
        <v>3067</v>
      </c>
      <c r="K204" s="73"/>
      <c r="L204" s="83">
        <v>5.6048743420000013</v>
      </c>
      <c r="M204" s="84">
        <v>1.0505136237144521E-6</v>
      </c>
      <c r="N204" s="84">
        <f t="shared" si="3"/>
        <v>5.5370917174729509E-3</v>
      </c>
      <c r="O204" s="84">
        <f>L204/'סכום נכסי הקרן'!$C$42</f>
        <v>9.4216824572071511E-4</v>
      </c>
    </row>
    <row r="205" spans="2:15">
      <c r="B205" s="76" t="s">
        <v>1435</v>
      </c>
      <c r="C205" s="73" t="s">
        <v>1436</v>
      </c>
      <c r="D205" s="86" t="s">
        <v>1400</v>
      </c>
      <c r="E205" s="86" t="s">
        <v>651</v>
      </c>
      <c r="F205" s="73" t="s">
        <v>1437</v>
      </c>
      <c r="G205" s="86" t="s">
        <v>776</v>
      </c>
      <c r="H205" s="86" t="s">
        <v>121</v>
      </c>
      <c r="I205" s="83">
        <v>18.620297000000004</v>
      </c>
      <c r="J205" s="85">
        <v>486</v>
      </c>
      <c r="K205" s="73"/>
      <c r="L205" s="83">
        <v>0.33483018800000008</v>
      </c>
      <c r="M205" s="84">
        <v>1.7875979641100796E-7</v>
      </c>
      <c r="N205" s="84">
        <f t="shared" si="3"/>
        <v>3.3078091454110092E-4</v>
      </c>
      <c r="O205" s="84">
        <f>L205/'סכום נכסי הקרן'!$C$42</f>
        <v>5.6284289636675184E-5</v>
      </c>
    </row>
    <row r="206" spans="2:15">
      <c r="B206" s="76" t="s">
        <v>1440</v>
      </c>
      <c r="C206" s="73" t="s">
        <v>1441</v>
      </c>
      <c r="D206" s="86" t="s">
        <v>1400</v>
      </c>
      <c r="E206" s="86" t="s">
        <v>651</v>
      </c>
      <c r="F206" s="73" t="s">
        <v>1442</v>
      </c>
      <c r="G206" s="86" t="s">
        <v>776</v>
      </c>
      <c r="H206" s="86" t="s">
        <v>121</v>
      </c>
      <c r="I206" s="83">
        <v>40.010183000000005</v>
      </c>
      <c r="J206" s="85">
        <v>656</v>
      </c>
      <c r="K206" s="73"/>
      <c r="L206" s="83">
        <v>0.97112717100000012</v>
      </c>
      <c r="M206" s="84">
        <v>5.1325157289849624E-7</v>
      </c>
      <c r="N206" s="84">
        <f t="shared" si="3"/>
        <v>9.5938283127294376E-4</v>
      </c>
      <c r="O206" s="84">
        <f>L206/'סכום נכסי הקרן'!$C$42</f>
        <v>1.6324454880576355E-4</v>
      </c>
    </row>
    <row r="207" spans="2:15">
      <c r="B207" s="76" t="s">
        <v>1443</v>
      </c>
      <c r="C207" s="73" t="s">
        <v>1444</v>
      </c>
      <c r="D207" s="86" t="s">
        <v>1384</v>
      </c>
      <c r="E207" s="86" t="s">
        <v>651</v>
      </c>
      <c r="F207" s="73" t="s">
        <v>1445</v>
      </c>
      <c r="G207" s="86" t="s">
        <v>820</v>
      </c>
      <c r="H207" s="86" t="s">
        <v>121</v>
      </c>
      <c r="I207" s="83">
        <v>31.026795000000007</v>
      </c>
      <c r="J207" s="85">
        <v>299</v>
      </c>
      <c r="K207" s="73"/>
      <c r="L207" s="83">
        <v>0.34324943099999999</v>
      </c>
      <c r="M207" s="84">
        <v>1.1166742846859818E-6</v>
      </c>
      <c r="N207" s="84">
        <f t="shared" si="3"/>
        <v>3.39098339310709E-4</v>
      </c>
      <c r="O207" s="84">
        <f>L207/'סכום נכסי הקרן'!$C$42</f>
        <v>5.7699547664525246E-5</v>
      </c>
    </row>
    <row r="208" spans="2:15">
      <c r="B208" s="76" t="s">
        <v>1446</v>
      </c>
      <c r="C208" s="73" t="s">
        <v>1447</v>
      </c>
      <c r="D208" s="86" t="s">
        <v>1384</v>
      </c>
      <c r="E208" s="86" t="s">
        <v>651</v>
      </c>
      <c r="F208" s="73" t="s">
        <v>681</v>
      </c>
      <c r="G208" s="86" t="s">
        <v>682</v>
      </c>
      <c r="H208" s="86" t="s">
        <v>121</v>
      </c>
      <c r="I208" s="83">
        <v>6.8666900000000011</v>
      </c>
      <c r="J208" s="85">
        <v>26905</v>
      </c>
      <c r="K208" s="73"/>
      <c r="L208" s="83">
        <v>6.8356867910000014</v>
      </c>
      <c r="M208" s="84">
        <v>1.2186925672743078E-7</v>
      </c>
      <c r="N208" s="84">
        <f t="shared" si="3"/>
        <v>6.7530193192840279E-3</v>
      </c>
      <c r="O208" s="84">
        <f>L208/'סכום נכסי הקרן'!$C$42</f>
        <v>1.1490653740284574E-3</v>
      </c>
    </row>
    <row r="209" spans="2:15">
      <c r="B209" s="76" t="s">
        <v>1448</v>
      </c>
      <c r="C209" s="73" t="s">
        <v>1449</v>
      </c>
      <c r="D209" s="86" t="s">
        <v>1384</v>
      </c>
      <c r="E209" s="86" t="s">
        <v>651</v>
      </c>
      <c r="F209" s="73" t="s">
        <v>1450</v>
      </c>
      <c r="G209" s="86" t="s">
        <v>776</v>
      </c>
      <c r="H209" s="86" t="s">
        <v>125</v>
      </c>
      <c r="I209" s="83">
        <v>335.31959999999998</v>
      </c>
      <c r="J209" s="85">
        <v>8</v>
      </c>
      <c r="K209" s="73"/>
      <c r="L209" s="83">
        <v>6.5768245000000003E-2</v>
      </c>
      <c r="M209" s="84">
        <v>6.2464204519092384E-7</v>
      </c>
      <c r="N209" s="84">
        <f t="shared" si="3"/>
        <v>6.4972875829413511E-5</v>
      </c>
      <c r="O209" s="84">
        <f>L209/'סכום נכסי הקרן'!$C$42</f>
        <v>1.1055511370067425E-5</v>
      </c>
    </row>
    <row r="210" spans="2:15">
      <c r="B210" s="76" t="s">
        <v>1451</v>
      </c>
      <c r="C210" s="73" t="s">
        <v>1452</v>
      </c>
      <c r="D210" s="86" t="s">
        <v>1384</v>
      </c>
      <c r="E210" s="86" t="s">
        <v>651</v>
      </c>
      <c r="F210" s="73" t="s">
        <v>1453</v>
      </c>
      <c r="G210" s="86" t="s">
        <v>730</v>
      </c>
      <c r="H210" s="86" t="s">
        <v>121</v>
      </c>
      <c r="I210" s="83">
        <v>18.747139000000004</v>
      </c>
      <c r="J210" s="85">
        <v>1776</v>
      </c>
      <c r="K210" s="73"/>
      <c r="L210" s="83">
        <v>1.2319119950000001</v>
      </c>
      <c r="M210" s="84">
        <v>2.7944934859732292E-7</v>
      </c>
      <c r="N210" s="84">
        <f t="shared" si="3"/>
        <v>1.2170138504364848E-3</v>
      </c>
      <c r="O210" s="84">
        <f>L210/'סכום נכסי הקרן'!$C$42</f>
        <v>2.0708195980666578E-4</v>
      </c>
    </row>
    <row r="211" spans="2:15">
      <c r="B211" s="76" t="s">
        <v>1454</v>
      </c>
      <c r="C211" s="73" t="s">
        <v>1455</v>
      </c>
      <c r="D211" s="86" t="s">
        <v>1384</v>
      </c>
      <c r="E211" s="86" t="s">
        <v>651</v>
      </c>
      <c r="F211" s="73" t="s">
        <v>673</v>
      </c>
      <c r="G211" s="86" t="s">
        <v>674</v>
      </c>
      <c r="H211" s="86" t="s">
        <v>121</v>
      </c>
      <c r="I211" s="83">
        <v>595.83015400000011</v>
      </c>
      <c r="J211" s="85">
        <v>753</v>
      </c>
      <c r="K211" s="73"/>
      <c r="L211" s="83">
        <v>16.600423909</v>
      </c>
      <c r="M211" s="84">
        <v>5.3179851933221316E-7</v>
      </c>
      <c r="N211" s="84">
        <f t="shared" si="3"/>
        <v>1.6399666455370433E-2</v>
      </c>
      <c r="O211" s="84">
        <f>L211/'סכום נכסי הקרן'!$C$42</f>
        <v>2.7904982909896505E-3</v>
      </c>
    </row>
    <row r="212" spans="2:15">
      <c r="B212" s="76" t="s">
        <v>1456</v>
      </c>
      <c r="C212" s="73" t="s">
        <v>1457</v>
      </c>
      <c r="D212" s="86" t="s">
        <v>1384</v>
      </c>
      <c r="E212" s="86" t="s">
        <v>651</v>
      </c>
      <c r="F212" s="73" t="s">
        <v>965</v>
      </c>
      <c r="G212" s="86" t="s">
        <v>966</v>
      </c>
      <c r="H212" s="86" t="s">
        <v>121</v>
      </c>
      <c r="I212" s="83">
        <v>19.685681000000002</v>
      </c>
      <c r="J212" s="85">
        <v>3752</v>
      </c>
      <c r="K212" s="73"/>
      <c r="L212" s="83">
        <v>2.7328449609999996</v>
      </c>
      <c r="M212" s="84">
        <v>1.7876065768497405E-7</v>
      </c>
      <c r="N212" s="84">
        <f t="shared" si="3"/>
        <v>2.6997952630800986E-3</v>
      </c>
      <c r="O212" s="84">
        <f>L212/'סכום נכסי הקרן'!$C$42</f>
        <v>4.5938581056810876E-4</v>
      </c>
    </row>
    <row r="213" spans="2:15">
      <c r="B213" s="76" t="s">
        <v>1458</v>
      </c>
      <c r="C213" s="73" t="s">
        <v>1459</v>
      </c>
      <c r="D213" s="86" t="s">
        <v>1384</v>
      </c>
      <c r="E213" s="86" t="s">
        <v>651</v>
      </c>
      <c r="F213" s="73" t="s">
        <v>1460</v>
      </c>
      <c r="G213" s="86" t="s">
        <v>820</v>
      </c>
      <c r="H213" s="86" t="s">
        <v>121</v>
      </c>
      <c r="I213" s="83">
        <v>17.605590000000003</v>
      </c>
      <c r="J213" s="85">
        <v>1035</v>
      </c>
      <c r="K213" s="73"/>
      <c r="L213" s="83">
        <v>0.6742060700000001</v>
      </c>
      <c r="M213" s="84">
        <v>7.5065388481598969E-7</v>
      </c>
      <c r="N213" s="84">
        <f t="shared" si="3"/>
        <v>6.6605254966962978E-4</v>
      </c>
      <c r="O213" s="84">
        <f>L213/'סכום נכסי הקרן'!$C$42</f>
        <v>1.1333270140709207E-4</v>
      </c>
    </row>
    <row r="214" spans="2:15">
      <c r="B214" s="76" t="s">
        <v>1461</v>
      </c>
      <c r="C214" s="73" t="s">
        <v>1462</v>
      </c>
      <c r="D214" s="86" t="s">
        <v>1384</v>
      </c>
      <c r="E214" s="86" t="s">
        <v>651</v>
      </c>
      <c r="F214" s="73" t="s">
        <v>1463</v>
      </c>
      <c r="G214" s="86" t="s">
        <v>776</v>
      </c>
      <c r="H214" s="86" t="s">
        <v>121</v>
      </c>
      <c r="I214" s="83">
        <v>7.3627610000000008</v>
      </c>
      <c r="J214" s="85">
        <v>7824</v>
      </c>
      <c r="K214" s="73"/>
      <c r="L214" s="83">
        <v>2.1314310170000001</v>
      </c>
      <c r="M214" s="84">
        <v>1.2968223000227354E-7</v>
      </c>
      <c r="N214" s="84">
        <f t="shared" si="3"/>
        <v>2.105654526838926E-3</v>
      </c>
      <c r="O214" s="84">
        <f>L214/'סכום נכסי הקרן'!$C$42</f>
        <v>3.582893209778956E-4</v>
      </c>
    </row>
    <row r="215" spans="2:15">
      <c r="B215" s="76" t="s">
        <v>1464</v>
      </c>
      <c r="C215" s="73" t="s">
        <v>1465</v>
      </c>
      <c r="D215" s="86" t="s">
        <v>1384</v>
      </c>
      <c r="E215" s="86" t="s">
        <v>651</v>
      </c>
      <c r="F215" s="73" t="s">
        <v>1466</v>
      </c>
      <c r="G215" s="86" t="s">
        <v>706</v>
      </c>
      <c r="H215" s="86" t="s">
        <v>121</v>
      </c>
      <c r="I215" s="83">
        <v>2.0169600000000001</v>
      </c>
      <c r="J215" s="85">
        <v>1239</v>
      </c>
      <c r="K215" s="73"/>
      <c r="L215" s="83">
        <v>9.2463497000000019E-2</v>
      </c>
      <c r="M215" s="84">
        <v>1.6782253505784101E-8</v>
      </c>
      <c r="N215" s="84">
        <f t="shared" si="3"/>
        <v>9.1345288434172895E-5</v>
      </c>
      <c r="O215" s="84">
        <f>L215/'סכום נכסי הקרן'!$C$42</f>
        <v>1.5542930215025435E-5</v>
      </c>
    </row>
    <row r="216" spans="2:15">
      <c r="B216" s="72"/>
      <c r="C216" s="73"/>
      <c r="D216" s="73"/>
      <c r="E216" s="73"/>
      <c r="F216" s="73"/>
      <c r="G216" s="73"/>
      <c r="H216" s="73"/>
      <c r="I216" s="83"/>
      <c r="J216" s="85"/>
      <c r="K216" s="73"/>
      <c r="L216" s="73"/>
      <c r="M216" s="73"/>
      <c r="N216" s="84"/>
      <c r="O216" s="73"/>
    </row>
    <row r="217" spans="2:15">
      <c r="B217" s="89" t="s">
        <v>56</v>
      </c>
      <c r="C217" s="71"/>
      <c r="D217" s="71"/>
      <c r="E217" s="71"/>
      <c r="F217" s="71"/>
      <c r="G217" s="71"/>
      <c r="H217" s="71"/>
      <c r="I217" s="80"/>
      <c r="J217" s="82"/>
      <c r="K217" s="80">
        <v>2.3848898000000004E-2</v>
      </c>
      <c r="L217" s="80">
        <f>SUM(L218:L264)</f>
        <v>150.45958480000002</v>
      </c>
      <c r="M217" s="71"/>
      <c r="N217" s="81">
        <f t="shared" si="3"/>
        <v>0.1486399997530041</v>
      </c>
      <c r="O217" s="81">
        <f>L217/'סכום נכסי הקרן'!$C$42</f>
        <v>2.5291957395123195E-2</v>
      </c>
    </row>
    <row r="218" spans="2:15">
      <c r="B218" s="76" t="s">
        <v>1467</v>
      </c>
      <c r="C218" s="73" t="s">
        <v>1468</v>
      </c>
      <c r="D218" s="86" t="s">
        <v>1400</v>
      </c>
      <c r="E218" s="86" t="s">
        <v>651</v>
      </c>
      <c r="F218" s="73"/>
      <c r="G218" s="86" t="s">
        <v>723</v>
      </c>
      <c r="H218" s="86" t="s">
        <v>121</v>
      </c>
      <c r="I218" s="83">
        <v>4.5716980000000005</v>
      </c>
      <c r="J218" s="85">
        <v>13142</v>
      </c>
      <c r="K218" s="73"/>
      <c r="L218" s="83">
        <v>2.2230064389999997</v>
      </c>
      <c r="M218" s="84">
        <v>6.1066568960825995E-8</v>
      </c>
      <c r="N218" s="84">
        <f t="shared" ref="N218:N264" si="4">IFERROR(L218/$L$11,0)</f>
        <v>2.1961224802202594E-3</v>
      </c>
      <c r="O218" s="84">
        <f>L218/'סכום נכסי הקרן'!$C$42</f>
        <v>3.7368296754912032E-4</v>
      </c>
    </row>
    <row r="219" spans="2:15">
      <c r="B219" s="76" t="s">
        <v>1469</v>
      </c>
      <c r="C219" s="73" t="s">
        <v>1470</v>
      </c>
      <c r="D219" s="86" t="s">
        <v>28</v>
      </c>
      <c r="E219" s="86" t="s">
        <v>651</v>
      </c>
      <c r="F219" s="73"/>
      <c r="G219" s="86" t="s">
        <v>723</v>
      </c>
      <c r="H219" s="86" t="s">
        <v>123</v>
      </c>
      <c r="I219" s="83">
        <v>5.0586760000000011</v>
      </c>
      <c r="J219" s="85">
        <v>13236</v>
      </c>
      <c r="K219" s="73"/>
      <c r="L219" s="83">
        <v>2.6906525740000005</v>
      </c>
      <c r="M219" s="84">
        <v>6.4001823006074372E-9</v>
      </c>
      <c r="N219" s="84">
        <f t="shared" si="4"/>
        <v>2.658113130289456E-3</v>
      </c>
      <c r="O219" s="84">
        <f>L219/'סכום נכסי הקרן'!$C$42</f>
        <v>4.522933541066542E-4</v>
      </c>
    </row>
    <row r="220" spans="2:15">
      <c r="B220" s="76" t="s">
        <v>1471</v>
      </c>
      <c r="C220" s="73" t="s">
        <v>1472</v>
      </c>
      <c r="D220" s="86" t="s">
        <v>1384</v>
      </c>
      <c r="E220" s="86" t="s">
        <v>651</v>
      </c>
      <c r="F220" s="73"/>
      <c r="G220" s="86" t="s">
        <v>812</v>
      </c>
      <c r="H220" s="86" t="s">
        <v>121</v>
      </c>
      <c r="I220" s="83">
        <v>11.756219000000002</v>
      </c>
      <c r="J220" s="85">
        <v>12097</v>
      </c>
      <c r="K220" s="73"/>
      <c r="L220" s="83">
        <v>5.2619543880000013</v>
      </c>
      <c r="M220" s="84">
        <v>2.0013992168879811E-9</v>
      </c>
      <c r="N220" s="84">
        <f t="shared" si="4"/>
        <v>5.1983188706276355E-3</v>
      </c>
      <c r="O220" s="84">
        <f>L220/'סכום נכסי הקרן'!$C$42</f>
        <v>8.8452408248555509E-4</v>
      </c>
    </row>
    <row r="221" spans="2:15">
      <c r="B221" s="76" t="s">
        <v>1473</v>
      </c>
      <c r="C221" s="73" t="s">
        <v>1474</v>
      </c>
      <c r="D221" s="86" t="s">
        <v>1384</v>
      </c>
      <c r="E221" s="86" t="s">
        <v>651</v>
      </c>
      <c r="F221" s="73"/>
      <c r="G221" s="86" t="s">
        <v>1405</v>
      </c>
      <c r="H221" s="86" t="s">
        <v>121</v>
      </c>
      <c r="I221" s="83">
        <v>3.5675100000000004</v>
      </c>
      <c r="J221" s="85">
        <v>13036</v>
      </c>
      <c r="K221" s="73"/>
      <c r="L221" s="83">
        <v>1.7207242330000001</v>
      </c>
      <c r="M221" s="84">
        <v>3.4769854027277667E-10</v>
      </c>
      <c r="N221" s="84">
        <f t="shared" si="4"/>
        <v>1.6999146309495078E-3</v>
      </c>
      <c r="O221" s="84">
        <f>L221/'סכום נכסי הקרן'!$C$42</f>
        <v>2.8925032624303797E-4</v>
      </c>
    </row>
    <row r="222" spans="2:15">
      <c r="B222" s="76" t="s">
        <v>1475</v>
      </c>
      <c r="C222" s="73" t="s">
        <v>1476</v>
      </c>
      <c r="D222" s="86" t="s">
        <v>1384</v>
      </c>
      <c r="E222" s="86" t="s">
        <v>651</v>
      </c>
      <c r="F222" s="73"/>
      <c r="G222" s="86" t="s">
        <v>682</v>
      </c>
      <c r="H222" s="86" t="s">
        <v>121</v>
      </c>
      <c r="I222" s="83">
        <v>7.0028900000000007</v>
      </c>
      <c r="J222" s="85">
        <v>14454</v>
      </c>
      <c r="K222" s="73"/>
      <c r="L222" s="83">
        <v>3.7451315660000004</v>
      </c>
      <c r="M222" s="84">
        <v>8.3392814016581412E-9</v>
      </c>
      <c r="N222" s="84">
        <f t="shared" si="4"/>
        <v>3.699839766174922E-3</v>
      </c>
      <c r="O222" s="84">
        <f>L222/'סכום נכסי הקרן'!$C$42</f>
        <v>6.2954917848745135E-4</v>
      </c>
    </row>
    <row r="223" spans="2:15">
      <c r="B223" s="76" t="s">
        <v>1477</v>
      </c>
      <c r="C223" s="73" t="s">
        <v>1478</v>
      </c>
      <c r="D223" s="86" t="s">
        <v>28</v>
      </c>
      <c r="E223" s="86" t="s">
        <v>651</v>
      </c>
      <c r="F223" s="73"/>
      <c r="G223" s="86" t="s">
        <v>718</v>
      </c>
      <c r="H223" s="86" t="s">
        <v>123</v>
      </c>
      <c r="I223" s="83">
        <v>481.54920000000004</v>
      </c>
      <c r="J223" s="85">
        <v>106.15</v>
      </c>
      <c r="K223" s="73"/>
      <c r="L223" s="83">
        <v>2.0541144460000007</v>
      </c>
      <c r="M223" s="84">
        <v>3.1329939929452407E-7</v>
      </c>
      <c r="N223" s="84">
        <f t="shared" si="4"/>
        <v>2.0292729848479696E-3</v>
      </c>
      <c r="O223" s="84">
        <f>L223/'סכום נכסי הקרן'!$C$42</f>
        <v>3.4529255894197509E-4</v>
      </c>
    </row>
    <row r="224" spans="2:15">
      <c r="B224" s="76" t="s">
        <v>1479</v>
      </c>
      <c r="C224" s="73" t="s">
        <v>1480</v>
      </c>
      <c r="D224" s="86" t="s">
        <v>28</v>
      </c>
      <c r="E224" s="86" t="s">
        <v>651</v>
      </c>
      <c r="F224" s="73"/>
      <c r="G224" s="86" t="s">
        <v>682</v>
      </c>
      <c r="H224" s="86" t="s">
        <v>123</v>
      </c>
      <c r="I224" s="83">
        <v>2.9597120000000006</v>
      </c>
      <c r="J224" s="85">
        <v>66300</v>
      </c>
      <c r="K224" s="73"/>
      <c r="L224" s="83">
        <v>7.8854585720000001</v>
      </c>
      <c r="M224" s="84">
        <v>7.3416803330295943E-9</v>
      </c>
      <c r="N224" s="84">
        <f t="shared" si="4"/>
        <v>7.7900956708901138E-3</v>
      </c>
      <c r="O224" s="84">
        <f>L224/'סכום נכסי הקרן'!$C$42</f>
        <v>1.3255299255885823E-3</v>
      </c>
    </row>
    <row r="225" spans="2:15">
      <c r="B225" s="76" t="s">
        <v>1481</v>
      </c>
      <c r="C225" s="73" t="s">
        <v>1482</v>
      </c>
      <c r="D225" s="86" t="s">
        <v>1400</v>
      </c>
      <c r="E225" s="86" t="s">
        <v>651</v>
      </c>
      <c r="F225" s="73"/>
      <c r="G225" s="86" t="s">
        <v>697</v>
      </c>
      <c r="H225" s="86" t="s">
        <v>121</v>
      </c>
      <c r="I225" s="83">
        <v>23.7834</v>
      </c>
      <c r="J225" s="85">
        <v>2869</v>
      </c>
      <c r="K225" s="73"/>
      <c r="L225" s="83">
        <v>2.5246792600000005</v>
      </c>
      <c r="M225" s="84">
        <v>2.9844326668320098E-9</v>
      </c>
      <c r="N225" s="84">
        <f t="shared" si="4"/>
        <v>2.494147016832753E-3</v>
      </c>
      <c r="O225" s="84">
        <f>L225/'סכום נכסי הקרן'!$C$42</f>
        <v>4.2439356964297012E-4</v>
      </c>
    </row>
    <row r="226" spans="2:15">
      <c r="B226" s="76" t="s">
        <v>1483</v>
      </c>
      <c r="C226" s="73" t="s">
        <v>1484</v>
      </c>
      <c r="D226" s="86" t="s">
        <v>1384</v>
      </c>
      <c r="E226" s="86" t="s">
        <v>651</v>
      </c>
      <c r="F226" s="73"/>
      <c r="G226" s="86" t="s">
        <v>119</v>
      </c>
      <c r="H226" s="86" t="s">
        <v>121</v>
      </c>
      <c r="I226" s="83">
        <v>1.8500000000000003E-3</v>
      </c>
      <c r="J226" s="85">
        <v>51781000</v>
      </c>
      <c r="K226" s="73"/>
      <c r="L226" s="83">
        <v>3.5440645890000009</v>
      </c>
      <c r="M226" s="84">
        <v>3.1578156791522722E-9</v>
      </c>
      <c r="N226" s="84">
        <f t="shared" si="4"/>
        <v>3.5012043954117749E-3</v>
      </c>
      <c r="O226" s="84">
        <f>L226/'סכום נכסי הקרן'!$C$42</f>
        <v>5.9575021896878726E-4</v>
      </c>
    </row>
    <row r="227" spans="2:15">
      <c r="B227" s="76" t="s">
        <v>1485</v>
      </c>
      <c r="C227" s="73" t="s">
        <v>1486</v>
      </c>
      <c r="D227" s="86" t="s">
        <v>1400</v>
      </c>
      <c r="E227" s="86" t="s">
        <v>651</v>
      </c>
      <c r="F227" s="73"/>
      <c r="G227" s="86" t="s">
        <v>735</v>
      </c>
      <c r="H227" s="86" t="s">
        <v>121</v>
      </c>
      <c r="I227" s="83">
        <v>1.5644190000000002</v>
      </c>
      <c r="J227" s="85">
        <v>69114</v>
      </c>
      <c r="K227" s="73"/>
      <c r="L227" s="83">
        <v>4.0005609380000013</v>
      </c>
      <c r="M227" s="84">
        <v>1.0445988687900867E-8</v>
      </c>
      <c r="N227" s="84">
        <f t="shared" si="4"/>
        <v>3.952180099570486E-3</v>
      </c>
      <c r="O227" s="84">
        <f>L227/'סכום נכסי הקרן'!$C$42</f>
        <v>6.724863486429753E-4</v>
      </c>
    </row>
    <row r="228" spans="2:15">
      <c r="B228" s="76" t="s">
        <v>1487</v>
      </c>
      <c r="C228" s="73" t="s">
        <v>1488</v>
      </c>
      <c r="D228" s="86" t="s">
        <v>1400</v>
      </c>
      <c r="E228" s="86" t="s">
        <v>651</v>
      </c>
      <c r="F228" s="73"/>
      <c r="G228" s="86" t="s">
        <v>723</v>
      </c>
      <c r="H228" s="86" t="s">
        <v>121</v>
      </c>
      <c r="I228" s="83">
        <v>7.8485220000000018</v>
      </c>
      <c r="J228" s="85">
        <v>21116</v>
      </c>
      <c r="K228" s="73"/>
      <c r="L228" s="83">
        <v>6.1319874499999996</v>
      </c>
      <c r="M228" s="84">
        <v>1.3046221258501718E-8</v>
      </c>
      <c r="N228" s="84">
        <f t="shared" si="4"/>
        <v>6.0578301758906893E-3</v>
      </c>
      <c r="O228" s="84">
        <f>L228/'סכום נכסי הקרן'!$C$42</f>
        <v>1.0307749123393175E-3</v>
      </c>
    </row>
    <row r="229" spans="2:15">
      <c r="B229" s="76" t="s">
        <v>1489</v>
      </c>
      <c r="C229" s="73" t="s">
        <v>1490</v>
      </c>
      <c r="D229" s="86" t="s">
        <v>1384</v>
      </c>
      <c r="E229" s="86" t="s">
        <v>651</v>
      </c>
      <c r="F229" s="73"/>
      <c r="G229" s="86" t="s">
        <v>682</v>
      </c>
      <c r="H229" s="86" t="s">
        <v>121</v>
      </c>
      <c r="I229" s="83">
        <v>2.0612280000000003</v>
      </c>
      <c r="J229" s="85">
        <v>86743</v>
      </c>
      <c r="K229" s="73"/>
      <c r="L229" s="83">
        <v>6.6154927150000011</v>
      </c>
      <c r="M229" s="84">
        <v>4.9946714253197302E-9</v>
      </c>
      <c r="N229" s="84">
        <f t="shared" si="4"/>
        <v>6.5354881633542866E-3</v>
      </c>
      <c r="O229" s="84">
        <f>L229/'סכום נכסי הקרן'!$C$42</f>
        <v>1.1120511871539332E-3</v>
      </c>
    </row>
    <row r="230" spans="2:15">
      <c r="B230" s="76" t="s">
        <v>1491</v>
      </c>
      <c r="C230" s="73" t="s">
        <v>1492</v>
      </c>
      <c r="D230" s="86" t="s">
        <v>1384</v>
      </c>
      <c r="E230" s="86" t="s">
        <v>651</v>
      </c>
      <c r="F230" s="73"/>
      <c r="G230" s="86" t="s">
        <v>735</v>
      </c>
      <c r="H230" s="86" t="s">
        <v>121</v>
      </c>
      <c r="I230" s="83">
        <v>25.212000000000003</v>
      </c>
      <c r="J230" s="85">
        <v>1076</v>
      </c>
      <c r="K230" s="73"/>
      <c r="L230" s="83">
        <v>1.003740144</v>
      </c>
      <c r="M230" s="84">
        <v>2.1951098469117233E-6</v>
      </c>
      <c r="N230" s="84">
        <f t="shared" si="4"/>
        <v>9.9160139883783791E-4</v>
      </c>
      <c r="O230" s="84">
        <f>L230/'סכום נכסי הקרן'!$C$42</f>
        <v>1.6872672479834478E-4</v>
      </c>
    </row>
    <row r="231" spans="2:15">
      <c r="B231" s="76" t="s">
        <v>1493</v>
      </c>
      <c r="C231" s="73" t="s">
        <v>1494</v>
      </c>
      <c r="D231" s="86" t="s">
        <v>1384</v>
      </c>
      <c r="E231" s="86" t="s">
        <v>651</v>
      </c>
      <c r="F231" s="73"/>
      <c r="G231" s="86" t="s">
        <v>1495</v>
      </c>
      <c r="H231" s="86" t="s">
        <v>121</v>
      </c>
      <c r="I231" s="83">
        <v>1.7969680000000003</v>
      </c>
      <c r="J231" s="85">
        <v>53838</v>
      </c>
      <c r="K231" s="73"/>
      <c r="L231" s="83">
        <v>3.5795710380000005</v>
      </c>
      <c r="M231" s="84">
        <v>4.0550020524610588E-9</v>
      </c>
      <c r="N231" s="84">
        <f t="shared" si="4"/>
        <v>3.5362814466850813E-3</v>
      </c>
      <c r="O231" s="84">
        <f>L231/'סכום נכסי הקרן'!$C$42</f>
        <v>6.0171878253058243E-4</v>
      </c>
    </row>
    <row r="232" spans="2:15">
      <c r="B232" s="76" t="s">
        <v>1496</v>
      </c>
      <c r="C232" s="73" t="s">
        <v>1497</v>
      </c>
      <c r="D232" s="86" t="s">
        <v>1384</v>
      </c>
      <c r="E232" s="86" t="s">
        <v>651</v>
      </c>
      <c r="F232" s="73"/>
      <c r="G232" s="86" t="s">
        <v>776</v>
      </c>
      <c r="H232" s="86" t="s">
        <v>121</v>
      </c>
      <c r="I232" s="83">
        <v>2.6144840000000005</v>
      </c>
      <c r="J232" s="85">
        <v>14687</v>
      </c>
      <c r="K232" s="73"/>
      <c r="L232" s="83">
        <v>1.4207604980000004</v>
      </c>
      <c r="M232" s="84">
        <v>1.1664908256686306E-8</v>
      </c>
      <c r="N232" s="84">
        <f t="shared" si="4"/>
        <v>1.4035785114820949E-3</v>
      </c>
      <c r="O232" s="84">
        <f>L232/'סכום נכסי הקרן'!$C$42</f>
        <v>2.3882701811157745E-4</v>
      </c>
    </row>
    <row r="233" spans="2:15">
      <c r="B233" s="76" t="s">
        <v>1498</v>
      </c>
      <c r="C233" s="73" t="s">
        <v>1499</v>
      </c>
      <c r="D233" s="86" t="s">
        <v>1400</v>
      </c>
      <c r="E233" s="86" t="s">
        <v>651</v>
      </c>
      <c r="F233" s="73"/>
      <c r="G233" s="86" t="s">
        <v>146</v>
      </c>
      <c r="H233" s="86" t="s">
        <v>121</v>
      </c>
      <c r="I233" s="83">
        <v>2.2726360000000003</v>
      </c>
      <c r="J233" s="85">
        <v>9838</v>
      </c>
      <c r="K233" s="73"/>
      <c r="L233" s="83">
        <v>0.82725314000000016</v>
      </c>
      <c r="M233" s="84">
        <v>7.6708614626426262E-9</v>
      </c>
      <c r="N233" s="84">
        <f t="shared" si="4"/>
        <v>8.1724874283497216E-4</v>
      </c>
      <c r="O233" s="84">
        <f>L233/'סכום נכסי הקרן'!$C$42</f>
        <v>1.3905960992564089E-4</v>
      </c>
    </row>
    <row r="234" spans="2:15">
      <c r="B234" s="76" t="s">
        <v>1500</v>
      </c>
      <c r="C234" s="73" t="s">
        <v>1501</v>
      </c>
      <c r="D234" s="86" t="s">
        <v>1400</v>
      </c>
      <c r="E234" s="86" t="s">
        <v>651</v>
      </c>
      <c r="F234" s="73"/>
      <c r="G234" s="86" t="s">
        <v>730</v>
      </c>
      <c r="H234" s="86" t="s">
        <v>121</v>
      </c>
      <c r="I234" s="83">
        <v>4.624550000000001</v>
      </c>
      <c r="J234" s="85">
        <v>5147</v>
      </c>
      <c r="K234" s="73"/>
      <c r="L234" s="83">
        <v>0.88069467700000004</v>
      </c>
      <c r="M234" s="84">
        <v>1.5893260524829829E-8</v>
      </c>
      <c r="N234" s="84">
        <f t="shared" si="4"/>
        <v>8.700439838762071E-4</v>
      </c>
      <c r="O234" s="84">
        <f>L234/'סכום נכסי הקרן'!$C$42</f>
        <v>1.4804302616150636E-4</v>
      </c>
    </row>
    <row r="235" spans="2:15">
      <c r="B235" s="76" t="s">
        <v>1502</v>
      </c>
      <c r="C235" s="73" t="s">
        <v>1503</v>
      </c>
      <c r="D235" s="86" t="s">
        <v>28</v>
      </c>
      <c r="E235" s="86" t="s">
        <v>651</v>
      </c>
      <c r="F235" s="73"/>
      <c r="G235" s="86" t="s">
        <v>723</v>
      </c>
      <c r="H235" s="86" t="s">
        <v>123</v>
      </c>
      <c r="I235" s="83">
        <v>8.0599300000000014</v>
      </c>
      <c r="J235" s="85">
        <v>9558</v>
      </c>
      <c r="K235" s="73"/>
      <c r="L235" s="83">
        <v>3.0957242480000002</v>
      </c>
      <c r="M235" s="84">
        <v>8.2244183673469405E-8</v>
      </c>
      <c r="N235" s="84">
        <f t="shared" si="4"/>
        <v>3.0582860644587451E-3</v>
      </c>
      <c r="O235" s="84">
        <f>L235/'סכום נכסי הקרן'!$C$42</f>
        <v>5.2038509804172865E-4</v>
      </c>
    </row>
    <row r="236" spans="2:15">
      <c r="B236" s="76" t="s">
        <v>1504</v>
      </c>
      <c r="C236" s="73" t="s">
        <v>1505</v>
      </c>
      <c r="D236" s="86" t="s">
        <v>1400</v>
      </c>
      <c r="E236" s="86" t="s">
        <v>651</v>
      </c>
      <c r="F236" s="73"/>
      <c r="G236" s="86" t="s">
        <v>723</v>
      </c>
      <c r="H236" s="86" t="s">
        <v>121</v>
      </c>
      <c r="I236" s="83">
        <v>7.399280000000001</v>
      </c>
      <c r="J236" s="85">
        <v>9039</v>
      </c>
      <c r="K236" s="73"/>
      <c r="L236" s="83">
        <v>2.4746374010000003</v>
      </c>
      <c r="M236" s="84">
        <v>1.2947121609798777E-8</v>
      </c>
      <c r="N236" s="84">
        <f t="shared" si="4"/>
        <v>2.4447103397391185E-3</v>
      </c>
      <c r="O236" s="84">
        <f>L236/'סכום נכסי הקרן'!$C$42</f>
        <v>4.1598163252721138E-4</v>
      </c>
    </row>
    <row r="237" spans="2:15">
      <c r="B237" s="76" t="s">
        <v>1396</v>
      </c>
      <c r="C237" s="73" t="s">
        <v>1397</v>
      </c>
      <c r="D237" s="86" t="s">
        <v>110</v>
      </c>
      <c r="E237" s="86" t="s">
        <v>651</v>
      </c>
      <c r="F237" s="73"/>
      <c r="G237" s="86" t="s">
        <v>116</v>
      </c>
      <c r="H237" s="86" t="s">
        <v>124</v>
      </c>
      <c r="I237" s="83">
        <v>100.04860300000001</v>
      </c>
      <c r="J237" s="85">
        <v>1024</v>
      </c>
      <c r="K237" s="73"/>
      <c r="L237" s="83">
        <v>4.7851213880000003</v>
      </c>
      <c r="M237" s="84">
        <v>5.587467436561367E-7</v>
      </c>
      <c r="N237" s="84">
        <f t="shared" si="4"/>
        <v>4.7272524570359884E-3</v>
      </c>
      <c r="O237" s="84">
        <f>L237/'סכום נכסי הקרן'!$C$42</f>
        <v>8.0436940216645323E-4</v>
      </c>
    </row>
    <row r="238" spans="2:15">
      <c r="B238" s="76" t="s">
        <v>1506</v>
      </c>
      <c r="C238" s="73" t="s">
        <v>1507</v>
      </c>
      <c r="D238" s="86" t="s">
        <v>1384</v>
      </c>
      <c r="E238" s="86" t="s">
        <v>651</v>
      </c>
      <c r="F238" s="73"/>
      <c r="G238" s="86" t="s">
        <v>776</v>
      </c>
      <c r="H238" s="86" t="s">
        <v>121</v>
      </c>
      <c r="I238" s="83">
        <v>4.5444630000000013</v>
      </c>
      <c r="J238" s="85">
        <v>7559</v>
      </c>
      <c r="K238" s="73"/>
      <c r="L238" s="83">
        <v>1.2710090450000002</v>
      </c>
      <c r="M238" s="84">
        <v>5.787678636270651E-9</v>
      </c>
      <c r="N238" s="84">
        <f t="shared" si="4"/>
        <v>1.2556380797274804E-3</v>
      </c>
      <c r="O238" s="84">
        <f>L238/'סכום נכסי הקרן'!$C$42</f>
        <v>2.1365409626569848E-4</v>
      </c>
    </row>
    <row r="239" spans="2:15">
      <c r="B239" s="76" t="s">
        <v>1508</v>
      </c>
      <c r="C239" s="73" t="s">
        <v>1509</v>
      </c>
      <c r="D239" s="86" t="s">
        <v>1400</v>
      </c>
      <c r="E239" s="86" t="s">
        <v>651</v>
      </c>
      <c r="F239" s="73"/>
      <c r="G239" s="86" t="s">
        <v>1405</v>
      </c>
      <c r="H239" s="86" t="s">
        <v>121</v>
      </c>
      <c r="I239" s="83">
        <v>1.5855600000000003</v>
      </c>
      <c r="J239" s="85">
        <v>31064</v>
      </c>
      <c r="K239" s="73"/>
      <c r="L239" s="83">
        <v>1.8223919260000006</v>
      </c>
      <c r="M239" s="84">
        <v>1.5770814053442867E-9</v>
      </c>
      <c r="N239" s="84">
        <f t="shared" si="4"/>
        <v>1.800352804313446E-3</v>
      </c>
      <c r="O239" s="84">
        <f>L239/'סכום נכסי הקרן'!$C$42</f>
        <v>3.0634046352631244E-4</v>
      </c>
    </row>
    <row r="240" spans="2:15">
      <c r="B240" s="76" t="s">
        <v>1510</v>
      </c>
      <c r="C240" s="73" t="s">
        <v>1511</v>
      </c>
      <c r="D240" s="86" t="s">
        <v>1400</v>
      </c>
      <c r="E240" s="86" t="s">
        <v>651</v>
      </c>
      <c r="F240" s="73"/>
      <c r="G240" s="86" t="s">
        <v>697</v>
      </c>
      <c r="H240" s="86" t="s">
        <v>121</v>
      </c>
      <c r="I240" s="83">
        <v>4.8888100000000012</v>
      </c>
      <c r="J240" s="85">
        <v>14544</v>
      </c>
      <c r="K240" s="73"/>
      <c r="L240" s="83">
        <v>2.6308055480000001</v>
      </c>
      <c r="M240" s="84">
        <v>1.6729388576602041E-9</v>
      </c>
      <c r="N240" s="84">
        <f t="shared" si="4"/>
        <v>2.5989898651170664E-3</v>
      </c>
      <c r="O240" s="84">
        <f>L240/'סכום נכסי הקרן'!$C$42</f>
        <v>4.42233187891063E-4</v>
      </c>
    </row>
    <row r="241" spans="2:15">
      <c r="B241" s="76" t="s">
        <v>1419</v>
      </c>
      <c r="C241" s="73" t="s">
        <v>1420</v>
      </c>
      <c r="D241" s="86" t="s">
        <v>1384</v>
      </c>
      <c r="E241" s="86" t="s">
        <v>651</v>
      </c>
      <c r="F241" s="73"/>
      <c r="G241" s="86" t="s">
        <v>723</v>
      </c>
      <c r="H241" s="86" t="s">
        <v>121</v>
      </c>
      <c r="I241" s="83">
        <v>12.965447000000001</v>
      </c>
      <c r="J241" s="85">
        <v>1734</v>
      </c>
      <c r="K241" s="73"/>
      <c r="L241" s="83">
        <v>0.83183718000000006</v>
      </c>
      <c r="M241" s="84">
        <v>4.9676042145593874E-8</v>
      </c>
      <c r="N241" s="84">
        <f t="shared" si="4"/>
        <v>8.2177734568452451E-4</v>
      </c>
      <c r="O241" s="84">
        <f>L241/'סכום נכסי הקרן'!$C$42</f>
        <v>1.3983017794582818E-4</v>
      </c>
    </row>
    <row r="242" spans="2:15">
      <c r="B242" s="76" t="s">
        <v>1512</v>
      </c>
      <c r="C242" s="73" t="s">
        <v>1513</v>
      </c>
      <c r="D242" s="86" t="s">
        <v>1400</v>
      </c>
      <c r="E242" s="86" t="s">
        <v>651</v>
      </c>
      <c r="F242" s="73"/>
      <c r="G242" s="86" t="s">
        <v>776</v>
      </c>
      <c r="H242" s="86" t="s">
        <v>121</v>
      </c>
      <c r="I242" s="83">
        <v>2.5104700000000006</v>
      </c>
      <c r="J242" s="85">
        <v>39330</v>
      </c>
      <c r="K242" s="73"/>
      <c r="L242" s="83">
        <v>3.653261049000001</v>
      </c>
      <c r="M242" s="84">
        <v>2.6702001216217573E-9</v>
      </c>
      <c r="N242" s="84">
        <f t="shared" si="4"/>
        <v>3.6090802865290082E-3</v>
      </c>
      <c r="O242" s="84">
        <f>L242/'סכום נכסי הקרן'!$C$42</f>
        <v>6.1410592703277941E-4</v>
      </c>
    </row>
    <row r="243" spans="2:15">
      <c r="B243" s="76" t="s">
        <v>1514</v>
      </c>
      <c r="C243" s="73" t="s">
        <v>1515</v>
      </c>
      <c r="D243" s="86" t="s">
        <v>1384</v>
      </c>
      <c r="E243" s="86" t="s">
        <v>651</v>
      </c>
      <c r="F243" s="73"/>
      <c r="G243" s="86" t="s">
        <v>812</v>
      </c>
      <c r="H243" s="86" t="s">
        <v>121</v>
      </c>
      <c r="I243" s="83">
        <v>4.1753080000000002</v>
      </c>
      <c r="J243" s="85">
        <v>28698</v>
      </c>
      <c r="K243" s="73"/>
      <c r="L243" s="83">
        <v>4.4334505920000007</v>
      </c>
      <c r="M243" s="84">
        <v>1.8874407045306259E-9</v>
      </c>
      <c r="N243" s="84">
        <f t="shared" si="4"/>
        <v>4.3798345966181073E-3</v>
      </c>
      <c r="O243" s="84">
        <f>L243/'סכום נכסי הקרן'!$C$42</f>
        <v>7.4525423977009223E-4</v>
      </c>
    </row>
    <row r="244" spans="2:15">
      <c r="B244" s="76" t="s">
        <v>1516</v>
      </c>
      <c r="C244" s="73" t="s">
        <v>1517</v>
      </c>
      <c r="D244" s="86" t="s">
        <v>1384</v>
      </c>
      <c r="E244" s="86" t="s">
        <v>651</v>
      </c>
      <c r="F244" s="73"/>
      <c r="G244" s="86" t="s">
        <v>776</v>
      </c>
      <c r="H244" s="86" t="s">
        <v>121</v>
      </c>
      <c r="I244" s="83">
        <v>4.2810120000000005</v>
      </c>
      <c r="J244" s="85">
        <v>34054</v>
      </c>
      <c r="K244" s="73"/>
      <c r="L244" s="83">
        <v>5.3940665580000005</v>
      </c>
      <c r="M244" s="84">
        <v>5.7575403856417587E-10</v>
      </c>
      <c r="N244" s="84">
        <f t="shared" si="4"/>
        <v>5.3288333402925067E-3</v>
      </c>
      <c r="O244" s="84">
        <f>L244/'סכום נכסי הקרן'!$C$42</f>
        <v>9.0673187589040071E-4</v>
      </c>
    </row>
    <row r="245" spans="2:15">
      <c r="B245" s="76" t="s">
        <v>1518</v>
      </c>
      <c r="C245" s="73" t="s">
        <v>1519</v>
      </c>
      <c r="D245" s="86" t="s">
        <v>1400</v>
      </c>
      <c r="E245" s="86" t="s">
        <v>651</v>
      </c>
      <c r="F245" s="73"/>
      <c r="G245" s="86" t="s">
        <v>735</v>
      </c>
      <c r="H245" s="86" t="s">
        <v>121</v>
      </c>
      <c r="I245" s="83">
        <v>14.512366000000002</v>
      </c>
      <c r="J245" s="85">
        <v>8540</v>
      </c>
      <c r="K245" s="73"/>
      <c r="L245" s="83">
        <v>4.5856175410000004</v>
      </c>
      <c r="M245" s="84">
        <v>8.6894479568696628E-9</v>
      </c>
      <c r="N245" s="84">
        <f t="shared" si="4"/>
        <v>4.5301613125388026E-3</v>
      </c>
      <c r="O245" s="84">
        <f>L245/'סכום נכסי הקרן'!$C$42</f>
        <v>7.7083320169644379E-4</v>
      </c>
    </row>
    <row r="246" spans="2:15">
      <c r="B246" s="76" t="s">
        <v>1520</v>
      </c>
      <c r="C246" s="73" t="s">
        <v>1521</v>
      </c>
      <c r="D246" s="86" t="s">
        <v>1400</v>
      </c>
      <c r="E246" s="86" t="s">
        <v>651</v>
      </c>
      <c r="F246" s="73"/>
      <c r="G246" s="86" t="s">
        <v>730</v>
      </c>
      <c r="H246" s="86" t="s">
        <v>121</v>
      </c>
      <c r="I246" s="83">
        <v>2.9068600000000004</v>
      </c>
      <c r="J246" s="85">
        <v>7640</v>
      </c>
      <c r="K246" s="73"/>
      <c r="L246" s="83">
        <v>0.82171118500000007</v>
      </c>
      <c r="M246" s="84">
        <v>1.3683793077809105E-8</v>
      </c>
      <c r="N246" s="84">
        <f t="shared" si="4"/>
        <v>8.1177380954357585E-4</v>
      </c>
      <c r="O246" s="84">
        <f>L246/'סכום נכסי הקרן'!$C$42</f>
        <v>1.381280182963538E-4</v>
      </c>
    </row>
    <row r="247" spans="2:15">
      <c r="B247" s="76" t="s">
        <v>1522</v>
      </c>
      <c r="C247" s="73" t="s">
        <v>1523</v>
      </c>
      <c r="D247" s="86" t="s">
        <v>1384</v>
      </c>
      <c r="E247" s="86" t="s">
        <v>651</v>
      </c>
      <c r="F247" s="73"/>
      <c r="G247" s="86" t="s">
        <v>682</v>
      </c>
      <c r="H247" s="86" t="s">
        <v>121</v>
      </c>
      <c r="I247" s="83">
        <v>1.7705420000000003</v>
      </c>
      <c r="J247" s="85">
        <v>42302</v>
      </c>
      <c r="K247" s="73"/>
      <c r="L247" s="83">
        <v>2.7712063040000001</v>
      </c>
      <c r="M247" s="84">
        <v>7.1681862348178152E-10</v>
      </c>
      <c r="N247" s="84">
        <f t="shared" si="4"/>
        <v>2.7376926826537633E-3</v>
      </c>
      <c r="O247" s="84">
        <f>L247/'סכום נכסי הקרן'!$C$42</f>
        <v>4.658342761415411E-4</v>
      </c>
    </row>
    <row r="248" spans="2:15">
      <c r="B248" s="76" t="s">
        <v>1431</v>
      </c>
      <c r="C248" s="73" t="s">
        <v>1432</v>
      </c>
      <c r="D248" s="86" t="s">
        <v>1400</v>
      </c>
      <c r="E248" s="86" t="s">
        <v>651</v>
      </c>
      <c r="F248" s="73"/>
      <c r="G248" s="86" t="s">
        <v>529</v>
      </c>
      <c r="H248" s="86" t="s">
        <v>121</v>
      </c>
      <c r="I248" s="83">
        <v>28.326338000000007</v>
      </c>
      <c r="J248" s="85">
        <v>8046</v>
      </c>
      <c r="K248" s="73"/>
      <c r="L248" s="83">
        <v>8.432807330000001</v>
      </c>
      <c r="M248" s="84">
        <v>4.7443081083003127E-7</v>
      </c>
      <c r="N248" s="84">
        <f t="shared" si="4"/>
        <v>8.3308250591977648E-3</v>
      </c>
      <c r="O248" s="84">
        <f>L248/'סכום נכסי הקרן'!$C$42</f>
        <v>1.4175381647845847E-3</v>
      </c>
    </row>
    <row r="249" spans="2:15">
      <c r="B249" s="76" t="s">
        <v>1524</v>
      </c>
      <c r="C249" s="73" t="s">
        <v>1525</v>
      </c>
      <c r="D249" s="86" t="s">
        <v>1400</v>
      </c>
      <c r="E249" s="86" t="s">
        <v>651</v>
      </c>
      <c r="F249" s="73"/>
      <c r="G249" s="86" t="s">
        <v>776</v>
      </c>
      <c r="H249" s="86" t="s">
        <v>121</v>
      </c>
      <c r="I249" s="83">
        <v>4.8154920000000008</v>
      </c>
      <c r="J249" s="85">
        <v>25551</v>
      </c>
      <c r="K249" s="73"/>
      <c r="L249" s="83">
        <v>4.5525035349999996</v>
      </c>
      <c r="M249" s="84">
        <v>1.5744371584605121E-8</v>
      </c>
      <c r="N249" s="84">
        <f t="shared" si="4"/>
        <v>4.4974477712233472E-3</v>
      </c>
      <c r="O249" s="84">
        <f>L249/'סכום נכסי הקרן'!$C$42</f>
        <v>7.6526680305160407E-4</v>
      </c>
    </row>
    <row r="250" spans="2:15">
      <c r="B250" s="76" t="s">
        <v>1526</v>
      </c>
      <c r="C250" s="73" t="s">
        <v>1527</v>
      </c>
      <c r="D250" s="86" t="s">
        <v>1384</v>
      </c>
      <c r="E250" s="86" t="s">
        <v>651</v>
      </c>
      <c r="F250" s="73"/>
      <c r="G250" s="86" t="s">
        <v>119</v>
      </c>
      <c r="H250" s="86" t="s">
        <v>121</v>
      </c>
      <c r="I250" s="83">
        <v>30.254400000000004</v>
      </c>
      <c r="J250" s="85">
        <v>481</v>
      </c>
      <c r="K250" s="73"/>
      <c r="L250" s="83">
        <v>0.53843755699999996</v>
      </c>
      <c r="M250" s="84">
        <v>8.4106948663875635E-8</v>
      </c>
      <c r="N250" s="84">
        <f t="shared" si="4"/>
        <v>5.3192595503884525E-4</v>
      </c>
      <c r="O250" s="84">
        <f>L250/'סכום נכסי הקרן'!$C$42</f>
        <v>9.0510284005371086E-5</v>
      </c>
    </row>
    <row r="251" spans="2:15">
      <c r="B251" s="76" t="s">
        <v>1528</v>
      </c>
      <c r="C251" s="73" t="s">
        <v>1529</v>
      </c>
      <c r="D251" s="86" t="s">
        <v>1400</v>
      </c>
      <c r="E251" s="86" t="s">
        <v>651</v>
      </c>
      <c r="F251" s="73"/>
      <c r="G251" s="86" t="s">
        <v>820</v>
      </c>
      <c r="H251" s="86" t="s">
        <v>121</v>
      </c>
      <c r="I251" s="83">
        <v>47.223262000000005</v>
      </c>
      <c r="J251" s="85">
        <v>3668</v>
      </c>
      <c r="K251" s="73"/>
      <c r="L251" s="83">
        <v>6.4089522260000011</v>
      </c>
      <c r="M251" s="84">
        <v>8.3650476108206435E-9</v>
      </c>
      <c r="N251" s="84">
        <f t="shared" si="4"/>
        <v>6.3314454745833854E-3</v>
      </c>
      <c r="O251" s="84">
        <f>L251/'סכום נכסי הקרן'!$C$42</f>
        <v>1.0773321411383556E-3</v>
      </c>
    </row>
    <row r="252" spans="2:15">
      <c r="B252" s="76" t="s">
        <v>1530</v>
      </c>
      <c r="C252" s="73" t="s">
        <v>1531</v>
      </c>
      <c r="D252" s="86" t="s">
        <v>1400</v>
      </c>
      <c r="E252" s="86" t="s">
        <v>651</v>
      </c>
      <c r="F252" s="73"/>
      <c r="G252" s="86" t="s">
        <v>706</v>
      </c>
      <c r="H252" s="86" t="s">
        <v>121</v>
      </c>
      <c r="I252" s="83">
        <v>5.9458500000000001</v>
      </c>
      <c r="J252" s="85">
        <v>3682</v>
      </c>
      <c r="K252" s="73"/>
      <c r="L252" s="83">
        <v>0.81002692900000006</v>
      </c>
      <c r="M252" s="84">
        <v>1.9334031994734664E-8</v>
      </c>
      <c r="N252" s="84">
        <f t="shared" si="4"/>
        <v>8.0023085725334706E-4</v>
      </c>
      <c r="O252" s="84">
        <f>L252/'סכום נכסי הקרן'!$C$42</f>
        <v>1.3616391806745489E-4</v>
      </c>
    </row>
    <row r="253" spans="2:15">
      <c r="B253" s="76" t="s">
        <v>1532</v>
      </c>
      <c r="C253" s="73" t="s">
        <v>1533</v>
      </c>
      <c r="D253" s="86" t="s">
        <v>1384</v>
      </c>
      <c r="E253" s="86" t="s">
        <v>651</v>
      </c>
      <c r="F253" s="73"/>
      <c r="G253" s="86" t="s">
        <v>682</v>
      </c>
      <c r="H253" s="86" t="s">
        <v>121</v>
      </c>
      <c r="I253" s="83">
        <v>7.1350200000000008</v>
      </c>
      <c r="J253" s="85">
        <v>11904</v>
      </c>
      <c r="K253" s="73"/>
      <c r="L253" s="83">
        <v>3.1426052890000005</v>
      </c>
      <c r="M253" s="84">
        <v>6.4048653500897675E-9</v>
      </c>
      <c r="N253" s="84">
        <f t="shared" si="4"/>
        <v>3.1046001489481007E-3</v>
      </c>
      <c r="O253" s="84">
        <f>L253/'סכום נכסי הקרן'!$C$42</f>
        <v>5.2826570792900945E-4</v>
      </c>
    </row>
    <row r="254" spans="2:15">
      <c r="B254" s="76" t="s">
        <v>1534</v>
      </c>
      <c r="C254" s="73" t="s">
        <v>1535</v>
      </c>
      <c r="D254" s="86" t="s">
        <v>1400</v>
      </c>
      <c r="E254" s="86" t="s">
        <v>651</v>
      </c>
      <c r="F254" s="73"/>
      <c r="G254" s="86" t="s">
        <v>723</v>
      </c>
      <c r="H254" s="86" t="s">
        <v>121</v>
      </c>
      <c r="I254" s="83">
        <v>9.5133600000000023</v>
      </c>
      <c r="J254" s="85">
        <v>9796</v>
      </c>
      <c r="K254" s="73"/>
      <c r="L254" s="83">
        <v>3.4481363590000007</v>
      </c>
      <c r="M254" s="84">
        <v>6.5109071505887091E-9</v>
      </c>
      <c r="N254" s="84">
        <f t="shared" si="4"/>
        <v>3.406436274773533E-3</v>
      </c>
      <c r="O254" s="84">
        <f>L254/'סכום נכסי הקרן'!$C$42</f>
        <v>5.796248740173529E-4</v>
      </c>
    </row>
    <row r="255" spans="2:15">
      <c r="B255" s="76" t="s">
        <v>1536</v>
      </c>
      <c r="C255" s="73" t="s">
        <v>1537</v>
      </c>
      <c r="D255" s="86" t="s">
        <v>28</v>
      </c>
      <c r="E255" s="86" t="s">
        <v>651</v>
      </c>
      <c r="F255" s="73"/>
      <c r="G255" s="86" t="s">
        <v>115</v>
      </c>
      <c r="H255" s="86" t="s">
        <v>123</v>
      </c>
      <c r="I255" s="83">
        <v>4.5981240000000012</v>
      </c>
      <c r="J255" s="85">
        <v>14346</v>
      </c>
      <c r="K255" s="73"/>
      <c r="L255" s="83">
        <v>2.6507909430000005</v>
      </c>
      <c r="M255" s="84">
        <v>1.0761873748598754E-8</v>
      </c>
      <c r="N255" s="84">
        <f t="shared" si="4"/>
        <v>2.6187335664692433E-3</v>
      </c>
      <c r="O255" s="84">
        <f>L255/'סכום נכסי הקרן'!$C$42</f>
        <v>4.4559269309996427E-4</v>
      </c>
    </row>
    <row r="256" spans="2:15">
      <c r="B256" s="76" t="s">
        <v>1538</v>
      </c>
      <c r="C256" s="73" t="s">
        <v>1539</v>
      </c>
      <c r="D256" s="86" t="s">
        <v>28</v>
      </c>
      <c r="E256" s="86" t="s">
        <v>651</v>
      </c>
      <c r="F256" s="73"/>
      <c r="G256" s="86" t="s">
        <v>730</v>
      </c>
      <c r="H256" s="86" t="s">
        <v>121</v>
      </c>
      <c r="I256" s="83">
        <v>0.96719200000000016</v>
      </c>
      <c r="J256" s="85">
        <v>138600</v>
      </c>
      <c r="K256" s="73"/>
      <c r="L256" s="83">
        <v>4.9599519630000017</v>
      </c>
      <c r="M256" s="84">
        <v>4.0503652850806103E-9</v>
      </c>
      <c r="N256" s="84">
        <f t="shared" si="4"/>
        <v>4.8999687160856259E-3</v>
      </c>
      <c r="O256" s="84">
        <f>L256/'סכום נכסי הקרן'!$C$42</f>
        <v>8.3375807461389252E-4</v>
      </c>
    </row>
    <row r="257" spans="2:15">
      <c r="B257" s="76" t="s">
        <v>1438</v>
      </c>
      <c r="C257" s="73" t="s">
        <v>1439</v>
      </c>
      <c r="D257" s="86" t="s">
        <v>1384</v>
      </c>
      <c r="E257" s="86" t="s">
        <v>651</v>
      </c>
      <c r="F257" s="73"/>
      <c r="G257" s="86" t="s">
        <v>146</v>
      </c>
      <c r="H257" s="86" t="s">
        <v>121</v>
      </c>
      <c r="I257" s="83">
        <v>1.1755100000000001</v>
      </c>
      <c r="J257" s="85">
        <v>2660</v>
      </c>
      <c r="K257" s="73"/>
      <c r="L257" s="83">
        <v>0.11569364500000001</v>
      </c>
      <c r="M257" s="84">
        <v>2.1311842138445591E-8</v>
      </c>
      <c r="N257" s="84">
        <f t="shared" si="4"/>
        <v>1.1429450232155727E-4</v>
      </c>
      <c r="O257" s="84">
        <f>L257/'סכום נכסי הקרן'!$C$42</f>
        <v>1.9447871959211387E-5</v>
      </c>
    </row>
    <row r="258" spans="2:15">
      <c r="B258" s="76" t="s">
        <v>1540</v>
      </c>
      <c r="C258" s="73" t="s">
        <v>1541</v>
      </c>
      <c r="D258" s="86" t="s">
        <v>1384</v>
      </c>
      <c r="E258" s="86" t="s">
        <v>651</v>
      </c>
      <c r="F258" s="73"/>
      <c r="G258" s="86" t="s">
        <v>776</v>
      </c>
      <c r="H258" s="86" t="s">
        <v>121</v>
      </c>
      <c r="I258" s="83">
        <v>17.471916000000004</v>
      </c>
      <c r="J258" s="85">
        <v>1510</v>
      </c>
      <c r="K258" s="73"/>
      <c r="L258" s="83">
        <v>0.97615594700000019</v>
      </c>
      <c r="M258" s="84">
        <v>7.3258822256630307E-8</v>
      </c>
      <c r="N258" s="84">
        <f t="shared" si="4"/>
        <v>9.6435079170159653E-4</v>
      </c>
      <c r="O258" s="84">
        <f>L258/'סכום נכסי הקרן'!$C$42</f>
        <v>1.6408987606431397E-4</v>
      </c>
    </row>
    <row r="259" spans="2:15">
      <c r="B259" s="76" t="s">
        <v>1542</v>
      </c>
      <c r="C259" s="73" t="s">
        <v>1543</v>
      </c>
      <c r="D259" s="86" t="s">
        <v>1400</v>
      </c>
      <c r="E259" s="86" t="s">
        <v>651</v>
      </c>
      <c r="F259" s="73"/>
      <c r="G259" s="86" t="s">
        <v>812</v>
      </c>
      <c r="H259" s="86" t="s">
        <v>121</v>
      </c>
      <c r="I259" s="83">
        <v>77.230281000000019</v>
      </c>
      <c r="J259" s="85">
        <v>311</v>
      </c>
      <c r="K259" s="73"/>
      <c r="L259" s="83">
        <v>0.88868884200000009</v>
      </c>
      <c r="M259" s="84">
        <v>2.5920313700772504E-7</v>
      </c>
      <c r="N259" s="84">
        <f t="shared" si="4"/>
        <v>8.7794147133242321E-4</v>
      </c>
      <c r="O259" s="84">
        <f>L259/'סכום נכסי הקרן'!$C$42</f>
        <v>1.4938682942175293E-4</v>
      </c>
    </row>
    <row r="260" spans="2:15">
      <c r="B260" s="76" t="s">
        <v>1544</v>
      </c>
      <c r="C260" s="73" t="s">
        <v>1545</v>
      </c>
      <c r="D260" s="86" t="s">
        <v>1400</v>
      </c>
      <c r="E260" s="86" t="s">
        <v>651</v>
      </c>
      <c r="F260" s="73"/>
      <c r="G260" s="86" t="s">
        <v>682</v>
      </c>
      <c r="H260" s="86" t="s">
        <v>121</v>
      </c>
      <c r="I260" s="83">
        <v>14.402170000000002</v>
      </c>
      <c r="J260" s="85">
        <v>10092</v>
      </c>
      <c r="K260" s="83">
        <v>2.3848898000000004E-2</v>
      </c>
      <c r="L260" s="83">
        <v>5.4016767850000003</v>
      </c>
      <c r="M260" s="84">
        <v>2.7769031647248319E-9</v>
      </c>
      <c r="N260" s="84">
        <f t="shared" si="4"/>
        <v>5.3363515329081773E-3</v>
      </c>
      <c r="O260" s="84">
        <f>L260/'סכום נכסי הקרן'!$C$42</f>
        <v>9.0801113993534057E-4</v>
      </c>
    </row>
    <row r="261" spans="2:15">
      <c r="B261" s="76" t="s">
        <v>1546</v>
      </c>
      <c r="C261" s="73" t="s">
        <v>1547</v>
      </c>
      <c r="D261" s="86" t="s">
        <v>1384</v>
      </c>
      <c r="E261" s="86" t="s">
        <v>651</v>
      </c>
      <c r="F261" s="73"/>
      <c r="G261" s="86" t="s">
        <v>1409</v>
      </c>
      <c r="H261" s="86" t="s">
        <v>121</v>
      </c>
      <c r="I261" s="83">
        <v>50.424000000000007</v>
      </c>
      <c r="J261" s="85">
        <v>127</v>
      </c>
      <c r="K261" s="73"/>
      <c r="L261" s="83">
        <v>0.23694237600000007</v>
      </c>
      <c r="M261" s="84">
        <v>3.0810303653799929E-7</v>
      </c>
      <c r="N261" s="84">
        <f t="shared" si="4"/>
        <v>2.3407691013458261E-4</v>
      </c>
      <c r="O261" s="84">
        <f>L261/'סכום נכסי הקרן'!$C$42</f>
        <v>3.9829542842731955E-5</v>
      </c>
    </row>
    <row r="262" spans="2:15">
      <c r="B262" s="76" t="s">
        <v>1548</v>
      </c>
      <c r="C262" s="73" t="s">
        <v>1549</v>
      </c>
      <c r="D262" s="86" t="s">
        <v>1384</v>
      </c>
      <c r="E262" s="86" t="s">
        <v>651</v>
      </c>
      <c r="F262" s="73"/>
      <c r="G262" s="86" t="s">
        <v>740</v>
      </c>
      <c r="H262" s="86" t="s">
        <v>121</v>
      </c>
      <c r="I262" s="83">
        <v>2.11408</v>
      </c>
      <c r="J262" s="85">
        <v>26177</v>
      </c>
      <c r="K262" s="73"/>
      <c r="L262" s="83">
        <v>2.04759007</v>
      </c>
      <c r="M262" s="84">
        <v>6.6700650929326507E-10</v>
      </c>
      <c r="N262" s="84">
        <f t="shared" si="4"/>
        <v>2.0228275114783758E-3</v>
      </c>
      <c r="O262" s="84">
        <f>L262/'סכום נכסי הקרן'!$C$42</f>
        <v>3.4419582429365655E-4</v>
      </c>
    </row>
    <row r="263" spans="2:15">
      <c r="B263" s="76" t="s">
        <v>1550</v>
      </c>
      <c r="C263" s="73" t="s">
        <v>1551</v>
      </c>
      <c r="D263" s="86" t="s">
        <v>28</v>
      </c>
      <c r="E263" s="86" t="s">
        <v>651</v>
      </c>
      <c r="F263" s="73"/>
      <c r="G263" s="86" t="s">
        <v>723</v>
      </c>
      <c r="H263" s="86" t="s">
        <v>123</v>
      </c>
      <c r="I263" s="83">
        <v>17.705420000000004</v>
      </c>
      <c r="J263" s="85">
        <v>10638</v>
      </c>
      <c r="K263" s="73"/>
      <c r="L263" s="83">
        <v>7.5688551160000008</v>
      </c>
      <c r="M263" s="84">
        <v>2.9685581153226709E-8</v>
      </c>
      <c r="N263" s="84">
        <f t="shared" si="4"/>
        <v>7.4773210631162382E-3</v>
      </c>
      <c r="O263" s="84">
        <f>L263/'סכום נכסי הקרן'!$C$42</f>
        <v>1.2723095134031784E-3</v>
      </c>
    </row>
    <row r="264" spans="2:15">
      <c r="B264" s="76" t="s">
        <v>1552</v>
      </c>
      <c r="C264" s="73" t="s">
        <v>1553</v>
      </c>
      <c r="D264" s="86" t="s">
        <v>1400</v>
      </c>
      <c r="E264" s="86" t="s">
        <v>651</v>
      </c>
      <c r="F264" s="73"/>
      <c r="G264" s="86" t="s">
        <v>776</v>
      </c>
      <c r="H264" s="86" t="s">
        <v>121</v>
      </c>
      <c r="I264" s="83">
        <v>4.0960300000000007</v>
      </c>
      <c r="J264" s="85">
        <v>23748</v>
      </c>
      <c r="K264" s="73"/>
      <c r="L264" s="83">
        <v>3.5990832560000006</v>
      </c>
      <c r="M264" s="84">
        <v>2.5311894638586469E-9</v>
      </c>
      <c r="N264" s="84">
        <f t="shared" si="4"/>
        <v>3.5555576934097801E-3</v>
      </c>
      <c r="O264" s="84">
        <f>L264/'סכום נכסי הקרן'!$C$42</f>
        <v>6.0499874762550375E-4</v>
      </c>
    </row>
    <row r="265" spans="2:15">
      <c r="B265" s="116"/>
      <c r="C265" s="116"/>
      <c r="D265" s="116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</row>
    <row r="266" spans="2:15">
      <c r="B266" s="116"/>
      <c r="C266" s="116"/>
      <c r="D266" s="116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</row>
    <row r="267" spans="2:15">
      <c r="B267" s="116"/>
      <c r="C267" s="116"/>
      <c r="D267" s="116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</row>
    <row r="268" spans="2:15">
      <c r="B268" s="132" t="s">
        <v>205</v>
      </c>
      <c r="C268" s="116"/>
      <c r="D268" s="1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</row>
    <row r="269" spans="2:15">
      <c r="B269" s="132" t="s">
        <v>101</v>
      </c>
      <c r="C269" s="116"/>
      <c r="D269" s="116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2:15">
      <c r="B270" s="132" t="s">
        <v>188</v>
      </c>
      <c r="C270" s="116"/>
      <c r="D270" s="116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2:15">
      <c r="B271" s="132" t="s">
        <v>196</v>
      </c>
      <c r="C271" s="116"/>
      <c r="D271" s="116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2:15">
      <c r="B272" s="132" t="s">
        <v>202</v>
      </c>
      <c r="C272" s="116"/>
      <c r="D272" s="116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2:15">
      <c r="B273" s="134"/>
      <c r="C273" s="116"/>
      <c r="D273" s="116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2:15">
      <c r="B274" s="135"/>
      <c r="C274" s="116"/>
      <c r="D274" s="116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2:15">
      <c r="B275" s="116"/>
      <c r="C275" s="116"/>
      <c r="D275" s="116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2:15">
      <c r="B276" s="116"/>
      <c r="C276" s="116"/>
      <c r="D276" s="116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2:15">
      <c r="B277" s="116"/>
      <c r="C277" s="116"/>
      <c r="D277" s="116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2:15">
      <c r="B278" s="116"/>
      <c r="C278" s="116"/>
      <c r="D278" s="116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2:15">
      <c r="B279" s="116"/>
      <c r="C279" s="116"/>
      <c r="D279" s="116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2:15">
      <c r="B280" s="116"/>
      <c r="C280" s="116"/>
      <c r="D280" s="116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2:15">
      <c r="B281" s="116"/>
      <c r="C281" s="116"/>
      <c r="D281" s="1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2:15">
      <c r="B282" s="116"/>
      <c r="C282" s="116"/>
      <c r="D282" s="116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2:15">
      <c r="B283" s="116"/>
      <c r="C283" s="116"/>
      <c r="D283" s="116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2:15">
      <c r="B284" s="116"/>
      <c r="C284" s="116"/>
      <c r="D284" s="116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  <row r="285" spans="2:15">
      <c r="B285" s="116"/>
      <c r="C285" s="116"/>
      <c r="D285" s="116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</row>
    <row r="286" spans="2:15">
      <c r="B286" s="116"/>
      <c r="C286" s="116"/>
      <c r="D286" s="116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2:15">
      <c r="B287" s="116"/>
      <c r="C287" s="116"/>
      <c r="D287" s="116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2:15">
      <c r="B288" s="116"/>
      <c r="C288" s="116"/>
      <c r="D288" s="116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  <row r="289" spans="2:15">
      <c r="B289" s="116"/>
      <c r="C289" s="116"/>
      <c r="D289" s="116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</row>
    <row r="290" spans="2:15">
      <c r="B290" s="116"/>
      <c r="C290" s="116"/>
      <c r="D290" s="116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</row>
    <row r="291" spans="2:15">
      <c r="B291" s="116"/>
      <c r="C291" s="116"/>
      <c r="D291" s="116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</row>
    <row r="292" spans="2:15">
      <c r="B292" s="116"/>
      <c r="C292" s="116"/>
      <c r="D292" s="116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</row>
    <row r="293" spans="2:15">
      <c r="B293" s="134"/>
      <c r="C293" s="116"/>
      <c r="D293" s="116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</row>
    <row r="294" spans="2:15">
      <c r="B294" s="134"/>
      <c r="C294" s="116"/>
      <c r="D294" s="1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</row>
    <row r="295" spans="2:15">
      <c r="B295" s="135"/>
      <c r="C295" s="116"/>
      <c r="D295" s="116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</row>
    <row r="296" spans="2:15">
      <c r="B296" s="116"/>
      <c r="C296" s="116"/>
      <c r="D296" s="116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</row>
    <row r="297" spans="2:15">
      <c r="B297" s="116"/>
      <c r="C297" s="116"/>
      <c r="D297" s="116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</row>
    <row r="298" spans="2:15">
      <c r="B298" s="116"/>
      <c r="C298" s="116"/>
      <c r="D298" s="116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</row>
    <row r="299" spans="2:15">
      <c r="B299" s="116"/>
      <c r="C299" s="116"/>
      <c r="D299" s="116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</row>
    <row r="300" spans="2:15">
      <c r="B300" s="116"/>
      <c r="C300" s="116"/>
      <c r="D300" s="116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  <row r="301" spans="2:15">
      <c r="B301" s="116"/>
      <c r="C301" s="116"/>
      <c r="D301" s="116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</row>
    <row r="302" spans="2:15">
      <c r="B302" s="116"/>
      <c r="C302" s="116"/>
      <c r="D302" s="116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</row>
    <row r="303" spans="2:15">
      <c r="B303" s="116"/>
      <c r="C303" s="116"/>
      <c r="D303" s="116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</row>
    <row r="304" spans="2:15">
      <c r="B304" s="116"/>
      <c r="C304" s="116"/>
      <c r="D304" s="116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</row>
    <row r="305" spans="2:15">
      <c r="B305" s="116"/>
      <c r="C305" s="116"/>
      <c r="D305" s="116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</row>
    <row r="306" spans="2:15">
      <c r="B306" s="116"/>
      <c r="C306" s="116"/>
      <c r="D306" s="116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</row>
    <row r="307" spans="2:15">
      <c r="B307" s="116"/>
      <c r="C307" s="116"/>
      <c r="D307" s="1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</row>
    <row r="308" spans="2:15">
      <c r="B308" s="116"/>
      <c r="C308" s="116"/>
      <c r="D308" s="116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</row>
    <row r="309" spans="2:15">
      <c r="B309" s="116"/>
      <c r="C309" s="116"/>
      <c r="D309" s="116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</row>
    <row r="310" spans="2:15">
      <c r="B310" s="116"/>
      <c r="C310" s="116"/>
      <c r="D310" s="116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</row>
    <row r="311" spans="2:15">
      <c r="B311" s="116"/>
      <c r="C311" s="116"/>
      <c r="D311" s="116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</row>
    <row r="312" spans="2:15">
      <c r="B312" s="116"/>
      <c r="C312" s="116"/>
      <c r="D312" s="116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</row>
    <row r="313" spans="2:15">
      <c r="B313" s="116"/>
      <c r="C313" s="116"/>
      <c r="D313" s="116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</row>
    <row r="314" spans="2:15">
      <c r="B314" s="116"/>
      <c r="C314" s="116"/>
      <c r="D314" s="116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</row>
    <row r="315" spans="2:15">
      <c r="B315" s="116"/>
      <c r="C315" s="116"/>
      <c r="D315" s="116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</row>
    <row r="316" spans="2:15">
      <c r="B316" s="116"/>
      <c r="C316" s="116"/>
      <c r="D316" s="116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</row>
    <row r="317" spans="2:15">
      <c r="B317" s="116"/>
      <c r="C317" s="116"/>
      <c r="D317" s="116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</row>
    <row r="318" spans="2:15">
      <c r="B318" s="116"/>
      <c r="C318" s="116"/>
      <c r="D318" s="11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</row>
    <row r="319" spans="2:15">
      <c r="B319" s="116"/>
      <c r="C319" s="116"/>
      <c r="D319" s="1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</row>
    <row r="320" spans="2:15">
      <c r="B320" s="116"/>
      <c r="C320" s="116"/>
      <c r="D320" s="116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</row>
    <row r="321" spans="2:15">
      <c r="B321" s="116"/>
      <c r="C321" s="116"/>
      <c r="D321" s="11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2:15">
      <c r="B322" s="116"/>
      <c r="C322" s="116"/>
      <c r="D322" s="116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</row>
    <row r="323" spans="2:15">
      <c r="B323" s="116"/>
      <c r="C323" s="116"/>
      <c r="D323" s="116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</row>
    <row r="324" spans="2:15">
      <c r="B324" s="116"/>
      <c r="C324" s="116"/>
      <c r="D324" s="116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</row>
    <row r="325" spans="2:15">
      <c r="B325" s="116"/>
      <c r="C325" s="116"/>
      <c r="D325" s="116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</row>
    <row r="326" spans="2:15">
      <c r="B326" s="116"/>
      <c r="C326" s="116"/>
      <c r="D326" s="116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>
      <c r="B327" s="116"/>
      <c r="C327" s="116"/>
      <c r="D327" s="116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</row>
    <row r="328" spans="2:15">
      <c r="B328" s="116"/>
      <c r="C328" s="116"/>
      <c r="D328" s="116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</row>
    <row r="329" spans="2:15">
      <c r="B329" s="116"/>
      <c r="C329" s="116"/>
      <c r="D329" s="116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</row>
    <row r="330" spans="2:15">
      <c r="B330" s="116"/>
      <c r="C330" s="116"/>
      <c r="D330" s="116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</row>
    <row r="331" spans="2:15">
      <c r="B331" s="116"/>
      <c r="C331" s="116"/>
      <c r="D331" s="116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</row>
    <row r="332" spans="2:15">
      <c r="B332" s="116"/>
      <c r="C332" s="116"/>
      <c r="D332" s="1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</row>
    <row r="333" spans="2:15">
      <c r="B333" s="116"/>
      <c r="C333" s="116"/>
      <c r="D333" s="116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</row>
    <row r="334" spans="2:15">
      <c r="B334" s="116"/>
      <c r="C334" s="116"/>
      <c r="D334" s="116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</row>
    <row r="335" spans="2:15">
      <c r="B335" s="116"/>
      <c r="C335" s="116"/>
      <c r="D335" s="116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</row>
    <row r="336" spans="2:15">
      <c r="B336" s="116"/>
      <c r="C336" s="116"/>
      <c r="D336" s="116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</row>
    <row r="337" spans="2:15">
      <c r="B337" s="116"/>
      <c r="C337" s="116"/>
      <c r="D337" s="116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</row>
    <row r="338" spans="2:15">
      <c r="B338" s="116"/>
      <c r="C338" s="116"/>
      <c r="D338" s="116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2:15">
      <c r="B339" s="116"/>
      <c r="C339" s="116"/>
      <c r="D339" s="116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</row>
    <row r="340" spans="2:15">
      <c r="B340" s="116"/>
      <c r="C340" s="116"/>
      <c r="D340" s="116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</row>
    <row r="341" spans="2:15">
      <c r="B341" s="116"/>
      <c r="C341" s="116"/>
      <c r="D341" s="116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</row>
    <row r="342" spans="2:15">
      <c r="B342" s="116"/>
      <c r="C342" s="116"/>
      <c r="D342" s="116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</row>
    <row r="343" spans="2:15">
      <c r="B343" s="116"/>
      <c r="C343" s="116"/>
      <c r="D343" s="116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</row>
    <row r="344" spans="2:15">
      <c r="B344" s="116"/>
      <c r="C344" s="116"/>
      <c r="D344" s="1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</row>
    <row r="345" spans="2:15">
      <c r="B345" s="116"/>
      <c r="C345" s="116"/>
      <c r="D345" s="116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</row>
    <row r="346" spans="2:15">
      <c r="B346" s="116"/>
      <c r="C346" s="116"/>
      <c r="D346" s="116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</row>
    <row r="347" spans="2:15">
      <c r="B347" s="116"/>
      <c r="C347" s="116"/>
      <c r="D347" s="116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</row>
    <row r="348" spans="2:15">
      <c r="B348" s="116"/>
      <c r="C348" s="116"/>
      <c r="D348" s="116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</row>
    <row r="349" spans="2:15">
      <c r="B349" s="116"/>
      <c r="C349" s="116"/>
      <c r="D349" s="116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</row>
    <row r="350" spans="2:15">
      <c r="B350" s="116"/>
      <c r="C350" s="116"/>
      <c r="D350" s="116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</row>
    <row r="351" spans="2:15">
      <c r="B351" s="116"/>
      <c r="C351" s="116"/>
      <c r="D351" s="116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</row>
    <row r="352" spans="2:15">
      <c r="B352" s="116"/>
      <c r="C352" s="116"/>
      <c r="D352" s="116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</row>
    <row r="353" spans="2:15">
      <c r="B353" s="116"/>
      <c r="C353" s="116"/>
      <c r="D353" s="116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</row>
    <row r="354" spans="2:15">
      <c r="B354" s="116"/>
      <c r="C354" s="116"/>
      <c r="D354" s="116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</row>
    <row r="355" spans="2:15">
      <c r="B355" s="116"/>
      <c r="C355" s="116"/>
      <c r="D355" s="116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</row>
    <row r="356" spans="2:15">
      <c r="B356" s="116"/>
      <c r="C356" s="116"/>
      <c r="D356" s="116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</row>
    <row r="357" spans="2:15">
      <c r="B357" s="116"/>
      <c r="C357" s="116"/>
      <c r="D357" s="116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</row>
    <row r="358" spans="2:15">
      <c r="B358" s="116"/>
      <c r="C358" s="116"/>
      <c r="D358" s="116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</row>
    <row r="359" spans="2:15">
      <c r="B359" s="116"/>
      <c r="C359" s="116"/>
      <c r="D359" s="116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</row>
    <row r="360" spans="2:15">
      <c r="B360" s="134"/>
      <c r="C360" s="116"/>
      <c r="D360" s="116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</row>
    <row r="361" spans="2:15">
      <c r="B361" s="134"/>
      <c r="C361" s="116"/>
      <c r="D361" s="116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</row>
    <row r="362" spans="2:15">
      <c r="B362" s="135"/>
      <c r="C362" s="116"/>
      <c r="D362" s="116"/>
      <c r="E362" s="116"/>
      <c r="F362" s="116"/>
      <c r="G362" s="116"/>
      <c r="H362" s="117"/>
      <c r="I362" s="117"/>
      <c r="J362" s="117"/>
      <c r="K362" s="117"/>
      <c r="L362" s="117"/>
      <c r="M362" s="117"/>
      <c r="N362" s="117"/>
      <c r="O362" s="117"/>
    </row>
    <row r="363" spans="2:15">
      <c r="B363" s="116"/>
      <c r="C363" s="116"/>
      <c r="D363" s="116"/>
      <c r="E363" s="116"/>
      <c r="F363" s="116"/>
      <c r="G363" s="116"/>
      <c r="H363" s="117"/>
      <c r="I363" s="117"/>
      <c r="J363" s="117"/>
      <c r="K363" s="117"/>
      <c r="L363" s="117"/>
      <c r="M363" s="117"/>
      <c r="N363" s="117"/>
      <c r="O363" s="117"/>
    </row>
    <row r="364" spans="2:15">
      <c r="B364" s="116"/>
      <c r="C364" s="116"/>
      <c r="D364" s="116"/>
      <c r="E364" s="116"/>
      <c r="F364" s="116"/>
      <c r="G364" s="116"/>
      <c r="H364" s="117"/>
      <c r="I364" s="117"/>
      <c r="J364" s="117"/>
      <c r="K364" s="117"/>
      <c r="L364" s="117"/>
      <c r="M364" s="117"/>
      <c r="N364" s="117"/>
      <c r="O364" s="117"/>
    </row>
    <row r="365" spans="2:15">
      <c r="B365" s="116"/>
      <c r="C365" s="116"/>
      <c r="D365" s="116"/>
      <c r="E365" s="116"/>
      <c r="F365" s="116"/>
      <c r="G365" s="116"/>
      <c r="H365" s="117"/>
      <c r="I365" s="117"/>
      <c r="J365" s="117"/>
      <c r="K365" s="117"/>
      <c r="L365" s="117"/>
      <c r="M365" s="117"/>
      <c r="N365" s="117"/>
      <c r="O365" s="117"/>
    </row>
    <row r="366" spans="2:15">
      <c r="B366" s="116"/>
      <c r="C366" s="116"/>
      <c r="D366" s="116"/>
      <c r="E366" s="116"/>
      <c r="F366" s="116"/>
      <c r="G366" s="116"/>
      <c r="H366" s="117"/>
      <c r="I366" s="117"/>
      <c r="J366" s="117"/>
      <c r="K366" s="117"/>
      <c r="L366" s="117"/>
      <c r="M366" s="117"/>
      <c r="N366" s="117"/>
      <c r="O366" s="117"/>
    </row>
    <row r="367" spans="2:15">
      <c r="B367" s="116"/>
      <c r="C367" s="116"/>
      <c r="D367" s="116"/>
      <c r="E367" s="116"/>
      <c r="F367" s="116"/>
      <c r="G367" s="116"/>
      <c r="H367" s="117"/>
      <c r="I367" s="117"/>
      <c r="J367" s="117"/>
      <c r="K367" s="117"/>
      <c r="L367" s="117"/>
      <c r="M367" s="117"/>
      <c r="N367" s="117"/>
      <c r="O367" s="117"/>
    </row>
    <row r="368" spans="2:15">
      <c r="B368" s="116"/>
      <c r="C368" s="116"/>
      <c r="D368" s="116"/>
      <c r="E368" s="116"/>
      <c r="F368" s="116"/>
      <c r="G368" s="116"/>
      <c r="H368" s="117"/>
      <c r="I368" s="117"/>
      <c r="J368" s="117"/>
      <c r="K368" s="117"/>
      <c r="L368" s="117"/>
      <c r="M368" s="117"/>
      <c r="N368" s="117"/>
      <c r="O368" s="117"/>
    </row>
    <row r="369" spans="2:15">
      <c r="B369" s="116"/>
      <c r="C369" s="116"/>
      <c r="D369" s="116"/>
      <c r="E369" s="116"/>
      <c r="F369" s="116"/>
      <c r="G369" s="116"/>
      <c r="H369" s="117"/>
      <c r="I369" s="117"/>
      <c r="J369" s="117"/>
      <c r="K369" s="117"/>
      <c r="L369" s="117"/>
      <c r="M369" s="117"/>
      <c r="N369" s="117"/>
      <c r="O369" s="117"/>
    </row>
    <row r="370" spans="2:15">
      <c r="B370" s="116"/>
      <c r="C370" s="116"/>
      <c r="D370" s="116"/>
      <c r="E370" s="116"/>
      <c r="F370" s="116"/>
      <c r="G370" s="116"/>
      <c r="H370" s="117"/>
      <c r="I370" s="117"/>
      <c r="J370" s="117"/>
      <c r="K370" s="117"/>
      <c r="L370" s="117"/>
      <c r="M370" s="117"/>
      <c r="N370" s="117"/>
      <c r="O370" s="117"/>
    </row>
    <row r="371" spans="2:15">
      <c r="B371" s="116"/>
      <c r="C371" s="116"/>
      <c r="D371" s="116"/>
      <c r="E371" s="116"/>
      <c r="F371" s="116"/>
      <c r="G371" s="116"/>
      <c r="H371" s="117"/>
      <c r="I371" s="117"/>
      <c r="J371" s="117"/>
      <c r="K371" s="117"/>
      <c r="L371" s="117"/>
      <c r="M371" s="117"/>
      <c r="N371" s="117"/>
      <c r="O371" s="117"/>
    </row>
    <row r="372" spans="2:15">
      <c r="B372" s="116"/>
      <c r="C372" s="116"/>
      <c r="D372" s="116"/>
      <c r="E372" s="116"/>
      <c r="F372" s="116"/>
      <c r="G372" s="116"/>
      <c r="H372" s="117"/>
      <c r="I372" s="117"/>
      <c r="J372" s="117"/>
      <c r="K372" s="117"/>
      <c r="L372" s="117"/>
      <c r="M372" s="117"/>
      <c r="N372" s="117"/>
      <c r="O372" s="117"/>
    </row>
    <row r="373" spans="2:15">
      <c r="B373" s="116"/>
      <c r="C373" s="116"/>
      <c r="D373" s="116"/>
      <c r="E373" s="116"/>
      <c r="F373" s="116"/>
      <c r="G373" s="116"/>
      <c r="H373" s="117"/>
      <c r="I373" s="117"/>
      <c r="J373" s="117"/>
      <c r="K373" s="117"/>
      <c r="L373" s="117"/>
      <c r="M373" s="117"/>
      <c r="N373" s="117"/>
      <c r="O373" s="117"/>
    </row>
    <row r="374" spans="2:15">
      <c r="B374" s="116"/>
      <c r="C374" s="116"/>
      <c r="D374" s="116"/>
      <c r="E374" s="116"/>
      <c r="F374" s="116"/>
      <c r="G374" s="116"/>
      <c r="H374" s="117"/>
      <c r="I374" s="117"/>
      <c r="J374" s="117"/>
      <c r="K374" s="117"/>
      <c r="L374" s="117"/>
      <c r="M374" s="117"/>
      <c r="N374" s="117"/>
      <c r="O374" s="117"/>
    </row>
    <row r="375" spans="2:15">
      <c r="B375" s="116"/>
      <c r="C375" s="116"/>
      <c r="D375" s="116"/>
      <c r="E375" s="116"/>
      <c r="F375" s="116"/>
      <c r="G375" s="116"/>
      <c r="H375" s="117"/>
      <c r="I375" s="117"/>
      <c r="J375" s="117"/>
      <c r="K375" s="117"/>
      <c r="L375" s="117"/>
      <c r="M375" s="117"/>
      <c r="N375" s="117"/>
      <c r="O375" s="117"/>
    </row>
    <row r="376" spans="2:15">
      <c r="B376" s="116"/>
      <c r="C376" s="116"/>
      <c r="D376" s="116"/>
      <c r="E376" s="116"/>
      <c r="F376" s="116"/>
      <c r="G376" s="116"/>
      <c r="H376" s="117"/>
      <c r="I376" s="117"/>
      <c r="J376" s="117"/>
      <c r="K376" s="117"/>
      <c r="L376" s="117"/>
      <c r="M376" s="117"/>
      <c r="N376" s="117"/>
      <c r="O376" s="117"/>
    </row>
    <row r="377" spans="2:15">
      <c r="B377" s="116"/>
      <c r="C377" s="116"/>
      <c r="D377" s="116"/>
      <c r="E377" s="116"/>
      <c r="F377" s="116"/>
      <c r="G377" s="116"/>
      <c r="H377" s="117"/>
      <c r="I377" s="117"/>
      <c r="J377" s="117"/>
      <c r="K377" s="117"/>
      <c r="L377" s="117"/>
      <c r="M377" s="117"/>
      <c r="N377" s="117"/>
      <c r="O377" s="117"/>
    </row>
    <row r="378" spans="2:15">
      <c r="B378" s="116"/>
      <c r="C378" s="116"/>
      <c r="D378" s="116"/>
      <c r="E378" s="116"/>
      <c r="F378" s="116"/>
      <c r="G378" s="116"/>
      <c r="H378" s="117"/>
      <c r="I378" s="117"/>
      <c r="J378" s="117"/>
      <c r="K378" s="117"/>
      <c r="L378" s="117"/>
      <c r="M378" s="117"/>
      <c r="N378" s="117"/>
      <c r="O378" s="117"/>
    </row>
    <row r="379" spans="2:15">
      <c r="B379" s="116"/>
      <c r="C379" s="116"/>
      <c r="D379" s="116"/>
      <c r="E379" s="116"/>
      <c r="F379" s="116"/>
      <c r="G379" s="116"/>
      <c r="H379" s="117"/>
      <c r="I379" s="117"/>
      <c r="J379" s="117"/>
      <c r="K379" s="117"/>
      <c r="L379" s="117"/>
      <c r="M379" s="117"/>
      <c r="N379" s="117"/>
      <c r="O379" s="117"/>
    </row>
    <row r="380" spans="2:15">
      <c r="B380" s="116"/>
      <c r="C380" s="116"/>
      <c r="D380" s="116"/>
      <c r="E380" s="116"/>
      <c r="F380" s="116"/>
      <c r="G380" s="116"/>
      <c r="H380" s="117"/>
      <c r="I380" s="117"/>
      <c r="J380" s="117"/>
      <c r="K380" s="117"/>
      <c r="L380" s="117"/>
      <c r="M380" s="117"/>
      <c r="N380" s="117"/>
      <c r="O380" s="117"/>
    </row>
    <row r="381" spans="2:15">
      <c r="B381" s="116"/>
      <c r="C381" s="116"/>
      <c r="D381" s="116"/>
      <c r="E381" s="116"/>
      <c r="F381" s="116"/>
      <c r="G381" s="116"/>
      <c r="H381" s="117"/>
      <c r="I381" s="117"/>
      <c r="J381" s="117"/>
      <c r="K381" s="117"/>
      <c r="L381" s="117"/>
      <c r="M381" s="117"/>
      <c r="N381" s="117"/>
      <c r="O381" s="117"/>
    </row>
    <row r="382" spans="2:15">
      <c r="B382" s="116"/>
      <c r="C382" s="116"/>
      <c r="D382" s="116"/>
      <c r="E382" s="116"/>
      <c r="F382" s="116"/>
      <c r="G382" s="116"/>
      <c r="H382" s="117"/>
      <c r="I382" s="117"/>
      <c r="J382" s="117"/>
      <c r="K382" s="117"/>
      <c r="L382" s="117"/>
      <c r="M382" s="117"/>
      <c r="N382" s="117"/>
      <c r="O382" s="117"/>
    </row>
    <row r="383" spans="2:15">
      <c r="B383" s="116"/>
      <c r="C383" s="116"/>
      <c r="D383" s="116"/>
      <c r="E383" s="116"/>
      <c r="F383" s="116"/>
      <c r="G383" s="116"/>
      <c r="H383" s="117"/>
      <c r="I383" s="117"/>
      <c r="J383" s="117"/>
      <c r="K383" s="117"/>
      <c r="L383" s="117"/>
      <c r="M383" s="117"/>
      <c r="N383" s="117"/>
      <c r="O383" s="117"/>
    </row>
    <row r="384" spans="2:15">
      <c r="B384" s="116"/>
      <c r="C384" s="116"/>
      <c r="D384" s="116"/>
      <c r="E384" s="116"/>
      <c r="F384" s="116"/>
      <c r="G384" s="116"/>
      <c r="H384" s="117"/>
      <c r="I384" s="117"/>
      <c r="J384" s="117"/>
      <c r="K384" s="117"/>
      <c r="L384" s="117"/>
      <c r="M384" s="117"/>
      <c r="N384" s="117"/>
      <c r="O384" s="117"/>
    </row>
    <row r="385" spans="2:15">
      <c r="B385" s="116"/>
      <c r="C385" s="116"/>
      <c r="D385" s="116"/>
      <c r="E385" s="116"/>
      <c r="F385" s="116"/>
      <c r="G385" s="116"/>
      <c r="H385" s="117"/>
      <c r="I385" s="117"/>
      <c r="J385" s="117"/>
      <c r="K385" s="117"/>
      <c r="L385" s="117"/>
      <c r="M385" s="117"/>
      <c r="N385" s="117"/>
      <c r="O385" s="117"/>
    </row>
    <row r="386" spans="2:15">
      <c r="B386" s="116"/>
      <c r="C386" s="116"/>
      <c r="D386" s="116"/>
      <c r="E386" s="116"/>
      <c r="F386" s="116"/>
      <c r="G386" s="116"/>
      <c r="H386" s="117"/>
      <c r="I386" s="117"/>
      <c r="J386" s="117"/>
      <c r="K386" s="117"/>
      <c r="L386" s="117"/>
      <c r="M386" s="117"/>
      <c r="N386" s="117"/>
      <c r="O386" s="117"/>
    </row>
    <row r="387" spans="2:15">
      <c r="B387" s="116"/>
      <c r="C387" s="116"/>
      <c r="D387" s="116"/>
      <c r="E387" s="116"/>
      <c r="F387" s="116"/>
      <c r="G387" s="116"/>
      <c r="H387" s="117"/>
      <c r="I387" s="117"/>
      <c r="J387" s="117"/>
      <c r="K387" s="117"/>
      <c r="L387" s="117"/>
      <c r="M387" s="117"/>
      <c r="N387" s="117"/>
      <c r="O387" s="117"/>
    </row>
    <row r="388" spans="2:15">
      <c r="B388" s="116"/>
      <c r="C388" s="116"/>
      <c r="D388" s="116"/>
      <c r="E388" s="116"/>
      <c r="F388" s="116"/>
      <c r="G388" s="116"/>
      <c r="H388" s="117"/>
      <c r="I388" s="117"/>
      <c r="J388" s="117"/>
      <c r="K388" s="117"/>
      <c r="L388" s="117"/>
      <c r="M388" s="117"/>
      <c r="N388" s="117"/>
      <c r="O388" s="117"/>
    </row>
    <row r="389" spans="2:15">
      <c r="B389" s="116"/>
      <c r="C389" s="116"/>
      <c r="D389" s="116"/>
      <c r="E389" s="116"/>
      <c r="F389" s="116"/>
      <c r="G389" s="116"/>
      <c r="H389" s="117"/>
      <c r="I389" s="117"/>
      <c r="J389" s="117"/>
      <c r="K389" s="117"/>
      <c r="L389" s="117"/>
      <c r="M389" s="117"/>
      <c r="N389" s="117"/>
      <c r="O389" s="117"/>
    </row>
    <row r="390" spans="2:15">
      <c r="B390" s="116"/>
      <c r="C390" s="116"/>
      <c r="D390" s="116"/>
      <c r="E390" s="116"/>
      <c r="F390" s="116"/>
      <c r="G390" s="116"/>
      <c r="H390" s="117"/>
      <c r="I390" s="117"/>
      <c r="J390" s="117"/>
      <c r="K390" s="117"/>
      <c r="L390" s="117"/>
      <c r="M390" s="117"/>
      <c r="N390" s="117"/>
      <c r="O390" s="117"/>
    </row>
    <row r="391" spans="2:15">
      <c r="B391" s="116"/>
      <c r="C391" s="116"/>
      <c r="D391" s="116"/>
      <c r="E391" s="116"/>
      <c r="F391" s="116"/>
      <c r="G391" s="116"/>
      <c r="H391" s="117"/>
      <c r="I391" s="117"/>
      <c r="J391" s="117"/>
      <c r="K391" s="117"/>
      <c r="L391" s="117"/>
      <c r="M391" s="117"/>
      <c r="N391" s="117"/>
      <c r="O391" s="117"/>
    </row>
    <row r="392" spans="2:15">
      <c r="B392" s="116"/>
      <c r="C392" s="116"/>
      <c r="D392" s="116"/>
      <c r="E392" s="116"/>
      <c r="F392" s="116"/>
      <c r="G392" s="116"/>
      <c r="H392" s="117"/>
      <c r="I392" s="117"/>
      <c r="J392" s="117"/>
      <c r="K392" s="117"/>
      <c r="L392" s="117"/>
      <c r="M392" s="117"/>
      <c r="N392" s="117"/>
      <c r="O392" s="117"/>
    </row>
    <row r="393" spans="2:15">
      <c r="B393" s="116"/>
      <c r="C393" s="116"/>
      <c r="D393" s="116"/>
      <c r="E393" s="116"/>
      <c r="F393" s="116"/>
      <c r="G393" s="116"/>
      <c r="H393" s="117"/>
      <c r="I393" s="117"/>
      <c r="J393" s="117"/>
      <c r="K393" s="117"/>
      <c r="L393" s="117"/>
      <c r="M393" s="117"/>
      <c r="N393" s="117"/>
      <c r="O393" s="117"/>
    </row>
    <row r="394" spans="2:15">
      <c r="B394" s="116"/>
      <c r="C394" s="116"/>
      <c r="D394" s="116"/>
      <c r="E394" s="116"/>
      <c r="F394" s="116"/>
      <c r="G394" s="116"/>
      <c r="H394" s="117"/>
      <c r="I394" s="117"/>
      <c r="J394" s="117"/>
      <c r="K394" s="117"/>
      <c r="L394" s="117"/>
      <c r="M394" s="117"/>
      <c r="N394" s="117"/>
      <c r="O394" s="117"/>
    </row>
    <row r="395" spans="2:15">
      <c r="B395" s="116"/>
      <c r="C395" s="116"/>
      <c r="D395" s="116"/>
      <c r="E395" s="116"/>
      <c r="F395" s="116"/>
      <c r="G395" s="116"/>
      <c r="H395" s="117"/>
      <c r="I395" s="117"/>
      <c r="J395" s="117"/>
      <c r="K395" s="117"/>
      <c r="L395" s="117"/>
      <c r="M395" s="117"/>
      <c r="N395" s="117"/>
      <c r="O395" s="117"/>
    </row>
    <row r="396" spans="2:15">
      <c r="B396" s="116"/>
      <c r="C396" s="116"/>
      <c r="D396" s="116"/>
      <c r="E396" s="116"/>
      <c r="F396" s="116"/>
      <c r="G396" s="116"/>
      <c r="H396" s="117"/>
      <c r="I396" s="117"/>
      <c r="J396" s="117"/>
      <c r="K396" s="117"/>
      <c r="L396" s="117"/>
      <c r="M396" s="117"/>
      <c r="N396" s="117"/>
      <c r="O396" s="117"/>
    </row>
    <row r="397" spans="2:15">
      <c r="B397" s="116"/>
      <c r="C397" s="116"/>
      <c r="D397" s="116"/>
      <c r="E397" s="116"/>
      <c r="F397" s="116"/>
      <c r="G397" s="116"/>
      <c r="H397" s="117"/>
      <c r="I397" s="117"/>
      <c r="J397" s="117"/>
      <c r="K397" s="117"/>
      <c r="L397" s="117"/>
      <c r="M397" s="117"/>
      <c r="N397" s="117"/>
      <c r="O397" s="117"/>
    </row>
    <row r="398" spans="2:15">
      <c r="B398" s="116"/>
      <c r="C398" s="116"/>
      <c r="D398" s="116"/>
      <c r="E398" s="116"/>
      <c r="F398" s="116"/>
      <c r="G398" s="116"/>
      <c r="H398" s="117"/>
      <c r="I398" s="117"/>
      <c r="J398" s="117"/>
      <c r="K398" s="117"/>
      <c r="L398" s="117"/>
      <c r="M398" s="117"/>
      <c r="N398" s="117"/>
      <c r="O398" s="117"/>
    </row>
    <row r="399" spans="2:15">
      <c r="B399" s="116"/>
      <c r="C399" s="116"/>
      <c r="D399" s="116"/>
      <c r="E399" s="116"/>
      <c r="F399" s="116"/>
      <c r="G399" s="116"/>
      <c r="H399" s="117"/>
      <c r="I399" s="117"/>
      <c r="J399" s="117"/>
      <c r="K399" s="117"/>
      <c r="L399" s="117"/>
      <c r="M399" s="117"/>
      <c r="N399" s="117"/>
      <c r="O399" s="117"/>
    </row>
    <row r="400" spans="2:15">
      <c r="B400" s="116"/>
      <c r="C400" s="116"/>
      <c r="D400" s="116"/>
      <c r="E400" s="116"/>
      <c r="F400" s="116"/>
      <c r="G400" s="116"/>
      <c r="H400" s="117"/>
      <c r="I400" s="117"/>
      <c r="J400" s="117"/>
      <c r="K400" s="117"/>
      <c r="L400" s="117"/>
      <c r="M400" s="117"/>
      <c r="N400" s="117"/>
      <c r="O400" s="117"/>
    </row>
    <row r="401" spans="2:15">
      <c r="B401" s="116"/>
      <c r="C401" s="116"/>
      <c r="D401" s="116"/>
      <c r="E401" s="116"/>
      <c r="F401" s="116"/>
      <c r="G401" s="116"/>
      <c r="H401" s="117"/>
      <c r="I401" s="117"/>
      <c r="J401" s="117"/>
      <c r="K401" s="117"/>
      <c r="L401" s="117"/>
      <c r="M401" s="117"/>
      <c r="N401" s="117"/>
      <c r="O401" s="117"/>
    </row>
    <row r="402" spans="2:15">
      <c r="B402" s="116"/>
      <c r="C402" s="116"/>
      <c r="D402" s="116"/>
      <c r="E402" s="116"/>
      <c r="F402" s="116"/>
      <c r="G402" s="116"/>
      <c r="H402" s="117"/>
      <c r="I402" s="117"/>
      <c r="J402" s="117"/>
      <c r="K402" s="117"/>
      <c r="L402" s="117"/>
      <c r="M402" s="117"/>
      <c r="N402" s="117"/>
      <c r="O402" s="117"/>
    </row>
    <row r="403" spans="2:15">
      <c r="B403" s="116"/>
      <c r="C403" s="116"/>
      <c r="D403" s="116"/>
      <c r="E403" s="116"/>
      <c r="F403" s="116"/>
      <c r="G403" s="116"/>
      <c r="H403" s="117"/>
      <c r="I403" s="117"/>
      <c r="J403" s="117"/>
      <c r="K403" s="117"/>
      <c r="L403" s="117"/>
      <c r="M403" s="117"/>
      <c r="N403" s="117"/>
      <c r="O403" s="117"/>
    </row>
    <row r="404" spans="2:15">
      <c r="B404" s="116"/>
      <c r="C404" s="116"/>
      <c r="D404" s="116"/>
      <c r="E404" s="116"/>
      <c r="F404" s="116"/>
      <c r="G404" s="116"/>
      <c r="H404" s="117"/>
      <c r="I404" s="117"/>
      <c r="J404" s="117"/>
      <c r="K404" s="117"/>
      <c r="L404" s="117"/>
      <c r="M404" s="117"/>
      <c r="N404" s="117"/>
      <c r="O404" s="117"/>
    </row>
    <row r="405" spans="2:15">
      <c r="B405" s="116"/>
      <c r="C405" s="116"/>
      <c r="D405" s="116"/>
      <c r="E405" s="116"/>
      <c r="F405" s="116"/>
      <c r="G405" s="116"/>
      <c r="H405" s="117"/>
      <c r="I405" s="117"/>
      <c r="J405" s="117"/>
      <c r="K405" s="117"/>
      <c r="L405" s="117"/>
      <c r="M405" s="117"/>
      <c r="N405" s="117"/>
      <c r="O405" s="117"/>
    </row>
    <row r="406" spans="2:15">
      <c r="B406" s="116"/>
      <c r="C406" s="116"/>
      <c r="D406" s="116"/>
      <c r="E406" s="116"/>
      <c r="F406" s="116"/>
      <c r="G406" s="116"/>
      <c r="H406" s="117"/>
      <c r="I406" s="117"/>
      <c r="J406" s="117"/>
      <c r="K406" s="117"/>
      <c r="L406" s="117"/>
      <c r="M406" s="117"/>
      <c r="N406" s="117"/>
      <c r="O406" s="117"/>
    </row>
    <row r="407" spans="2:15">
      <c r="B407" s="116"/>
      <c r="C407" s="116"/>
      <c r="D407" s="116"/>
      <c r="E407" s="116"/>
      <c r="F407" s="116"/>
      <c r="G407" s="116"/>
      <c r="H407" s="117"/>
      <c r="I407" s="117"/>
      <c r="J407" s="117"/>
      <c r="K407" s="117"/>
      <c r="L407" s="117"/>
      <c r="M407" s="117"/>
      <c r="N407" s="117"/>
      <c r="O407" s="117"/>
    </row>
    <row r="408" spans="2:15">
      <c r="B408" s="116"/>
      <c r="C408" s="116"/>
      <c r="D408" s="116"/>
      <c r="E408" s="116"/>
      <c r="F408" s="116"/>
      <c r="G408" s="116"/>
      <c r="H408" s="117"/>
      <c r="I408" s="117"/>
      <c r="J408" s="117"/>
      <c r="K408" s="117"/>
      <c r="L408" s="117"/>
      <c r="M408" s="117"/>
      <c r="N408" s="117"/>
      <c r="O408" s="117"/>
    </row>
    <row r="409" spans="2:15">
      <c r="B409" s="116"/>
      <c r="C409" s="116"/>
      <c r="D409" s="116"/>
      <c r="E409" s="116"/>
      <c r="F409" s="116"/>
      <c r="G409" s="116"/>
      <c r="H409" s="117"/>
      <c r="I409" s="117"/>
      <c r="J409" s="117"/>
      <c r="K409" s="117"/>
      <c r="L409" s="117"/>
      <c r="M409" s="117"/>
      <c r="N409" s="117"/>
      <c r="O409" s="117"/>
    </row>
    <row r="410" spans="2:15">
      <c r="B410" s="116"/>
      <c r="C410" s="116"/>
      <c r="D410" s="116"/>
      <c r="E410" s="116"/>
      <c r="F410" s="116"/>
      <c r="G410" s="116"/>
      <c r="H410" s="117"/>
      <c r="I410" s="117"/>
      <c r="J410" s="117"/>
      <c r="K410" s="117"/>
      <c r="L410" s="117"/>
      <c r="M410" s="117"/>
      <c r="N410" s="117"/>
      <c r="O410" s="117"/>
    </row>
    <row r="411" spans="2:15">
      <c r="B411" s="116"/>
      <c r="C411" s="116"/>
      <c r="D411" s="116"/>
      <c r="E411" s="116"/>
      <c r="F411" s="116"/>
      <c r="G411" s="116"/>
      <c r="H411" s="117"/>
      <c r="I411" s="117"/>
      <c r="J411" s="117"/>
      <c r="K411" s="117"/>
      <c r="L411" s="117"/>
      <c r="M411" s="117"/>
      <c r="N411" s="117"/>
      <c r="O411" s="117"/>
    </row>
    <row r="412" spans="2:15">
      <c r="B412" s="116"/>
      <c r="C412" s="116"/>
      <c r="D412" s="116"/>
      <c r="E412" s="116"/>
      <c r="F412" s="116"/>
      <c r="G412" s="116"/>
      <c r="H412" s="117"/>
      <c r="I412" s="117"/>
      <c r="J412" s="117"/>
      <c r="K412" s="117"/>
      <c r="L412" s="117"/>
      <c r="M412" s="117"/>
      <c r="N412" s="117"/>
      <c r="O412" s="117"/>
    </row>
    <row r="413" spans="2:15">
      <c r="B413" s="116"/>
      <c r="C413" s="116"/>
      <c r="D413" s="116"/>
      <c r="E413" s="116"/>
      <c r="F413" s="116"/>
      <c r="G413" s="116"/>
      <c r="H413" s="117"/>
      <c r="I413" s="117"/>
      <c r="J413" s="117"/>
      <c r="K413" s="117"/>
      <c r="L413" s="117"/>
      <c r="M413" s="117"/>
      <c r="N413" s="117"/>
      <c r="O413" s="117"/>
    </row>
    <row r="414" spans="2:15">
      <c r="B414" s="116"/>
      <c r="C414" s="116"/>
      <c r="D414" s="116"/>
      <c r="E414" s="116"/>
      <c r="F414" s="116"/>
      <c r="G414" s="116"/>
      <c r="H414" s="117"/>
      <c r="I414" s="117"/>
      <c r="J414" s="117"/>
      <c r="K414" s="117"/>
      <c r="L414" s="117"/>
      <c r="M414" s="117"/>
      <c r="N414" s="117"/>
      <c r="O414" s="117"/>
    </row>
    <row r="415" spans="2:15">
      <c r="B415" s="116"/>
      <c r="C415" s="116"/>
      <c r="D415" s="116"/>
      <c r="E415" s="116"/>
      <c r="F415" s="116"/>
      <c r="G415" s="116"/>
      <c r="H415" s="117"/>
      <c r="I415" s="117"/>
      <c r="J415" s="117"/>
      <c r="K415" s="117"/>
      <c r="L415" s="117"/>
      <c r="M415" s="117"/>
      <c r="N415" s="117"/>
      <c r="O415" s="117"/>
    </row>
    <row r="416" spans="2:15">
      <c r="B416" s="116"/>
      <c r="C416" s="116"/>
      <c r="D416" s="116"/>
      <c r="E416" s="116"/>
      <c r="F416" s="116"/>
      <c r="G416" s="116"/>
      <c r="H416" s="117"/>
      <c r="I416" s="117"/>
      <c r="J416" s="117"/>
      <c r="K416" s="117"/>
      <c r="L416" s="117"/>
      <c r="M416" s="117"/>
      <c r="N416" s="117"/>
      <c r="O416" s="117"/>
    </row>
    <row r="417" spans="2:15">
      <c r="B417" s="116"/>
      <c r="C417" s="116"/>
      <c r="D417" s="116"/>
      <c r="E417" s="116"/>
      <c r="F417" s="116"/>
      <c r="G417" s="116"/>
      <c r="H417" s="117"/>
      <c r="I417" s="117"/>
      <c r="J417" s="117"/>
      <c r="K417" s="117"/>
      <c r="L417" s="117"/>
      <c r="M417" s="117"/>
      <c r="N417" s="117"/>
      <c r="O417" s="117"/>
    </row>
    <row r="418" spans="2:15">
      <c r="B418" s="116"/>
      <c r="C418" s="116"/>
      <c r="D418" s="116"/>
      <c r="E418" s="116"/>
      <c r="F418" s="116"/>
      <c r="G418" s="116"/>
      <c r="H418" s="117"/>
      <c r="I418" s="117"/>
      <c r="J418" s="117"/>
      <c r="K418" s="117"/>
      <c r="L418" s="117"/>
      <c r="M418" s="117"/>
      <c r="N418" s="117"/>
      <c r="O418" s="117"/>
    </row>
    <row r="419" spans="2:15">
      <c r="B419" s="116"/>
      <c r="C419" s="116"/>
      <c r="D419" s="116"/>
      <c r="E419" s="116"/>
      <c r="F419" s="116"/>
      <c r="G419" s="116"/>
      <c r="H419" s="117"/>
      <c r="I419" s="117"/>
      <c r="J419" s="117"/>
      <c r="K419" s="117"/>
      <c r="L419" s="117"/>
      <c r="M419" s="117"/>
      <c r="N419" s="117"/>
      <c r="O419" s="117"/>
    </row>
    <row r="420" spans="2:15">
      <c r="B420" s="116"/>
      <c r="C420" s="116"/>
      <c r="D420" s="116"/>
      <c r="E420" s="116"/>
      <c r="F420" s="116"/>
      <c r="G420" s="116"/>
      <c r="H420" s="117"/>
      <c r="I420" s="117"/>
      <c r="J420" s="117"/>
      <c r="K420" s="117"/>
      <c r="L420" s="117"/>
      <c r="M420" s="117"/>
      <c r="N420" s="117"/>
      <c r="O420" s="117"/>
    </row>
    <row r="421" spans="2:15">
      <c r="B421" s="116"/>
      <c r="C421" s="116"/>
      <c r="D421" s="116"/>
      <c r="E421" s="116"/>
      <c r="F421" s="116"/>
      <c r="G421" s="116"/>
      <c r="H421" s="117"/>
      <c r="I421" s="117"/>
      <c r="J421" s="117"/>
      <c r="K421" s="117"/>
      <c r="L421" s="117"/>
      <c r="M421" s="117"/>
      <c r="N421" s="117"/>
      <c r="O421" s="117"/>
    </row>
    <row r="422" spans="2:15">
      <c r="B422" s="116"/>
      <c r="C422" s="116"/>
      <c r="D422" s="116"/>
      <c r="E422" s="116"/>
      <c r="F422" s="116"/>
      <c r="G422" s="116"/>
      <c r="H422" s="117"/>
      <c r="I422" s="117"/>
      <c r="J422" s="117"/>
      <c r="K422" s="117"/>
      <c r="L422" s="117"/>
      <c r="M422" s="117"/>
      <c r="N422" s="117"/>
      <c r="O422" s="117"/>
    </row>
    <row r="423" spans="2:15">
      <c r="B423" s="116"/>
      <c r="C423" s="116"/>
      <c r="D423" s="116"/>
      <c r="E423" s="116"/>
      <c r="F423" s="116"/>
      <c r="G423" s="116"/>
      <c r="H423" s="117"/>
      <c r="I423" s="117"/>
      <c r="J423" s="117"/>
      <c r="K423" s="117"/>
      <c r="L423" s="117"/>
      <c r="M423" s="117"/>
      <c r="N423" s="117"/>
      <c r="O423" s="117"/>
    </row>
    <row r="424" spans="2:15">
      <c r="B424" s="116"/>
      <c r="C424" s="116"/>
      <c r="D424" s="116"/>
      <c r="E424" s="116"/>
      <c r="F424" s="116"/>
      <c r="G424" s="116"/>
      <c r="H424" s="117"/>
      <c r="I424" s="117"/>
      <c r="J424" s="117"/>
      <c r="K424" s="117"/>
      <c r="L424" s="117"/>
      <c r="M424" s="117"/>
      <c r="N424" s="117"/>
      <c r="O424" s="117"/>
    </row>
    <row r="425" spans="2:15">
      <c r="B425" s="116"/>
      <c r="C425" s="116"/>
      <c r="D425" s="116"/>
      <c r="E425" s="116"/>
      <c r="F425" s="116"/>
      <c r="G425" s="116"/>
      <c r="H425" s="117"/>
      <c r="I425" s="117"/>
      <c r="J425" s="117"/>
      <c r="K425" s="117"/>
      <c r="L425" s="117"/>
      <c r="M425" s="117"/>
      <c r="N425" s="117"/>
      <c r="O425" s="117"/>
    </row>
    <row r="426" spans="2:15">
      <c r="B426" s="116"/>
      <c r="C426" s="116"/>
      <c r="D426" s="116"/>
      <c r="E426" s="116"/>
      <c r="F426" s="116"/>
      <c r="G426" s="116"/>
      <c r="H426" s="117"/>
      <c r="I426" s="117"/>
      <c r="J426" s="117"/>
      <c r="K426" s="117"/>
      <c r="L426" s="117"/>
      <c r="M426" s="117"/>
      <c r="N426" s="117"/>
      <c r="O426" s="117"/>
    </row>
    <row r="427" spans="2:15">
      <c r="B427" s="116"/>
      <c r="C427" s="116"/>
      <c r="D427" s="116"/>
      <c r="E427" s="116"/>
      <c r="F427" s="116"/>
      <c r="G427" s="116"/>
      <c r="H427" s="117"/>
      <c r="I427" s="117"/>
      <c r="J427" s="117"/>
      <c r="K427" s="117"/>
      <c r="L427" s="117"/>
      <c r="M427" s="117"/>
      <c r="N427" s="117"/>
      <c r="O427" s="117"/>
    </row>
    <row r="428" spans="2:15">
      <c r="B428" s="116"/>
      <c r="C428" s="116"/>
      <c r="D428" s="116"/>
      <c r="E428" s="116"/>
      <c r="F428" s="116"/>
      <c r="G428" s="116"/>
      <c r="H428" s="117"/>
      <c r="I428" s="117"/>
      <c r="J428" s="117"/>
      <c r="K428" s="117"/>
      <c r="L428" s="117"/>
      <c r="M428" s="117"/>
      <c r="N428" s="117"/>
      <c r="O428" s="117"/>
    </row>
    <row r="429" spans="2:15">
      <c r="B429" s="116"/>
      <c r="C429" s="116"/>
      <c r="D429" s="116"/>
      <c r="E429" s="116"/>
      <c r="F429" s="116"/>
      <c r="G429" s="116"/>
      <c r="H429" s="117"/>
      <c r="I429" s="117"/>
      <c r="J429" s="117"/>
      <c r="K429" s="117"/>
      <c r="L429" s="117"/>
      <c r="M429" s="117"/>
      <c r="N429" s="117"/>
      <c r="O429" s="117"/>
    </row>
    <row r="430" spans="2:15">
      <c r="B430" s="116"/>
      <c r="C430" s="116"/>
      <c r="D430" s="116"/>
      <c r="E430" s="116"/>
      <c r="F430" s="116"/>
      <c r="G430" s="116"/>
      <c r="H430" s="117"/>
      <c r="I430" s="117"/>
      <c r="J430" s="117"/>
      <c r="K430" s="117"/>
      <c r="L430" s="117"/>
      <c r="M430" s="117"/>
      <c r="N430" s="117"/>
      <c r="O430" s="117"/>
    </row>
    <row r="431" spans="2:15">
      <c r="B431" s="116"/>
      <c r="C431" s="116"/>
      <c r="D431" s="116"/>
      <c r="E431" s="116"/>
      <c r="F431" s="116"/>
      <c r="G431" s="116"/>
      <c r="H431" s="117"/>
      <c r="I431" s="117"/>
      <c r="J431" s="117"/>
      <c r="K431" s="117"/>
      <c r="L431" s="117"/>
      <c r="M431" s="117"/>
      <c r="N431" s="117"/>
      <c r="O431" s="117"/>
    </row>
    <row r="432" spans="2:15">
      <c r="B432" s="116"/>
      <c r="C432" s="116"/>
      <c r="D432" s="116"/>
      <c r="E432" s="116"/>
      <c r="F432" s="116"/>
      <c r="G432" s="116"/>
      <c r="H432" s="117"/>
      <c r="I432" s="117"/>
      <c r="J432" s="117"/>
      <c r="K432" s="117"/>
      <c r="L432" s="117"/>
      <c r="M432" s="117"/>
      <c r="N432" s="117"/>
      <c r="O432" s="117"/>
    </row>
    <row r="433" spans="2:15">
      <c r="B433" s="116"/>
      <c r="C433" s="116"/>
      <c r="D433" s="116"/>
      <c r="E433" s="116"/>
      <c r="F433" s="116"/>
      <c r="G433" s="116"/>
      <c r="H433" s="117"/>
      <c r="I433" s="117"/>
      <c r="J433" s="117"/>
      <c r="K433" s="117"/>
      <c r="L433" s="117"/>
      <c r="M433" s="117"/>
      <c r="N433" s="117"/>
      <c r="O433" s="117"/>
    </row>
    <row r="434" spans="2:15">
      <c r="B434" s="116"/>
      <c r="C434" s="116"/>
      <c r="D434" s="116"/>
      <c r="E434" s="116"/>
      <c r="F434" s="116"/>
      <c r="G434" s="116"/>
      <c r="H434" s="117"/>
      <c r="I434" s="117"/>
      <c r="J434" s="117"/>
      <c r="K434" s="117"/>
      <c r="L434" s="117"/>
      <c r="M434" s="117"/>
      <c r="N434" s="117"/>
      <c r="O434" s="117"/>
    </row>
    <row r="435" spans="2:15">
      <c r="B435" s="116"/>
      <c r="C435" s="116"/>
      <c r="D435" s="116"/>
      <c r="E435" s="116"/>
      <c r="F435" s="116"/>
      <c r="G435" s="116"/>
      <c r="H435" s="117"/>
      <c r="I435" s="117"/>
      <c r="J435" s="117"/>
      <c r="K435" s="117"/>
      <c r="L435" s="117"/>
      <c r="M435" s="117"/>
      <c r="N435" s="117"/>
      <c r="O435" s="117"/>
    </row>
    <row r="436" spans="2:15">
      <c r="B436" s="116"/>
      <c r="C436" s="116"/>
      <c r="D436" s="116"/>
      <c r="E436" s="116"/>
      <c r="F436" s="116"/>
      <c r="G436" s="116"/>
      <c r="H436" s="117"/>
      <c r="I436" s="117"/>
      <c r="J436" s="117"/>
      <c r="K436" s="117"/>
      <c r="L436" s="117"/>
      <c r="M436" s="117"/>
      <c r="N436" s="117"/>
      <c r="O436" s="117"/>
    </row>
    <row r="437" spans="2:15">
      <c r="B437" s="116"/>
      <c r="C437" s="116"/>
      <c r="D437" s="116"/>
      <c r="E437" s="116"/>
      <c r="F437" s="116"/>
      <c r="G437" s="116"/>
      <c r="H437" s="117"/>
      <c r="I437" s="117"/>
      <c r="J437" s="117"/>
      <c r="K437" s="117"/>
      <c r="L437" s="117"/>
      <c r="M437" s="117"/>
      <c r="N437" s="117"/>
      <c r="O437" s="117"/>
    </row>
    <row r="438" spans="2:15">
      <c r="B438" s="116"/>
      <c r="C438" s="116"/>
      <c r="D438" s="116"/>
      <c r="E438" s="116"/>
      <c r="F438" s="116"/>
      <c r="G438" s="116"/>
      <c r="H438" s="117"/>
      <c r="I438" s="117"/>
      <c r="J438" s="117"/>
      <c r="K438" s="117"/>
      <c r="L438" s="117"/>
      <c r="M438" s="117"/>
      <c r="N438" s="117"/>
      <c r="O438" s="117"/>
    </row>
    <row r="439" spans="2:15">
      <c r="B439" s="116"/>
      <c r="C439" s="116"/>
      <c r="D439" s="116"/>
      <c r="E439" s="116"/>
      <c r="F439" s="116"/>
      <c r="G439" s="116"/>
      <c r="H439" s="117"/>
      <c r="I439" s="117"/>
      <c r="J439" s="117"/>
      <c r="K439" s="117"/>
      <c r="L439" s="117"/>
      <c r="M439" s="117"/>
      <c r="N439" s="117"/>
      <c r="O439" s="117"/>
    </row>
    <row r="440" spans="2:15">
      <c r="B440" s="116"/>
      <c r="C440" s="116"/>
      <c r="D440" s="116"/>
      <c r="E440" s="116"/>
      <c r="F440" s="116"/>
      <c r="G440" s="116"/>
      <c r="H440" s="117"/>
      <c r="I440" s="117"/>
      <c r="J440" s="117"/>
      <c r="K440" s="117"/>
      <c r="L440" s="117"/>
      <c r="M440" s="117"/>
      <c r="N440" s="117"/>
      <c r="O440" s="117"/>
    </row>
    <row r="441" spans="2:15">
      <c r="B441" s="116"/>
      <c r="C441" s="116"/>
      <c r="D441" s="116"/>
      <c r="E441" s="116"/>
      <c r="F441" s="116"/>
      <c r="G441" s="116"/>
      <c r="H441" s="117"/>
      <c r="I441" s="117"/>
      <c r="J441" s="117"/>
      <c r="K441" s="117"/>
      <c r="L441" s="117"/>
      <c r="M441" s="117"/>
      <c r="N441" s="117"/>
      <c r="O441" s="117"/>
    </row>
    <row r="442" spans="2:15">
      <c r="B442" s="116"/>
      <c r="C442" s="116"/>
      <c r="D442" s="116"/>
      <c r="E442" s="116"/>
      <c r="F442" s="116"/>
      <c r="G442" s="116"/>
      <c r="H442" s="117"/>
      <c r="I442" s="117"/>
      <c r="J442" s="117"/>
      <c r="K442" s="117"/>
      <c r="L442" s="117"/>
      <c r="M442" s="117"/>
      <c r="N442" s="117"/>
      <c r="O442" s="117"/>
    </row>
    <row r="443" spans="2:15">
      <c r="B443" s="116"/>
      <c r="C443" s="116"/>
      <c r="D443" s="116"/>
      <c r="E443" s="116"/>
      <c r="F443" s="116"/>
      <c r="G443" s="116"/>
      <c r="H443" s="117"/>
      <c r="I443" s="117"/>
      <c r="J443" s="117"/>
      <c r="K443" s="117"/>
      <c r="L443" s="117"/>
      <c r="M443" s="117"/>
      <c r="N443" s="117"/>
      <c r="O443" s="117"/>
    </row>
    <row r="444" spans="2:15">
      <c r="B444" s="116"/>
      <c r="C444" s="116"/>
      <c r="D444" s="116"/>
      <c r="E444" s="116"/>
      <c r="F444" s="116"/>
      <c r="G444" s="116"/>
      <c r="H444" s="117"/>
      <c r="I444" s="117"/>
      <c r="J444" s="117"/>
      <c r="K444" s="117"/>
      <c r="L444" s="117"/>
      <c r="M444" s="117"/>
      <c r="N444" s="117"/>
      <c r="O444" s="117"/>
    </row>
    <row r="445" spans="2:15">
      <c r="B445" s="116"/>
      <c r="C445" s="116"/>
      <c r="D445" s="116"/>
      <c r="E445" s="116"/>
      <c r="F445" s="116"/>
      <c r="G445" s="116"/>
      <c r="H445" s="117"/>
      <c r="I445" s="117"/>
      <c r="J445" s="117"/>
      <c r="K445" s="117"/>
      <c r="L445" s="117"/>
      <c r="M445" s="117"/>
      <c r="N445" s="117"/>
      <c r="O445" s="117"/>
    </row>
    <row r="446" spans="2:15">
      <c r="B446" s="116"/>
      <c r="C446" s="116"/>
      <c r="D446" s="116"/>
      <c r="E446" s="116"/>
      <c r="F446" s="116"/>
      <c r="G446" s="116"/>
      <c r="H446" s="117"/>
      <c r="I446" s="117"/>
      <c r="J446" s="117"/>
      <c r="K446" s="117"/>
      <c r="L446" s="117"/>
      <c r="M446" s="117"/>
      <c r="N446" s="117"/>
      <c r="O446" s="117"/>
    </row>
    <row r="447" spans="2:15">
      <c r="B447" s="116"/>
      <c r="C447" s="116"/>
      <c r="D447" s="116"/>
      <c r="E447" s="116"/>
      <c r="F447" s="116"/>
      <c r="G447" s="116"/>
      <c r="H447" s="117"/>
      <c r="I447" s="117"/>
      <c r="J447" s="117"/>
      <c r="K447" s="117"/>
      <c r="L447" s="117"/>
      <c r="M447" s="117"/>
      <c r="N447" s="117"/>
      <c r="O447" s="117"/>
    </row>
    <row r="448" spans="2:15">
      <c r="B448" s="116"/>
      <c r="C448" s="116"/>
      <c r="D448" s="116"/>
      <c r="E448" s="116"/>
      <c r="F448" s="116"/>
      <c r="G448" s="116"/>
      <c r="H448" s="117"/>
      <c r="I448" s="117"/>
      <c r="J448" s="117"/>
      <c r="K448" s="117"/>
      <c r="L448" s="117"/>
      <c r="M448" s="117"/>
      <c r="N448" s="117"/>
      <c r="O448" s="117"/>
    </row>
    <row r="449" spans="2:15">
      <c r="B449" s="116"/>
      <c r="C449" s="116"/>
      <c r="D449" s="116"/>
      <c r="E449" s="116"/>
      <c r="F449" s="116"/>
      <c r="G449" s="116"/>
      <c r="H449" s="117"/>
      <c r="I449" s="117"/>
      <c r="J449" s="117"/>
      <c r="K449" s="117"/>
      <c r="L449" s="117"/>
      <c r="M449" s="117"/>
      <c r="N449" s="117"/>
      <c r="O449" s="117"/>
    </row>
    <row r="450" spans="2:15">
      <c r="B450" s="116"/>
      <c r="C450" s="116"/>
      <c r="D450" s="116"/>
      <c r="E450" s="116"/>
      <c r="F450" s="116"/>
      <c r="G450" s="116"/>
      <c r="H450" s="117"/>
      <c r="I450" s="117"/>
      <c r="J450" s="117"/>
      <c r="K450" s="117"/>
      <c r="L450" s="117"/>
      <c r="M450" s="117"/>
      <c r="N450" s="117"/>
      <c r="O450" s="117"/>
    </row>
    <row r="451" spans="2:15">
      <c r="B451" s="116"/>
      <c r="C451" s="116"/>
      <c r="D451" s="116"/>
      <c r="E451" s="116"/>
      <c r="F451" s="116"/>
      <c r="G451" s="116"/>
      <c r="H451" s="117"/>
      <c r="I451" s="117"/>
      <c r="J451" s="117"/>
      <c r="K451" s="117"/>
      <c r="L451" s="117"/>
      <c r="M451" s="117"/>
      <c r="N451" s="117"/>
      <c r="O451" s="117"/>
    </row>
    <row r="452" spans="2:15">
      <c r="B452" s="116"/>
      <c r="C452" s="116"/>
      <c r="D452" s="116"/>
      <c r="E452" s="116"/>
      <c r="F452" s="116"/>
      <c r="G452" s="116"/>
      <c r="H452" s="117"/>
      <c r="I452" s="117"/>
      <c r="J452" s="117"/>
      <c r="K452" s="117"/>
      <c r="L452" s="117"/>
      <c r="M452" s="117"/>
      <c r="N452" s="117"/>
      <c r="O452" s="117"/>
    </row>
    <row r="453" spans="2:15">
      <c r="B453" s="116"/>
      <c r="C453" s="116"/>
      <c r="D453" s="116"/>
      <c r="E453" s="116"/>
      <c r="F453" s="116"/>
      <c r="G453" s="116"/>
      <c r="H453" s="117"/>
      <c r="I453" s="117"/>
      <c r="J453" s="117"/>
      <c r="K453" s="117"/>
      <c r="L453" s="117"/>
      <c r="M453" s="117"/>
      <c r="N453" s="117"/>
      <c r="O453" s="117"/>
    </row>
    <row r="454" spans="2:15">
      <c r="B454" s="116"/>
      <c r="C454" s="116"/>
      <c r="D454" s="116"/>
      <c r="E454" s="116"/>
      <c r="F454" s="116"/>
      <c r="G454" s="116"/>
      <c r="H454" s="117"/>
      <c r="I454" s="117"/>
      <c r="J454" s="117"/>
      <c r="K454" s="117"/>
      <c r="L454" s="117"/>
      <c r="M454" s="117"/>
      <c r="N454" s="117"/>
      <c r="O454" s="117"/>
    </row>
    <row r="455" spans="2:15">
      <c r="B455" s="116"/>
      <c r="C455" s="116"/>
      <c r="D455" s="116"/>
      <c r="E455" s="116"/>
      <c r="F455" s="116"/>
      <c r="G455" s="116"/>
      <c r="H455" s="117"/>
      <c r="I455" s="117"/>
      <c r="J455" s="117"/>
      <c r="K455" s="117"/>
      <c r="L455" s="117"/>
      <c r="M455" s="117"/>
      <c r="N455" s="117"/>
      <c r="O455" s="117"/>
    </row>
    <row r="456" spans="2:15">
      <c r="B456" s="116"/>
      <c r="C456" s="116"/>
      <c r="D456" s="116"/>
      <c r="E456" s="116"/>
      <c r="F456" s="116"/>
      <c r="G456" s="116"/>
      <c r="H456" s="117"/>
      <c r="I456" s="117"/>
      <c r="J456" s="117"/>
      <c r="K456" s="117"/>
      <c r="L456" s="117"/>
      <c r="M456" s="117"/>
      <c r="N456" s="117"/>
      <c r="O456" s="117"/>
    </row>
    <row r="457" spans="2:15">
      <c r="B457" s="116"/>
      <c r="C457" s="116"/>
      <c r="D457" s="116"/>
      <c r="E457" s="116"/>
      <c r="F457" s="116"/>
      <c r="G457" s="116"/>
      <c r="H457" s="117"/>
      <c r="I457" s="117"/>
      <c r="J457" s="117"/>
      <c r="K457" s="117"/>
      <c r="L457" s="117"/>
      <c r="M457" s="117"/>
      <c r="N457" s="117"/>
      <c r="O457" s="117"/>
    </row>
    <row r="458" spans="2:15">
      <c r="B458" s="116"/>
      <c r="C458" s="116"/>
      <c r="D458" s="116"/>
      <c r="E458" s="116"/>
      <c r="F458" s="116"/>
      <c r="G458" s="116"/>
      <c r="H458" s="117"/>
      <c r="I458" s="117"/>
      <c r="J458" s="117"/>
      <c r="K458" s="117"/>
      <c r="L458" s="117"/>
      <c r="M458" s="117"/>
      <c r="N458" s="117"/>
      <c r="O458" s="117"/>
    </row>
    <row r="459" spans="2:15">
      <c r="B459" s="116"/>
      <c r="C459" s="116"/>
      <c r="D459" s="116"/>
      <c r="E459" s="116"/>
      <c r="F459" s="116"/>
      <c r="G459" s="116"/>
      <c r="H459" s="117"/>
      <c r="I459" s="117"/>
      <c r="J459" s="117"/>
      <c r="K459" s="117"/>
      <c r="L459" s="117"/>
      <c r="M459" s="117"/>
      <c r="N459" s="117"/>
      <c r="O459" s="117"/>
    </row>
    <row r="460" spans="2:15">
      <c r="B460" s="116"/>
      <c r="C460" s="116"/>
      <c r="D460" s="116"/>
      <c r="E460" s="116"/>
      <c r="F460" s="116"/>
      <c r="G460" s="116"/>
      <c r="H460" s="117"/>
      <c r="I460" s="117"/>
      <c r="J460" s="117"/>
      <c r="K460" s="117"/>
      <c r="L460" s="117"/>
      <c r="M460" s="117"/>
      <c r="N460" s="117"/>
      <c r="O460" s="117"/>
    </row>
    <row r="461" spans="2:15">
      <c r="B461" s="116"/>
      <c r="C461" s="116"/>
      <c r="D461" s="116"/>
      <c r="E461" s="116"/>
      <c r="F461" s="116"/>
      <c r="G461" s="116"/>
      <c r="H461" s="117"/>
      <c r="I461" s="117"/>
      <c r="J461" s="117"/>
      <c r="K461" s="117"/>
      <c r="L461" s="117"/>
      <c r="M461" s="117"/>
      <c r="N461" s="117"/>
      <c r="O461" s="117"/>
    </row>
    <row r="462" spans="2:15">
      <c r="B462" s="116"/>
      <c r="C462" s="116"/>
      <c r="D462" s="116"/>
      <c r="E462" s="116"/>
      <c r="F462" s="116"/>
      <c r="G462" s="116"/>
      <c r="H462" s="117"/>
      <c r="I462" s="117"/>
      <c r="J462" s="117"/>
      <c r="K462" s="117"/>
      <c r="L462" s="117"/>
      <c r="M462" s="117"/>
      <c r="N462" s="117"/>
      <c r="O462" s="117"/>
    </row>
    <row r="463" spans="2:15">
      <c r="B463" s="116"/>
      <c r="C463" s="116"/>
      <c r="D463" s="116"/>
      <c r="E463" s="116"/>
      <c r="F463" s="116"/>
      <c r="G463" s="116"/>
      <c r="H463" s="117"/>
      <c r="I463" s="117"/>
      <c r="J463" s="117"/>
      <c r="K463" s="117"/>
      <c r="L463" s="117"/>
      <c r="M463" s="117"/>
      <c r="N463" s="117"/>
      <c r="O463" s="117"/>
    </row>
    <row r="464" spans="2:15">
      <c r="B464" s="116"/>
      <c r="C464" s="116"/>
      <c r="D464" s="116"/>
      <c r="E464" s="116"/>
      <c r="F464" s="116"/>
      <c r="G464" s="116"/>
      <c r="H464" s="117"/>
      <c r="I464" s="117"/>
      <c r="J464" s="117"/>
      <c r="K464" s="117"/>
      <c r="L464" s="117"/>
      <c r="M464" s="117"/>
      <c r="N464" s="117"/>
      <c r="O464" s="117"/>
    </row>
    <row r="465" spans="2:15">
      <c r="B465" s="116"/>
      <c r="C465" s="116"/>
      <c r="D465" s="116"/>
      <c r="E465" s="116"/>
      <c r="F465" s="116"/>
      <c r="G465" s="116"/>
      <c r="H465" s="117"/>
      <c r="I465" s="117"/>
      <c r="J465" s="117"/>
      <c r="K465" s="117"/>
      <c r="L465" s="117"/>
      <c r="M465" s="117"/>
      <c r="N465" s="117"/>
      <c r="O465" s="117"/>
    </row>
    <row r="466" spans="2:15">
      <c r="B466" s="116"/>
      <c r="C466" s="116"/>
      <c r="D466" s="116"/>
      <c r="E466" s="116"/>
      <c r="F466" s="116"/>
      <c r="G466" s="116"/>
      <c r="H466" s="117"/>
      <c r="I466" s="117"/>
      <c r="J466" s="117"/>
      <c r="K466" s="117"/>
      <c r="L466" s="117"/>
      <c r="M466" s="117"/>
      <c r="N466" s="117"/>
      <c r="O466" s="117"/>
    </row>
    <row r="467" spans="2:15">
      <c r="B467" s="116"/>
      <c r="C467" s="116"/>
      <c r="D467" s="116"/>
      <c r="E467" s="116"/>
      <c r="F467" s="116"/>
      <c r="G467" s="116"/>
      <c r="H467" s="117"/>
      <c r="I467" s="117"/>
      <c r="J467" s="117"/>
      <c r="K467" s="117"/>
      <c r="L467" s="117"/>
      <c r="M467" s="117"/>
      <c r="N467" s="117"/>
      <c r="O467" s="117"/>
    </row>
    <row r="468" spans="2:15">
      <c r="B468" s="116"/>
      <c r="C468" s="116"/>
      <c r="D468" s="116"/>
      <c r="E468" s="116"/>
      <c r="F468" s="116"/>
      <c r="G468" s="116"/>
      <c r="H468" s="117"/>
      <c r="I468" s="117"/>
      <c r="J468" s="117"/>
      <c r="K468" s="117"/>
      <c r="L468" s="117"/>
      <c r="M468" s="117"/>
      <c r="N468" s="117"/>
      <c r="O468" s="117"/>
    </row>
    <row r="469" spans="2:15">
      <c r="B469" s="116"/>
      <c r="C469" s="116"/>
      <c r="D469" s="116"/>
      <c r="E469" s="116"/>
      <c r="F469" s="116"/>
      <c r="G469" s="116"/>
      <c r="H469" s="117"/>
      <c r="I469" s="117"/>
      <c r="J469" s="117"/>
      <c r="K469" s="117"/>
      <c r="L469" s="117"/>
      <c r="M469" s="117"/>
      <c r="N469" s="117"/>
      <c r="O469" s="117"/>
    </row>
    <row r="470" spans="2:15">
      <c r="B470" s="116"/>
      <c r="C470" s="116"/>
      <c r="D470" s="116"/>
      <c r="E470" s="116"/>
      <c r="F470" s="116"/>
      <c r="G470" s="116"/>
      <c r="H470" s="117"/>
      <c r="I470" s="117"/>
      <c r="J470" s="117"/>
      <c r="K470" s="117"/>
      <c r="L470" s="117"/>
      <c r="M470" s="117"/>
      <c r="N470" s="117"/>
      <c r="O470" s="117"/>
    </row>
    <row r="471" spans="2:15">
      <c r="B471" s="116"/>
      <c r="C471" s="116"/>
      <c r="D471" s="116"/>
      <c r="E471" s="116"/>
      <c r="F471" s="116"/>
      <c r="G471" s="116"/>
      <c r="H471" s="117"/>
      <c r="I471" s="117"/>
      <c r="J471" s="117"/>
      <c r="K471" s="117"/>
      <c r="L471" s="117"/>
      <c r="M471" s="117"/>
      <c r="N471" s="117"/>
      <c r="O471" s="117"/>
    </row>
    <row r="472" spans="2:15">
      <c r="B472" s="116"/>
      <c r="C472" s="116"/>
      <c r="D472" s="116"/>
      <c r="E472" s="116"/>
      <c r="F472" s="116"/>
      <c r="G472" s="116"/>
      <c r="H472" s="117"/>
      <c r="I472" s="117"/>
      <c r="J472" s="117"/>
      <c r="K472" s="117"/>
      <c r="L472" s="117"/>
      <c r="M472" s="117"/>
      <c r="N472" s="117"/>
      <c r="O472" s="117"/>
    </row>
    <row r="473" spans="2:15">
      <c r="B473" s="116"/>
      <c r="C473" s="116"/>
      <c r="D473" s="116"/>
      <c r="E473" s="116"/>
      <c r="F473" s="116"/>
      <c r="G473" s="116"/>
      <c r="H473" s="117"/>
      <c r="I473" s="117"/>
      <c r="J473" s="117"/>
      <c r="K473" s="117"/>
      <c r="L473" s="117"/>
      <c r="M473" s="117"/>
      <c r="N473" s="117"/>
      <c r="O473" s="117"/>
    </row>
    <row r="474" spans="2:15">
      <c r="B474" s="116"/>
      <c r="C474" s="116"/>
      <c r="D474" s="116"/>
      <c r="E474" s="116"/>
      <c r="F474" s="116"/>
      <c r="G474" s="116"/>
      <c r="H474" s="117"/>
      <c r="I474" s="117"/>
      <c r="J474" s="117"/>
      <c r="K474" s="117"/>
      <c r="L474" s="117"/>
      <c r="M474" s="117"/>
      <c r="N474" s="117"/>
      <c r="O474" s="117"/>
    </row>
    <row r="475" spans="2:15">
      <c r="B475" s="116"/>
      <c r="C475" s="116"/>
      <c r="D475" s="116"/>
      <c r="E475" s="116"/>
      <c r="F475" s="116"/>
      <c r="G475" s="116"/>
      <c r="H475" s="117"/>
      <c r="I475" s="117"/>
      <c r="J475" s="117"/>
      <c r="K475" s="117"/>
      <c r="L475" s="117"/>
      <c r="M475" s="117"/>
      <c r="N475" s="117"/>
      <c r="O475" s="117"/>
    </row>
    <row r="476" spans="2:15">
      <c r="B476" s="116"/>
      <c r="C476" s="116"/>
      <c r="D476" s="116"/>
      <c r="E476" s="116"/>
      <c r="F476" s="116"/>
      <c r="G476" s="116"/>
      <c r="H476" s="117"/>
      <c r="I476" s="117"/>
      <c r="J476" s="117"/>
      <c r="K476" s="117"/>
      <c r="L476" s="117"/>
      <c r="M476" s="117"/>
      <c r="N476" s="117"/>
      <c r="O476" s="117"/>
    </row>
    <row r="477" spans="2:15">
      <c r="B477" s="116"/>
      <c r="C477" s="116"/>
      <c r="D477" s="116"/>
      <c r="E477" s="116"/>
      <c r="F477" s="116"/>
      <c r="G477" s="116"/>
      <c r="H477" s="117"/>
      <c r="I477" s="117"/>
      <c r="J477" s="117"/>
      <c r="K477" s="117"/>
      <c r="L477" s="117"/>
      <c r="M477" s="117"/>
      <c r="N477" s="117"/>
      <c r="O477" s="117"/>
    </row>
    <row r="478" spans="2:15">
      <c r="B478" s="116"/>
      <c r="C478" s="116"/>
      <c r="D478" s="116"/>
      <c r="E478" s="116"/>
      <c r="F478" s="116"/>
      <c r="G478" s="116"/>
      <c r="H478" s="117"/>
      <c r="I478" s="117"/>
      <c r="J478" s="117"/>
      <c r="K478" s="117"/>
      <c r="L478" s="117"/>
      <c r="M478" s="117"/>
      <c r="N478" s="117"/>
      <c r="O478" s="117"/>
    </row>
    <row r="479" spans="2:15">
      <c r="B479" s="116"/>
      <c r="C479" s="116"/>
      <c r="D479" s="116"/>
      <c r="E479" s="116"/>
      <c r="F479" s="116"/>
      <c r="G479" s="116"/>
      <c r="H479" s="117"/>
      <c r="I479" s="117"/>
      <c r="J479" s="117"/>
      <c r="K479" s="117"/>
      <c r="L479" s="117"/>
      <c r="M479" s="117"/>
      <c r="N479" s="117"/>
      <c r="O479" s="117"/>
    </row>
    <row r="480" spans="2:15">
      <c r="B480" s="116"/>
      <c r="C480" s="116"/>
      <c r="D480" s="116"/>
      <c r="E480" s="116"/>
      <c r="F480" s="116"/>
      <c r="G480" s="116"/>
      <c r="H480" s="117"/>
      <c r="I480" s="117"/>
      <c r="J480" s="117"/>
      <c r="K480" s="117"/>
      <c r="L480" s="117"/>
      <c r="M480" s="117"/>
      <c r="N480" s="117"/>
      <c r="O480" s="117"/>
    </row>
    <row r="481" spans="2:15">
      <c r="B481" s="116"/>
      <c r="C481" s="116"/>
      <c r="D481" s="116"/>
      <c r="E481" s="116"/>
      <c r="F481" s="116"/>
      <c r="G481" s="116"/>
      <c r="H481" s="117"/>
      <c r="I481" s="117"/>
      <c r="J481" s="117"/>
      <c r="K481" s="117"/>
      <c r="L481" s="117"/>
      <c r="M481" s="117"/>
      <c r="N481" s="117"/>
      <c r="O481" s="117"/>
    </row>
    <row r="482" spans="2:15">
      <c r="B482" s="116"/>
      <c r="C482" s="116"/>
      <c r="D482" s="116"/>
      <c r="E482" s="116"/>
      <c r="F482" s="116"/>
      <c r="G482" s="116"/>
      <c r="H482" s="117"/>
      <c r="I482" s="117"/>
      <c r="J482" s="117"/>
      <c r="K482" s="117"/>
      <c r="L482" s="117"/>
      <c r="M482" s="117"/>
      <c r="N482" s="117"/>
      <c r="O482" s="117"/>
    </row>
    <row r="483" spans="2:15">
      <c r="B483" s="116"/>
      <c r="C483" s="116"/>
      <c r="D483" s="116"/>
      <c r="E483" s="116"/>
      <c r="F483" s="116"/>
      <c r="G483" s="116"/>
      <c r="H483" s="117"/>
      <c r="I483" s="117"/>
      <c r="J483" s="117"/>
      <c r="K483" s="117"/>
      <c r="L483" s="117"/>
      <c r="M483" s="117"/>
      <c r="N483" s="117"/>
      <c r="O483" s="117"/>
    </row>
    <row r="484" spans="2:15">
      <c r="B484" s="116"/>
      <c r="C484" s="116"/>
      <c r="D484" s="116"/>
      <c r="E484" s="116"/>
      <c r="F484" s="116"/>
      <c r="G484" s="116"/>
      <c r="H484" s="117"/>
      <c r="I484" s="117"/>
      <c r="J484" s="117"/>
      <c r="K484" s="117"/>
      <c r="L484" s="117"/>
      <c r="M484" s="117"/>
      <c r="N484" s="117"/>
      <c r="O484" s="117"/>
    </row>
    <row r="485" spans="2:15">
      <c r="B485" s="116"/>
      <c r="C485" s="116"/>
      <c r="D485" s="116"/>
      <c r="E485" s="116"/>
      <c r="F485" s="116"/>
      <c r="G485" s="116"/>
      <c r="H485" s="117"/>
      <c r="I485" s="117"/>
      <c r="J485" s="117"/>
      <c r="K485" s="117"/>
      <c r="L485" s="117"/>
      <c r="M485" s="117"/>
      <c r="N485" s="117"/>
      <c r="O485" s="117"/>
    </row>
    <row r="486" spans="2:15">
      <c r="B486" s="116"/>
      <c r="C486" s="116"/>
      <c r="D486" s="116"/>
      <c r="E486" s="116"/>
      <c r="F486" s="116"/>
      <c r="G486" s="116"/>
      <c r="H486" s="117"/>
      <c r="I486" s="117"/>
      <c r="J486" s="117"/>
      <c r="K486" s="117"/>
      <c r="L486" s="117"/>
      <c r="M486" s="117"/>
      <c r="N486" s="117"/>
      <c r="O486" s="117"/>
    </row>
    <row r="487" spans="2:15">
      <c r="B487" s="116"/>
      <c r="C487" s="116"/>
      <c r="D487" s="116"/>
      <c r="E487" s="116"/>
      <c r="F487" s="116"/>
      <c r="G487" s="116"/>
      <c r="H487" s="117"/>
      <c r="I487" s="117"/>
      <c r="J487" s="117"/>
      <c r="K487" s="117"/>
      <c r="L487" s="117"/>
      <c r="M487" s="117"/>
      <c r="N487" s="117"/>
      <c r="O487" s="117"/>
    </row>
    <row r="488" spans="2:15">
      <c r="B488" s="116"/>
      <c r="C488" s="116"/>
      <c r="D488" s="116"/>
      <c r="E488" s="116"/>
      <c r="F488" s="116"/>
      <c r="G488" s="116"/>
      <c r="H488" s="117"/>
      <c r="I488" s="117"/>
      <c r="J488" s="117"/>
      <c r="K488" s="117"/>
      <c r="L488" s="117"/>
      <c r="M488" s="117"/>
      <c r="N488" s="117"/>
      <c r="O488" s="117"/>
    </row>
    <row r="489" spans="2:15">
      <c r="B489" s="116"/>
      <c r="C489" s="116"/>
      <c r="D489" s="116"/>
      <c r="E489" s="116"/>
      <c r="F489" s="116"/>
      <c r="G489" s="116"/>
      <c r="H489" s="117"/>
      <c r="I489" s="117"/>
      <c r="J489" s="117"/>
      <c r="K489" s="117"/>
      <c r="L489" s="117"/>
      <c r="M489" s="117"/>
      <c r="N489" s="117"/>
      <c r="O489" s="117"/>
    </row>
    <row r="490" spans="2:15">
      <c r="B490" s="116"/>
      <c r="C490" s="116"/>
      <c r="D490" s="116"/>
      <c r="E490" s="116"/>
      <c r="F490" s="116"/>
      <c r="G490" s="116"/>
      <c r="H490" s="117"/>
      <c r="I490" s="117"/>
      <c r="J490" s="117"/>
      <c r="K490" s="117"/>
      <c r="L490" s="117"/>
      <c r="M490" s="117"/>
      <c r="N490" s="117"/>
      <c r="O490" s="117"/>
    </row>
    <row r="491" spans="2:15">
      <c r="B491" s="116"/>
      <c r="C491" s="116"/>
      <c r="D491" s="116"/>
      <c r="E491" s="116"/>
      <c r="F491" s="116"/>
      <c r="G491" s="116"/>
      <c r="H491" s="117"/>
      <c r="I491" s="117"/>
      <c r="J491" s="117"/>
      <c r="K491" s="117"/>
      <c r="L491" s="117"/>
      <c r="M491" s="117"/>
      <c r="N491" s="117"/>
      <c r="O491" s="117"/>
    </row>
    <row r="492" spans="2:15">
      <c r="B492" s="116"/>
      <c r="C492" s="116"/>
      <c r="D492" s="116"/>
      <c r="E492" s="116"/>
      <c r="F492" s="116"/>
      <c r="G492" s="116"/>
      <c r="H492" s="117"/>
      <c r="I492" s="117"/>
      <c r="J492" s="117"/>
      <c r="K492" s="117"/>
      <c r="L492" s="117"/>
      <c r="M492" s="117"/>
      <c r="N492" s="117"/>
      <c r="O492" s="117"/>
    </row>
    <row r="493" spans="2:15">
      <c r="B493" s="116"/>
      <c r="C493" s="116"/>
      <c r="D493" s="116"/>
      <c r="E493" s="116"/>
      <c r="F493" s="116"/>
      <c r="G493" s="116"/>
      <c r="H493" s="117"/>
      <c r="I493" s="117"/>
      <c r="J493" s="117"/>
      <c r="K493" s="117"/>
      <c r="L493" s="117"/>
      <c r="M493" s="117"/>
      <c r="N493" s="117"/>
      <c r="O493" s="117"/>
    </row>
    <row r="494" spans="2:15">
      <c r="B494" s="116"/>
      <c r="C494" s="116"/>
      <c r="D494" s="116"/>
      <c r="E494" s="116"/>
      <c r="F494" s="116"/>
      <c r="G494" s="116"/>
      <c r="H494" s="117"/>
      <c r="I494" s="117"/>
      <c r="J494" s="117"/>
      <c r="K494" s="117"/>
      <c r="L494" s="117"/>
      <c r="M494" s="117"/>
      <c r="N494" s="117"/>
      <c r="O494" s="117"/>
    </row>
    <row r="495" spans="2:15">
      <c r="B495" s="116"/>
      <c r="C495" s="116"/>
      <c r="D495" s="116"/>
      <c r="E495" s="116"/>
      <c r="F495" s="116"/>
      <c r="G495" s="116"/>
      <c r="H495" s="117"/>
      <c r="I495" s="117"/>
      <c r="J495" s="117"/>
      <c r="K495" s="117"/>
      <c r="L495" s="117"/>
      <c r="M495" s="117"/>
      <c r="N495" s="117"/>
      <c r="O495" s="117"/>
    </row>
    <row r="496" spans="2:15">
      <c r="B496" s="116"/>
      <c r="C496" s="116"/>
      <c r="D496" s="116"/>
      <c r="E496" s="116"/>
      <c r="F496" s="116"/>
      <c r="G496" s="116"/>
      <c r="H496" s="117"/>
      <c r="I496" s="117"/>
      <c r="J496" s="117"/>
      <c r="K496" s="117"/>
      <c r="L496" s="117"/>
      <c r="M496" s="117"/>
      <c r="N496" s="117"/>
      <c r="O496" s="117"/>
    </row>
    <row r="497" spans="2:15">
      <c r="B497" s="116"/>
      <c r="C497" s="116"/>
      <c r="D497" s="116"/>
      <c r="E497" s="116"/>
      <c r="F497" s="116"/>
      <c r="G497" s="116"/>
      <c r="H497" s="117"/>
      <c r="I497" s="117"/>
      <c r="J497" s="117"/>
      <c r="K497" s="117"/>
      <c r="L497" s="117"/>
      <c r="M497" s="117"/>
      <c r="N497" s="117"/>
      <c r="O497" s="117"/>
    </row>
    <row r="498" spans="2:15">
      <c r="B498" s="116"/>
      <c r="C498" s="116"/>
      <c r="D498" s="116"/>
      <c r="E498" s="116"/>
      <c r="F498" s="116"/>
      <c r="G498" s="116"/>
      <c r="H498" s="117"/>
      <c r="I498" s="117"/>
      <c r="J498" s="117"/>
      <c r="K498" s="117"/>
      <c r="L498" s="117"/>
      <c r="M498" s="117"/>
      <c r="N498" s="117"/>
      <c r="O498" s="117"/>
    </row>
    <row r="499" spans="2:15">
      <c r="B499" s="116"/>
      <c r="C499" s="116"/>
      <c r="D499" s="116"/>
      <c r="E499" s="116"/>
      <c r="F499" s="116"/>
      <c r="G499" s="116"/>
      <c r="H499" s="117"/>
      <c r="I499" s="117"/>
      <c r="J499" s="117"/>
      <c r="K499" s="117"/>
      <c r="L499" s="117"/>
      <c r="M499" s="117"/>
      <c r="N499" s="117"/>
      <c r="O499" s="117"/>
    </row>
    <row r="500" spans="2:15">
      <c r="B500" s="116"/>
      <c r="C500" s="116"/>
      <c r="D500" s="116"/>
      <c r="E500" s="116"/>
      <c r="F500" s="116"/>
      <c r="G500" s="116"/>
      <c r="H500" s="117"/>
      <c r="I500" s="117"/>
      <c r="J500" s="117"/>
      <c r="K500" s="117"/>
      <c r="L500" s="117"/>
      <c r="M500" s="117"/>
      <c r="N500" s="117"/>
      <c r="O500" s="117"/>
    </row>
  </sheetData>
  <sheetProtection sheet="1" objects="1" scenarios="1"/>
  <sortState xmlns:xlrd2="http://schemas.microsoft.com/office/spreadsheetml/2017/richdata2" ref="B218:O264">
    <sortCondition ref="B218:B264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9.2851562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135</v>
      </c>
      <c r="C1" s="67" t="s" vm="1">
        <v>214</v>
      </c>
    </row>
    <row r="2" spans="2:14">
      <c r="B2" s="46" t="s">
        <v>134</v>
      </c>
      <c r="C2" s="67" t="s">
        <v>215</v>
      </c>
    </row>
    <row r="3" spans="2:14">
      <c r="B3" s="46" t="s">
        <v>136</v>
      </c>
      <c r="C3" s="67" t="s">
        <v>2663</v>
      </c>
    </row>
    <row r="4" spans="2:14">
      <c r="B4" s="46" t="s">
        <v>137</v>
      </c>
      <c r="C4" s="67">
        <v>14242</v>
      </c>
    </row>
    <row r="6" spans="2:14" ht="26.25" customHeight="1">
      <c r="B6" s="148" t="s">
        <v>162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</row>
    <row r="7" spans="2:14" ht="26.25" customHeight="1">
      <c r="B7" s="148" t="s">
        <v>212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2:14" s="3" customFormat="1" ht="74.25" customHeight="1">
      <c r="B8" s="21" t="s">
        <v>104</v>
      </c>
      <c r="C8" s="29" t="s">
        <v>40</v>
      </c>
      <c r="D8" s="29" t="s">
        <v>108</v>
      </c>
      <c r="E8" s="29" t="s">
        <v>106</v>
      </c>
      <c r="F8" s="29" t="s">
        <v>58</v>
      </c>
      <c r="G8" s="29" t="s">
        <v>92</v>
      </c>
      <c r="H8" s="29" t="s">
        <v>190</v>
      </c>
      <c r="I8" s="29" t="s">
        <v>189</v>
      </c>
      <c r="J8" s="29" t="s">
        <v>204</v>
      </c>
      <c r="K8" s="29" t="s">
        <v>54</v>
      </c>
      <c r="L8" s="29" t="s">
        <v>53</v>
      </c>
      <c r="M8" s="29" t="s">
        <v>138</v>
      </c>
      <c r="N8" s="13" t="s">
        <v>140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197</v>
      </c>
      <c r="I9" s="31"/>
      <c r="J9" s="15" t="s">
        <v>193</v>
      </c>
      <c r="K9" s="15" t="s">
        <v>193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207</v>
      </c>
      <c r="C11" s="69"/>
      <c r="D11" s="69"/>
      <c r="E11" s="69"/>
      <c r="F11" s="69"/>
      <c r="G11" s="69"/>
      <c r="H11" s="77"/>
      <c r="I11" s="79"/>
      <c r="J11" s="69"/>
      <c r="K11" s="77">
        <v>766.38374586600014</v>
      </c>
      <c r="L11" s="69"/>
      <c r="M11" s="78">
        <f>IFERROR(K11/$K$11,0)</f>
        <v>1</v>
      </c>
      <c r="N11" s="78">
        <f>K11/'סכום נכסי הקרן'!$C$42</f>
        <v>0.12882758565712721</v>
      </c>
    </row>
    <row r="12" spans="2:14">
      <c r="B12" s="70" t="s">
        <v>184</v>
      </c>
      <c r="C12" s="71"/>
      <c r="D12" s="71"/>
      <c r="E12" s="71"/>
      <c r="F12" s="71"/>
      <c r="G12" s="71"/>
      <c r="H12" s="80"/>
      <c r="I12" s="82"/>
      <c r="J12" s="71"/>
      <c r="K12" s="80">
        <v>115.08730551900001</v>
      </c>
      <c r="L12" s="71"/>
      <c r="M12" s="81">
        <f t="shared" ref="M12:M73" si="0">IFERROR(K12/$K$11,0)</f>
        <v>0.15016929330743228</v>
      </c>
      <c r="N12" s="81">
        <f>K12/'סכום נכסי הקרן'!$C$42</f>
        <v>1.9345947496633494E-2</v>
      </c>
    </row>
    <row r="13" spans="2:14">
      <c r="B13" s="89" t="s">
        <v>208</v>
      </c>
      <c r="C13" s="71"/>
      <c r="D13" s="71"/>
      <c r="E13" s="71"/>
      <c r="F13" s="71"/>
      <c r="G13" s="71"/>
      <c r="H13" s="80"/>
      <c r="I13" s="82"/>
      <c r="J13" s="71"/>
      <c r="K13" s="80">
        <v>111.10106929100003</v>
      </c>
      <c r="L13" s="71"/>
      <c r="M13" s="81">
        <f t="shared" si="0"/>
        <v>0.14496793530694962</v>
      </c>
      <c r="N13" s="81">
        <f>K13/'סכום נכסי הקרן'!$C$42</f>
        <v>1.8675869103292931E-2</v>
      </c>
    </row>
    <row r="14" spans="2:14">
      <c r="B14" s="76" t="s">
        <v>1554</v>
      </c>
      <c r="C14" s="73" t="s">
        <v>1555</v>
      </c>
      <c r="D14" s="86" t="s">
        <v>109</v>
      </c>
      <c r="E14" s="73" t="s">
        <v>1556</v>
      </c>
      <c r="F14" s="86" t="s">
        <v>1557</v>
      </c>
      <c r="G14" s="86" t="s">
        <v>122</v>
      </c>
      <c r="H14" s="83">
        <v>892.20225600000015</v>
      </c>
      <c r="I14" s="85">
        <v>1753</v>
      </c>
      <c r="J14" s="73"/>
      <c r="K14" s="83">
        <v>15.640305548000002</v>
      </c>
      <c r="L14" s="84">
        <v>9.1639337321698949E-6</v>
      </c>
      <c r="M14" s="84">
        <f t="shared" si="0"/>
        <v>2.0407929620593315E-2</v>
      </c>
      <c r="N14" s="84">
        <f>K14/'סכום נכסי הקרן'!$C$42</f>
        <v>2.6291043012816088E-3</v>
      </c>
    </row>
    <row r="15" spans="2:14">
      <c r="B15" s="76" t="s">
        <v>1558</v>
      </c>
      <c r="C15" s="73" t="s">
        <v>1559</v>
      </c>
      <c r="D15" s="86" t="s">
        <v>109</v>
      </c>
      <c r="E15" s="73" t="s">
        <v>1556</v>
      </c>
      <c r="F15" s="86" t="s">
        <v>1557</v>
      </c>
      <c r="G15" s="86" t="s">
        <v>122</v>
      </c>
      <c r="H15" s="83">
        <v>456.55846100000008</v>
      </c>
      <c r="I15" s="85">
        <v>3159</v>
      </c>
      <c r="J15" s="73"/>
      <c r="K15" s="83">
        <v>14.422681768000002</v>
      </c>
      <c r="L15" s="84">
        <v>6.734970153741083E-6</v>
      </c>
      <c r="M15" s="84">
        <f t="shared" si="0"/>
        <v>1.8819138383085913E-2</v>
      </c>
      <c r="N15" s="84">
        <f>K15/'סכום נכסי הקרן'!$C$42</f>
        <v>2.4244241620403309E-3</v>
      </c>
    </row>
    <row r="16" spans="2:14">
      <c r="B16" s="76" t="s">
        <v>1560</v>
      </c>
      <c r="C16" s="73" t="s">
        <v>1561</v>
      </c>
      <c r="D16" s="86" t="s">
        <v>109</v>
      </c>
      <c r="E16" s="73" t="s">
        <v>1562</v>
      </c>
      <c r="F16" s="86" t="s">
        <v>1557</v>
      </c>
      <c r="G16" s="86" t="s">
        <v>122</v>
      </c>
      <c r="H16" s="83">
        <v>208.11603400000004</v>
      </c>
      <c r="I16" s="85">
        <v>3114</v>
      </c>
      <c r="J16" s="73"/>
      <c r="K16" s="83">
        <v>6.4807333020000009</v>
      </c>
      <c r="L16" s="84">
        <v>2.4394769325138062E-6</v>
      </c>
      <c r="M16" s="84">
        <f t="shared" si="0"/>
        <v>8.4562509799537642E-3</v>
      </c>
      <c r="N16" s="84">
        <f>K16/'סכום נכסי הקרן'!$C$42</f>
        <v>1.0893983974581596E-3</v>
      </c>
    </row>
    <row r="17" spans="2:14">
      <c r="B17" s="76" t="s">
        <v>1563</v>
      </c>
      <c r="C17" s="73" t="s">
        <v>1564</v>
      </c>
      <c r="D17" s="86" t="s">
        <v>109</v>
      </c>
      <c r="E17" s="73" t="s">
        <v>1565</v>
      </c>
      <c r="F17" s="86" t="s">
        <v>1557</v>
      </c>
      <c r="G17" s="86" t="s">
        <v>122</v>
      </c>
      <c r="H17" s="83">
        <v>22.370608000000001</v>
      </c>
      <c r="I17" s="85">
        <v>17260</v>
      </c>
      <c r="J17" s="73"/>
      <c r="K17" s="83">
        <v>3.8611668720000001</v>
      </c>
      <c r="L17" s="84">
        <v>3.0387440887370661E-6</v>
      </c>
      <c r="M17" s="84">
        <f t="shared" si="0"/>
        <v>5.0381638347991708E-3</v>
      </c>
      <c r="N17" s="84">
        <f>K17/'סכום נכסי הקרן'!$C$42</f>
        <v>6.4905448298223064E-4</v>
      </c>
    </row>
    <row r="18" spans="2:14">
      <c r="B18" s="76" t="s">
        <v>1566</v>
      </c>
      <c r="C18" s="73" t="s">
        <v>1567</v>
      </c>
      <c r="D18" s="86" t="s">
        <v>109</v>
      </c>
      <c r="E18" s="73" t="s">
        <v>1565</v>
      </c>
      <c r="F18" s="86" t="s">
        <v>1557</v>
      </c>
      <c r="G18" s="86" t="s">
        <v>122</v>
      </c>
      <c r="H18" s="83">
        <v>30.161872000000002</v>
      </c>
      <c r="I18" s="85">
        <v>30560</v>
      </c>
      <c r="J18" s="73"/>
      <c r="K18" s="83">
        <v>9.2174680710000008</v>
      </c>
      <c r="L18" s="84">
        <v>3.9556397810893866E-6</v>
      </c>
      <c r="M18" s="84">
        <f t="shared" si="0"/>
        <v>1.202722281196664E-2</v>
      </c>
      <c r="N18" s="84">
        <f>K18/'סכום נכסי הקרן'!$C$42</f>
        <v>1.5494380770259867E-3</v>
      </c>
    </row>
    <row r="19" spans="2:14">
      <c r="B19" s="76" t="s">
        <v>1568</v>
      </c>
      <c r="C19" s="73" t="s">
        <v>1569</v>
      </c>
      <c r="D19" s="86" t="s">
        <v>109</v>
      </c>
      <c r="E19" s="73" t="s">
        <v>1565</v>
      </c>
      <c r="F19" s="86" t="s">
        <v>1557</v>
      </c>
      <c r="G19" s="86" t="s">
        <v>122</v>
      </c>
      <c r="H19" s="83">
        <v>89.817750000000018</v>
      </c>
      <c r="I19" s="85">
        <v>17510</v>
      </c>
      <c r="J19" s="73"/>
      <c r="K19" s="83">
        <v>15.727088025000002</v>
      </c>
      <c r="L19" s="84">
        <v>2.9322626443364261E-6</v>
      </c>
      <c r="M19" s="84">
        <f t="shared" si="0"/>
        <v>2.0521165943085954E-2</v>
      </c>
      <c r="N19" s="84">
        <f>K19/'סכום נכסי הקרן'!$C$42</f>
        <v>2.6436922633170275E-3</v>
      </c>
    </row>
    <row r="20" spans="2:14">
      <c r="B20" s="76" t="s">
        <v>1570</v>
      </c>
      <c r="C20" s="73" t="s">
        <v>1571</v>
      </c>
      <c r="D20" s="86" t="s">
        <v>109</v>
      </c>
      <c r="E20" s="73" t="s">
        <v>1572</v>
      </c>
      <c r="F20" s="86" t="s">
        <v>1557</v>
      </c>
      <c r="G20" s="86" t="s">
        <v>122</v>
      </c>
      <c r="H20" s="83">
        <v>872.3099880000002</v>
      </c>
      <c r="I20" s="85">
        <v>1757</v>
      </c>
      <c r="J20" s="73"/>
      <c r="K20" s="83">
        <v>15.326486489000004</v>
      </c>
      <c r="L20" s="84">
        <v>4.8038654422682914E-6</v>
      </c>
      <c r="M20" s="84">
        <f t="shared" si="0"/>
        <v>1.9998449303855401E-2</v>
      </c>
      <c r="N20" s="84">
        <f>K20/'סכום נכסי הקרן'!$C$42</f>
        <v>2.5763519407021479E-3</v>
      </c>
    </row>
    <row r="21" spans="2:14">
      <c r="B21" s="76" t="s">
        <v>1573</v>
      </c>
      <c r="C21" s="73" t="s">
        <v>1574</v>
      </c>
      <c r="D21" s="86" t="s">
        <v>109</v>
      </c>
      <c r="E21" s="73" t="s">
        <v>1572</v>
      </c>
      <c r="F21" s="86" t="s">
        <v>1557</v>
      </c>
      <c r="G21" s="86" t="s">
        <v>122</v>
      </c>
      <c r="H21" s="83">
        <v>208.44027000000003</v>
      </c>
      <c r="I21" s="85">
        <v>1732</v>
      </c>
      <c r="J21" s="73"/>
      <c r="K21" s="83">
        <v>3.6101854680000005</v>
      </c>
      <c r="L21" s="84">
        <v>2.4662270846992674E-6</v>
      </c>
      <c r="M21" s="84">
        <f t="shared" si="0"/>
        <v>4.7106759341830175E-3</v>
      </c>
      <c r="N21" s="84">
        <f>K21/'סכום נכסי הקרן'!$C$42</f>
        <v>6.0686500741393052E-4</v>
      </c>
    </row>
    <row r="22" spans="2:14">
      <c r="B22" s="76" t="s">
        <v>1575</v>
      </c>
      <c r="C22" s="73" t="s">
        <v>1576</v>
      </c>
      <c r="D22" s="86" t="s">
        <v>109</v>
      </c>
      <c r="E22" s="73" t="s">
        <v>1572</v>
      </c>
      <c r="F22" s="86" t="s">
        <v>1557</v>
      </c>
      <c r="G22" s="86" t="s">
        <v>122</v>
      </c>
      <c r="H22" s="83">
        <v>864.99850800000013</v>
      </c>
      <c r="I22" s="85">
        <v>3100</v>
      </c>
      <c r="J22" s="73"/>
      <c r="K22" s="83">
        <v>26.814953748000004</v>
      </c>
      <c r="L22" s="84">
        <v>5.8652094830307981E-6</v>
      </c>
      <c r="M22" s="84">
        <f t="shared" si="0"/>
        <v>3.498893849542644E-2</v>
      </c>
      <c r="N22" s="84">
        <f>K22/'סכום נכסי הקרן'!$C$42</f>
        <v>4.5075404710715056E-3</v>
      </c>
    </row>
    <row r="23" spans="2:14">
      <c r="B23" s="72"/>
      <c r="C23" s="73"/>
      <c r="D23" s="73"/>
      <c r="E23" s="73"/>
      <c r="F23" s="73"/>
      <c r="G23" s="73"/>
      <c r="H23" s="83"/>
      <c r="I23" s="85"/>
      <c r="J23" s="73"/>
      <c r="K23" s="73"/>
      <c r="L23" s="73"/>
      <c r="M23" s="84"/>
      <c r="N23" s="73"/>
    </row>
    <row r="24" spans="2:14">
      <c r="B24" s="89" t="s">
        <v>209</v>
      </c>
      <c r="C24" s="71"/>
      <c r="D24" s="71"/>
      <c r="E24" s="71"/>
      <c r="F24" s="71"/>
      <c r="G24" s="71"/>
      <c r="H24" s="80"/>
      <c r="I24" s="82"/>
      <c r="J24" s="71"/>
      <c r="K24" s="80">
        <v>3.9862362280000005</v>
      </c>
      <c r="L24" s="71"/>
      <c r="M24" s="81">
        <f t="shared" si="0"/>
        <v>5.2013580004826743E-3</v>
      </c>
      <c r="N24" s="81">
        <f>K24/'סכום נכסי הקרן'!$C$42</f>
        <v>6.7007839334056569E-4</v>
      </c>
    </row>
    <row r="25" spans="2:14">
      <c r="B25" s="76" t="s">
        <v>1577</v>
      </c>
      <c r="C25" s="73" t="s">
        <v>1578</v>
      </c>
      <c r="D25" s="86" t="s">
        <v>109</v>
      </c>
      <c r="E25" s="73" t="s">
        <v>1556</v>
      </c>
      <c r="F25" s="86" t="s">
        <v>1579</v>
      </c>
      <c r="G25" s="86" t="s">
        <v>122</v>
      </c>
      <c r="H25" s="83">
        <v>340.88000000000005</v>
      </c>
      <c r="I25" s="85">
        <v>359.86</v>
      </c>
      <c r="J25" s="73"/>
      <c r="K25" s="83">
        <v>1.2266907680000001</v>
      </c>
      <c r="L25" s="84">
        <v>5.0869641350822382E-6</v>
      </c>
      <c r="M25" s="84">
        <f t="shared" si="0"/>
        <v>1.6006221095071127E-3</v>
      </c>
      <c r="N25" s="84">
        <f>K25/'סכום נכסי הקרן'!$C$42</f>
        <v>2.0620428191721923E-4</v>
      </c>
    </row>
    <row r="26" spans="2:14">
      <c r="B26" s="76" t="s">
        <v>1580</v>
      </c>
      <c r="C26" s="73" t="s">
        <v>1581</v>
      </c>
      <c r="D26" s="86" t="s">
        <v>109</v>
      </c>
      <c r="E26" s="73" t="s">
        <v>1556</v>
      </c>
      <c r="F26" s="86" t="s">
        <v>1579</v>
      </c>
      <c r="G26" s="86" t="s">
        <v>122</v>
      </c>
      <c r="H26" s="83">
        <v>1.2574210000000001</v>
      </c>
      <c r="I26" s="85">
        <v>345.2</v>
      </c>
      <c r="J26" s="73"/>
      <c r="K26" s="83">
        <v>4.3406180000000009E-3</v>
      </c>
      <c r="L26" s="84">
        <v>7.4168381155125945E-9</v>
      </c>
      <c r="M26" s="84">
        <f t="shared" si="0"/>
        <v>5.663765735395626E-6</v>
      </c>
      <c r="N26" s="84">
        <f>K26/'סכום נכסי הקרן'!$C$42</f>
        <v>7.2964926541858214E-7</v>
      </c>
    </row>
    <row r="27" spans="2:14">
      <c r="B27" s="76" t="s">
        <v>1582</v>
      </c>
      <c r="C27" s="73" t="s">
        <v>1583</v>
      </c>
      <c r="D27" s="86" t="s">
        <v>109</v>
      </c>
      <c r="E27" s="73" t="s">
        <v>1565</v>
      </c>
      <c r="F27" s="86" t="s">
        <v>1579</v>
      </c>
      <c r="G27" s="86" t="s">
        <v>122</v>
      </c>
      <c r="H27" s="83">
        <v>40.521769000000006</v>
      </c>
      <c r="I27" s="85">
        <v>3608</v>
      </c>
      <c r="J27" s="73"/>
      <c r="K27" s="83">
        <v>1.4620254300000002</v>
      </c>
      <c r="L27" s="84">
        <v>6.486201017674447E-6</v>
      </c>
      <c r="M27" s="84">
        <f t="shared" si="0"/>
        <v>1.9076936820312351E-3</v>
      </c>
      <c r="N27" s="84">
        <f>K27/'סכום נכסי הקרן'!$C$42</f>
        <v>2.4576357122943937E-4</v>
      </c>
    </row>
    <row r="28" spans="2:14">
      <c r="B28" s="76" t="s">
        <v>1584</v>
      </c>
      <c r="C28" s="73" t="s">
        <v>1585</v>
      </c>
      <c r="D28" s="86" t="s">
        <v>109</v>
      </c>
      <c r="E28" s="73" t="s">
        <v>1572</v>
      </c>
      <c r="F28" s="86" t="s">
        <v>1579</v>
      </c>
      <c r="G28" s="86" t="s">
        <v>122</v>
      </c>
      <c r="H28" s="83">
        <v>35.792400000000008</v>
      </c>
      <c r="I28" s="85">
        <v>3613</v>
      </c>
      <c r="J28" s="73"/>
      <c r="K28" s="83">
        <v>1.2931794120000002</v>
      </c>
      <c r="L28" s="84">
        <v>3.5436370782745762E-6</v>
      </c>
      <c r="M28" s="84">
        <f t="shared" si="0"/>
        <v>1.6873784432089307E-3</v>
      </c>
      <c r="N28" s="84">
        <f>K28/'סכום נכסי הקרן'!$C$42</f>
        <v>2.1738089092848852E-4</v>
      </c>
    </row>
    <row r="29" spans="2:14">
      <c r="B29" s="72"/>
      <c r="C29" s="73"/>
      <c r="D29" s="73"/>
      <c r="E29" s="73"/>
      <c r="F29" s="73"/>
      <c r="G29" s="73"/>
      <c r="H29" s="83"/>
      <c r="I29" s="85"/>
      <c r="J29" s="73"/>
      <c r="K29" s="73"/>
      <c r="L29" s="73"/>
      <c r="M29" s="84"/>
      <c r="N29" s="73"/>
    </row>
    <row r="30" spans="2:14">
      <c r="B30" s="70" t="s">
        <v>183</v>
      </c>
      <c r="C30" s="71"/>
      <c r="D30" s="71"/>
      <c r="E30" s="71"/>
      <c r="F30" s="71"/>
      <c r="G30" s="71"/>
      <c r="H30" s="80"/>
      <c r="I30" s="82"/>
      <c r="J30" s="71"/>
      <c r="K30" s="80">
        <v>651.29644034700004</v>
      </c>
      <c r="L30" s="71"/>
      <c r="M30" s="81">
        <f t="shared" si="0"/>
        <v>0.84983070669256766</v>
      </c>
      <c r="N30" s="81">
        <f>K30/'סכום נכסי הקרן'!$C$42</f>
        <v>0.10948163816049371</v>
      </c>
    </row>
    <row r="31" spans="2:14">
      <c r="B31" s="89" t="s">
        <v>210</v>
      </c>
      <c r="C31" s="71"/>
      <c r="D31" s="71"/>
      <c r="E31" s="71"/>
      <c r="F31" s="71"/>
      <c r="G31" s="71"/>
      <c r="H31" s="80"/>
      <c r="I31" s="82"/>
      <c r="J31" s="71"/>
      <c r="K31" s="80">
        <v>640.84811398900001</v>
      </c>
      <c r="L31" s="71"/>
      <c r="M31" s="81">
        <f t="shared" si="0"/>
        <v>0.83619742387001295</v>
      </c>
      <c r="N31" s="81">
        <f>K31/'סכום נכסי הקרן'!$C$42</f>
        <v>0.10772529524988321</v>
      </c>
    </row>
    <row r="32" spans="2:14">
      <c r="B32" s="76" t="s">
        <v>1586</v>
      </c>
      <c r="C32" s="73" t="s">
        <v>1587</v>
      </c>
      <c r="D32" s="86" t="s">
        <v>28</v>
      </c>
      <c r="E32" s="73"/>
      <c r="F32" s="86" t="s">
        <v>1557</v>
      </c>
      <c r="G32" s="86" t="s">
        <v>121</v>
      </c>
      <c r="H32" s="83">
        <v>179.90453300000001</v>
      </c>
      <c r="I32" s="85">
        <v>6351.4</v>
      </c>
      <c r="J32" s="73"/>
      <c r="K32" s="83">
        <v>42.277889503000004</v>
      </c>
      <c r="L32" s="84">
        <v>4.0701667529509725E-6</v>
      </c>
      <c r="M32" s="84">
        <f t="shared" si="0"/>
        <v>5.5165430805459909E-2</v>
      </c>
      <c r="N32" s="84">
        <f>K32/'סכום נכסי הקרן'!$C$42</f>
        <v>7.1068292624027118E-3</v>
      </c>
    </row>
    <row r="33" spans="2:14">
      <c r="B33" s="76" t="s">
        <v>1588</v>
      </c>
      <c r="C33" s="73" t="s">
        <v>1589</v>
      </c>
      <c r="D33" s="86" t="s">
        <v>1400</v>
      </c>
      <c r="E33" s="73"/>
      <c r="F33" s="86" t="s">
        <v>1557</v>
      </c>
      <c r="G33" s="86" t="s">
        <v>121</v>
      </c>
      <c r="H33" s="83">
        <v>125.97467100000001</v>
      </c>
      <c r="I33" s="85">
        <v>6508</v>
      </c>
      <c r="J33" s="73"/>
      <c r="K33" s="83">
        <v>30.334196902000006</v>
      </c>
      <c r="L33" s="84">
        <v>6.2658379010196479E-7</v>
      </c>
      <c r="M33" s="84">
        <f t="shared" si="0"/>
        <v>3.9580950229734971E-2</v>
      </c>
      <c r="N33" s="84">
        <f>K33/'סכום נכסי הקרן'!$C$42</f>
        <v>5.0991182561116715E-3</v>
      </c>
    </row>
    <row r="34" spans="2:14">
      <c r="B34" s="76" t="s">
        <v>1590</v>
      </c>
      <c r="C34" s="73" t="s">
        <v>1591</v>
      </c>
      <c r="D34" s="86" t="s">
        <v>1400</v>
      </c>
      <c r="E34" s="73"/>
      <c r="F34" s="86" t="s">
        <v>1557</v>
      </c>
      <c r="G34" s="86" t="s">
        <v>121</v>
      </c>
      <c r="H34" s="83">
        <v>8.3219170000000009</v>
      </c>
      <c r="I34" s="85">
        <v>16981</v>
      </c>
      <c r="J34" s="73"/>
      <c r="K34" s="83">
        <v>5.228635714000001</v>
      </c>
      <c r="L34" s="84">
        <v>8.2027109392215452E-8</v>
      </c>
      <c r="M34" s="84">
        <f t="shared" si="0"/>
        <v>6.8224773061852121E-3</v>
      </c>
      <c r="N34" s="84">
        <f>K34/'סכום נכסי הקרן'!$C$42</f>
        <v>8.7892327955638205E-4</v>
      </c>
    </row>
    <row r="35" spans="2:14">
      <c r="B35" s="76" t="s">
        <v>1592</v>
      </c>
      <c r="C35" s="73" t="s">
        <v>1593</v>
      </c>
      <c r="D35" s="86" t="s">
        <v>1400</v>
      </c>
      <c r="E35" s="73"/>
      <c r="F35" s="86" t="s">
        <v>1557</v>
      </c>
      <c r="G35" s="86" t="s">
        <v>121</v>
      </c>
      <c r="H35" s="83">
        <v>44.727643000000008</v>
      </c>
      <c r="I35" s="85">
        <v>7417</v>
      </c>
      <c r="J35" s="73"/>
      <c r="K35" s="83">
        <v>12.274562454000005</v>
      </c>
      <c r="L35" s="84">
        <v>1.9043427642693385E-7</v>
      </c>
      <c r="M35" s="84">
        <f t="shared" si="0"/>
        <v>1.6016209268804319E-2</v>
      </c>
      <c r="N35" s="84">
        <f>K35/'סכום נכסי הקרן'!$C$42</f>
        <v>2.0633295714793634E-3</v>
      </c>
    </row>
    <row r="36" spans="2:14">
      <c r="B36" s="76" t="s">
        <v>1594</v>
      </c>
      <c r="C36" s="73" t="s">
        <v>1595</v>
      </c>
      <c r="D36" s="86" t="s">
        <v>1400</v>
      </c>
      <c r="E36" s="73"/>
      <c r="F36" s="86" t="s">
        <v>1557</v>
      </c>
      <c r="G36" s="86" t="s">
        <v>121</v>
      </c>
      <c r="H36" s="83">
        <v>13.909431000000001</v>
      </c>
      <c r="I36" s="85">
        <v>8117</v>
      </c>
      <c r="J36" s="73"/>
      <c r="K36" s="83">
        <v>4.1774054440000006</v>
      </c>
      <c r="L36" s="84">
        <v>3.36566642679364E-8</v>
      </c>
      <c r="M36" s="84">
        <f t="shared" si="0"/>
        <v>5.4508012030965065E-3</v>
      </c>
      <c r="N36" s="84">
        <f>K36/'סכום נכסי הקרן'!$C$42</f>
        <v>7.0221355889188723E-4</v>
      </c>
    </row>
    <row r="37" spans="2:14">
      <c r="B37" s="76" t="s">
        <v>1596</v>
      </c>
      <c r="C37" s="73" t="s">
        <v>1597</v>
      </c>
      <c r="D37" s="86" t="s">
        <v>1400</v>
      </c>
      <c r="E37" s="73"/>
      <c r="F37" s="86" t="s">
        <v>1557</v>
      </c>
      <c r="G37" s="86" t="s">
        <v>121</v>
      </c>
      <c r="H37" s="83">
        <v>118.85236200000001</v>
      </c>
      <c r="I37" s="85">
        <v>3371</v>
      </c>
      <c r="J37" s="73"/>
      <c r="K37" s="83">
        <v>14.824098556000004</v>
      </c>
      <c r="L37" s="84">
        <v>1.2325305987373516E-7</v>
      </c>
      <c r="M37" s="84">
        <f t="shared" si="0"/>
        <v>1.9342918787048431E-2</v>
      </c>
      <c r="N37" s="84">
        <f>K37/'סכום נכסי הקרן'!$C$42</f>
        <v>2.4919015268973369E-3</v>
      </c>
    </row>
    <row r="38" spans="2:14">
      <c r="B38" s="76" t="s">
        <v>1598</v>
      </c>
      <c r="C38" s="73" t="s">
        <v>1599</v>
      </c>
      <c r="D38" s="86" t="s">
        <v>1384</v>
      </c>
      <c r="E38" s="73"/>
      <c r="F38" s="86" t="s">
        <v>1557</v>
      </c>
      <c r="G38" s="86" t="s">
        <v>121</v>
      </c>
      <c r="H38" s="83">
        <v>46.61546400000001</v>
      </c>
      <c r="I38" s="85">
        <v>2426</v>
      </c>
      <c r="J38" s="73"/>
      <c r="K38" s="83">
        <v>4.1842972800000009</v>
      </c>
      <c r="L38" s="84">
        <v>1.572721457489879E-6</v>
      </c>
      <c r="M38" s="84">
        <f t="shared" si="0"/>
        <v>5.4597938729400095E-3</v>
      </c>
      <c r="N38" s="84">
        <f>K38/'סכום נכסי הקרן'!$C$42</f>
        <v>7.033720628364374E-4</v>
      </c>
    </row>
    <row r="39" spans="2:14">
      <c r="B39" s="76" t="s">
        <v>1600</v>
      </c>
      <c r="C39" s="73" t="s">
        <v>1601</v>
      </c>
      <c r="D39" s="86" t="s">
        <v>28</v>
      </c>
      <c r="E39" s="73"/>
      <c r="F39" s="86" t="s">
        <v>1557</v>
      </c>
      <c r="G39" s="86" t="s">
        <v>129</v>
      </c>
      <c r="H39" s="83">
        <v>166.84041900000003</v>
      </c>
      <c r="I39" s="85">
        <v>5040</v>
      </c>
      <c r="J39" s="73"/>
      <c r="K39" s="83">
        <v>23.458750588000001</v>
      </c>
      <c r="L39" s="84">
        <v>2.4268727362130078E-6</v>
      </c>
      <c r="M39" s="84">
        <f t="shared" si="0"/>
        <v>3.0609666129455846E-2</v>
      </c>
      <c r="N39" s="84">
        <f>K39/'סכום נכסי הקרן'!$C$42</f>
        <v>3.9433693852285387E-3</v>
      </c>
    </row>
    <row r="40" spans="2:14">
      <c r="B40" s="76" t="s">
        <v>1602</v>
      </c>
      <c r="C40" s="73" t="s">
        <v>1603</v>
      </c>
      <c r="D40" s="86" t="s">
        <v>110</v>
      </c>
      <c r="E40" s="73"/>
      <c r="F40" s="86" t="s">
        <v>1557</v>
      </c>
      <c r="G40" s="86" t="s">
        <v>121</v>
      </c>
      <c r="H40" s="83">
        <v>247.08384100000004</v>
      </c>
      <c r="I40" s="85">
        <v>1003</v>
      </c>
      <c r="J40" s="73"/>
      <c r="K40" s="83">
        <v>9.1695284350000019</v>
      </c>
      <c r="L40" s="84">
        <v>1.0822876463139658E-6</v>
      </c>
      <c r="M40" s="84">
        <f t="shared" si="0"/>
        <v>1.1964669768196344E-2</v>
      </c>
      <c r="N40" s="84">
        <f>K40/'סכום נכסי הקרן'!$C$42</f>
        <v>1.5413795194215551E-3</v>
      </c>
    </row>
    <row r="41" spans="2:14">
      <c r="B41" s="76" t="s">
        <v>1604</v>
      </c>
      <c r="C41" s="73" t="s">
        <v>1605</v>
      </c>
      <c r="D41" s="86" t="s">
        <v>110</v>
      </c>
      <c r="E41" s="73"/>
      <c r="F41" s="86" t="s">
        <v>1557</v>
      </c>
      <c r="G41" s="86" t="s">
        <v>121</v>
      </c>
      <c r="H41" s="83">
        <v>280.64412000000004</v>
      </c>
      <c r="I41" s="85">
        <v>446</v>
      </c>
      <c r="J41" s="73"/>
      <c r="K41" s="83">
        <v>4.6311892680000009</v>
      </c>
      <c r="L41" s="84">
        <v>4.69818435585567E-7</v>
      </c>
      <c r="M41" s="84">
        <f t="shared" si="0"/>
        <v>6.0429116522648044E-3</v>
      </c>
      <c r="N41" s="84">
        <f>K41/'סכום נכסי הקרן'!$C$42</f>
        <v>7.7849371850059626E-4</v>
      </c>
    </row>
    <row r="42" spans="2:14">
      <c r="B42" s="76" t="s">
        <v>1606</v>
      </c>
      <c r="C42" s="73" t="s">
        <v>1607</v>
      </c>
      <c r="D42" s="86" t="s">
        <v>1400</v>
      </c>
      <c r="E42" s="73"/>
      <c r="F42" s="86" t="s">
        <v>1557</v>
      </c>
      <c r="G42" s="86" t="s">
        <v>121</v>
      </c>
      <c r="H42" s="83">
        <v>66.091426000000013</v>
      </c>
      <c r="I42" s="85">
        <v>10732</v>
      </c>
      <c r="J42" s="73"/>
      <c r="K42" s="83">
        <v>26.243847802000005</v>
      </c>
      <c r="L42" s="84">
        <v>4.7727711661226502E-7</v>
      </c>
      <c r="M42" s="84">
        <f t="shared" si="0"/>
        <v>3.4243742698828926E-2</v>
      </c>
      <c r="N42" s="84">
        <f>K42/'סכום נכסי הקרן'!$C$42</f>
        <v>4.4115386957540078E-3</v>
      </c>
    </row>
    <row r="43" spans="2:14">
      <c r="B43" s="76" t="s">
        <v>1608</v>
      </c>
      <c r="C43" s="73" t="s">
        <v>1609</v>
      </c>
      <c r="D43" s="86" t="s">
        <v>28</v>
      </c>
      <c r="E43" s="73"/>
      <c r="F43" s="86" t="s">
        <v>1557</v>
      </c>
      <c r="G43" s="86" t="s">
        <v>121</v>
      </c>
      <c r="H43" s="83">
        <v>35.014447000000011</v>
      </c>
      <c r="I43" s="85">
        <v>4648</v>
      </c>
      <c r="J43" s="73"/>
      <c r="K43" s="83">
        <v>6.0216450520000002</v>
      </c>
      <c r="L43" s="84">
        <v>3.7360224512727604E-6</v>
      </c>
      <c r="M43" s="84">
        <f t="shared" si="0"/>
        <v>7.857219160090155E-3</v>
      </c>
      <c r="N43" s="84">
        <f>K43/'סכום נכסי הקרן'!$C$42</f>
        <v>1.0122265743733355E-3</v>
      </c>
    </row>
    <row r="44" spans="2:14">
      <c r="B44" s="76" t="s">
        <v>1610</v>
      </c>
      <c r="C44" s="73" t="s">
        <v>1611</v>
      </c>
      <c r="D44" s="86" t="s">
        <v>1400</v>
      </c>
      <c r="E44" s="73"/>
      <c r="F44" s="86" t="s">
        <v>1557</v>
      </c>
      <c r="G44" s="86" t="s">
        <v>121</v>
      </c>
      <c r="H44" s="83">
        <v>98.938944000000035</v>
      </c>
      <c r="I44" s="85">
        <v>6014.5</v>
      </c>
      <c r="J44" s="73"/>
      <c r="K44" s="83">
        <v>22.017526311000005</v>
      </c>
      <c r="L44" s="84">
        <v>2.9420325969034534E-6</v>
      </c>
      <c r="M44" s="84">
        <f t="shared" si="0"/>
        <v>2.8729114402237989E-2</v>
      </c>
      <c r="N44" s="84">
        <f>K44/'סכום נכסי הקרן'!$C$42</f>
        <v>3.7011024465077218E-3</v>
      </c>
    </row>
    <row r="45" spans="2:14">
      <c r="B45" s="76" t="s">
        <v>1612</v>
      </c>
      <c r="C45" s="73" t="s">
        <v>1613</v>
      </c>
      <c r="D45" s="86" t="s">
        <v>110</v>
      </c>
      <c r="E45" s="73"/>
      <c r="F45" s="86" t="s">
        <v>1557</v>
      </c>
      <c r="G45" s="86" t="s">
        <v>121</v>
      </c>
      <c r="H45" s="83">
        <v>1353.9585720000002</v>
      </c>
      <c r="I45" s="85">
        <v>792</v>
      </c>
      <c r="J45" s="73"/>
      <c r="K45" s="83">
        <v>39.676401997000006</v>
      </c>
      <c r="L45" s="84">
        <v>1.5754116037683307E-6</v>
      </c>
      <c r="M45" s="84">
        <f t="shared" si="0"/>
        <v>5.1770933570839721E-2</v>
      </c>
      <c r="N45" s="84">
        <f>K45/'סכום נכסי הקרן'!$C$42</f>
        <v>6.6695243791467978E-3</v>
      </c>
    </row>
    <row r="46" spans="2:14">
      <c r="B46" s="76" t="s">
        <v>1614</v>
      </c>
      <c r="C46" s="73" t="s">
        <v>1615</v>
      </c>
      <c r="D46" s="86" t="s">
        <v>1616</v>
      </c>
      <c r="E46" s="73"/>
      <c r="F46" s="86" t="s">
        <v>1557</v>
      </c>
      <c r="G46" s="86" t="s">
        <v>126</v>
      </c>
      <c r="H46" s="83">
        <v>328.56124900000003</v>
      </c>
      <c r="I46" s="85">
        <v>1929</v>
      </c>
      <c r="J46" s="73"/>
      <c r="K46" s="83">
        <v>2.9927149590000002</v>
      </c>
      <c r="L46" s="84">
        <v>1.2809470390335198E-6</v>
      </c>
      <c r="M46" s="84">
        <f t="shared" si="0"/>
        <v>3.9049822952837874E-3</v>
      </c>
      <c r="N46" s="84">
        <f>K46/'סכום נכסי הקרן'!$C$42</f>
        <v>5.0306944113523737E-4</v>
      </c>
    </row>
    <row r="47" spans="2:14">
      <c r="B47" s="76" t="s">
        <v>1617</v>
      </c>
      <c r="C47" s="73" t="s">
        <v>1618</v>
      </c>
      <c r="D47" s="86" t="s">
        <v>28</v>
      </c>
      <c r="E47" s="73"/>
      <c r="F47" s="86" t="s">
        <v>1557</v>
      </c>
      <c r="G47" s="86" t="s">
        <v>123</v>
      </c>
      <c r="H47" s="83">
        <v>479.61707500000006</v>
      </c>
      <c r="I47" s="85">
        <v>2899</v>
      </c>
      <c r="J47" s="73"/>
      <c r="K47" s="83">
        <v>55.873621850999996</v>
      </c>
      <c r="L47" s="84">
        <v>1.9771474909658998E-6</v>
      </c>
      <c r="M47" s="84">
        <f t="shared" si="0"/>
        <v>7.2905541319725917E-2</v>
      </c>
      <c r="N47" s="84">
        <f>K47/'סכום נכסי הקרן'!$C$42</f>
        <v>9.3922448692462177E-3</v>
      </c>
    </row>
    <row r="48" spans="2:14">
      <c r="B48" s="76" t="s">
        <v>1619</v>
      </c>
      <c r="C48" s="73" t="s">
        <v>1620</v>
      </c>
      <c r="D48" s="86" t="s">
        <v>28</v>
      </c>
      <c r="E48" s="73"/>
      <c r="F48" s="86" t="s">
        <v>1557</v>
      </c>
      <c r="G48" s="86" t="s">
        <v>121</v>
      </c>
      <c r="H48" s="83">
        <v>45.235498000000007</v>
      </c>
      <c r="I48" s="85">
        <v>3805</v>
      </c>
      <c r="J48" s="73"/>
      <c r="K48" s="83">
        <v>6.3684796250000018</v>
      </c>
      <c r="L48" s="84">
        <v>7.2168950223356747E-7</v>
      </c>
      <c r="M48" s="84">
        <f t="shared" si="0"/>
        <v>8.3097790882865497E-3</v>
      </c>
      <c r="N48" s="84">
        <f>K48/'סכום נכסי הקרן'!$C$42</f>
        <v>1.07052877728804E-3</v>
      </c>
    </row>
    <row r="49" spans="2:14">
      <c r="B49" s="76" t="s">
        <v>1621</v>
      </c>
      <c r="C49" s="73" t="s">
        <v>1622</v>
      </c>
      <c r="D49" s="86" t="s">
        <v>110</v>
      </c>
      <c r="E49" s="73"/>
      <c r="F49" s="86" t="s">
        <v>1557</v>
      </c>
      <c r="G49" s="86" t="s">
        <v>121</v>
      </c>
      <c r="H49" s="83">
        <v>431.14772100000005</v>
      </c>
      <c r="I49" s="85">
        <v>483.55</v>
      </c>
      <c r="J49" s="73"/>
      <c r="K49" s="83">
        <v>7.7138147889999997</v>
      </c>
      <c r="L49" s="84">
        <v>3.9901022083294142E-6</v>
      </c>
      <c r="M49" s="84">
        <f t="shared" si="0"/>
        <v>1.0065211887138244E-2</v>
      </c>
      <c r="N49" s="84">
        <f>K49/'סכום נכסי הקרן'!$C$42</f>
        <v>1.2966769465474373E-3</v>
      </c>
    </row>
    <row r="50" spans="2:14">
      <c r="B50" s="76" t="s">
        <v>1623</v>
      </c>
      <c r="C50" s="73" t="s">
        <v>1624</v>
      </c>
      <c r="D50" s="86" t="s">
        <v>110</v>
      </c>
      <c r="E50" s="73"/>
      <c r="F50" s="86" t="s">
        <v>1557</v>
      </c>
      <c r="G50" s="86" t="s">
        <v>121</v>
      </c>
      <c r="H50" s="83">
        <v>50.367958000000009</v>
      </c>
      <c r="I50" s="85">
        <v>3885.75</v>
      </c>
      <c r="J50" s="73"/>
      <c r="K50" s="83">
        <v>7.2415395440000019</v>
      </c>
      <c r="L50" s="84">
        <v>5.0205724226847857E-7</v>
      </c>
      <c r="M50" s="84">
        <f t="shared" si="0"/>
        <v>9.4489732892458333E-3</v>
      </c>
      <c r="N50" s="84">
        <f>K50/'סכום נכסי הקרן'!$C$42</f>
        <v>1.2172884157922246E-3</v>
      </c>
    </row>
    <row r="51" spans="2:14">
      <c r="B51" s="76" t="s">
        <v>1625</v>
      </c>
      <c r="C51" s="73" t="s">
        <v>1626</v>
      </c>
      <c r="D51" s="86" t="s">
        <v>28</v>
      </c>
      <c r="E51" s="73"/>
      <c r="F51" s="86" t="s">
        <v>1557</v>
      </c>
      <c r="G51" s="86" t="s">
        <v>123</v>
      </c>
      <c r="H51" s="83">
        <v>383.17700000000002</v>
      </c>
      <c r="I51" s="85">
        <v>658.2</v>
      </c>
      <c r="J51" s="73"/>
      <c r="K51" s="83">
        <v>10.134942370000005</v>
      </c>
      <c r="L51" s="84">
        <v>1.8155925051860737E-6</v>
      </c>
      <c r="M51" s="84">
        <f t="shared" si="0"/>
        <v>1.3224370199224017E-2</v>
      </c>
      <c r="N51" s="84">
        <f>K51/'סכום נכסי הקרן'!$C$42</f>
        <v>1.7036636846020925E-3</v>
      </c>
    </row>
    <row r="52" spans="2:14">
      <c r="B52" s="76" t="s">
        <v>1627</v>
      </c>
      <c r="C52" s="73" t="s">
        <v>1628</v>
      </c>
      <c r="D52" s="86" t="s">
        <v>110</v>
      </c>
      <c r="E52" s="73"/>
      <c r="F52" s="86" t="s">
        <v>1557</v>
      </c>
      <c r="G52" s="86" t="s">
        <v>121</v>
      </c>
      <c r="H52" s="83">
        <v>619.29338900000016</v>
      </c>
      <c r="I52" s="85">
        <v>1024</v>
      </c>
      <c r="J52" s="73"/>
      <c r="K52" s="83">
        <v>23.463787933000003</v>
      </c>
      <c r="L52" s="84">
        <v>2.6712099704474679E-6</v>
      </c>
      <c r="M52" s="84">
        <f t="shared" si="0"/>
        <v>3.0616239005025265E-2</v>
      </c>
      <c r="N52" s="84">
        <f>K52/'סכום נכסי הקרן'!$C$42</f>
        <v>3.9442161529189713E-3</v>
      </c>
    </row>
    <row r="53" spans="2:14">
      <c r="B53" s="76" t="s">
        <v>1629</v>
      </c>
      <c r="C53" s="73" t="s">
        <v>1630</v>
      </c>
      <c r="D53" s="86" t="s">
        <v>1400</v>
      </c>
      <c r="E53" s="73"/>
      <c r="F53" s="86" t="s">
        <v>1557</v>
      </c>
      <c r="G53" s="86" t="s">
        <v>121</v>
      </c>
      <c r="H53" s="83">
        <v>20.355657000000004</v>
      </c>
      <c r="I53" s="85">
        <v>34591</v>
      </c>
      <c r="J53" s="73"/>
      <c r="K53" s="83">
        <v>26.052533803000003</v>
      </c>
      <c r="L53" s="84">
        <v>1.1093001089918259E-6</v>
      </c>
      <c r="M53" s="84">
        <f t="shared" si="0"/>
        <v>3.3994110579108248E-2</v>
      </c>
      <c r="N53" s="84">
        <f>K53/'סכום נכסי הקרן'!$C$42</f>
        <v>4.3793791924679228E-3</v>
      </c>
    </row>
    <row r="54" spans="2:14">
      <c r="B54" s="76" t="s">
        <v>1631</v>
      </c>
      <c r="C54" s="73" t="s">
        <v>1632</v>
      </c>
      <c r="D54" s="86" t="s">
        <v>28</v>
      </c>
      <c r="E54" s="73"/>
      <c r="F54" s="86" t="s">
        <v>1557</v>
      </c>
      <c r="G54" s="86" t="s">
        <v>121</v>
      </c>
      <c r="H54" s="83">
        <v>133.52508100000003</v>
      </c>
      <c r="I54" s="85">
        <v>715.79</v>
      </c>
      <c r="J54" s="73"/>
      <c r="K54" s="83">
        <v>3.5363089670000005</v>
      </c>
      <c r="L54" s="84">
        <v>3.6386743191899373E-7</v>
      </c>
      <c r="M54" s="84">
        <f t="shared" si="0"/>
        <v>4.6142797078818961E-3</v>
      </c>
      <c r="N54" s="84">
        <f>K54/'סכום נכסי הקרן'!$C$42</f>
        <v>5.9444651431309894E-4</v>
      </c>
    </row>
    <row r="55" spans="2:14">
      <c r="B55" s="76" t="s">
        <v>1633</v>
      </c>
      <c r="C55" s="73" t="s">
        <v>1634</v>
      </c>
      <c r="D55" s="86" t="s">
        <v>28</v>
      </c>
      <c r="E55" s="73"/>
      <c r="F55" s="86" t="s">
        <v>1557</v>
      </c>
      <c r="G55" s="86" t="s">
        <v>123</v>
      </c>
      <c r="H55" s="83">
        <v>10.332566000000002</v>
      </c>
      <c r="I55" s="85">
        <v>7477</v>
      </c>
      <c r="J55" s="73"/>
      <c r="K55" s="83">
        <v>3.1045563100000004</v>
      </c>
      <c r="L55" s="84">
        <v>3.0434656848306337E-6</v>
      </c>
      <c r="M55" s="84">
        <f t="shared" si="0"/>
        <v>4.0509161718871095E-3</v>
      </c>
      <c r="N55" s="84">
        <f>K55/'סכום נכסי הקרן'!$C$42</f>
        <v>5.2186975012362847E-4</v>
      </c>
    </row>
    <row r="56" spans="2:14">
      <c r="B56" s="76" t="s">
        <v>1635</v>
      </c>
      <c r="C56" s="73" t="s">
        <v>1636</v>
      </c>
      <c r="D56" s="86" t="s">
        <v>28</v>
      </c>
      <c r="E56" s="73"/>
      <c r="F56" s="86" t="s">
        <v>1557</v>
      </c>
      <c r="G56" s="86" t="s">
        <v>123</v>
      </c>
      <c r="H56" s="83">
        <v>104.28806800000002</v>
      </c>
      <c r="I56" s="85">
        <v>20830</v>
      </c>
      <c r="J56" s="73"/>
      <c r="K56" s="83">
        <v>87.294697955000004</v>
      </c>
      <c r="L56" s="84">
        <v>3.700139195081169E-6</v>
      </c>
      <c r="M56" s="84">
        <f t="shared" si="0"/>
        <v>0.11390468342508821</v>
      </c>
      <c r="N56" s="84">
        <f>K56/'סכום נכסי הקרן'!$C$42</f>
        <v>1.4674065360693512E-2</v>
      </c>
    </row>
    <row r="57" spans="2:14">
      <c r="B57" s="76" t="s">
        <v>1637</v>
      </c>
      <c r="C57" s="73" t="s">
        <v>1638</v>
      </c>
      <c r="D57" s="86" t="s">
        <v>28</v>
      </c>
      <c r="E57" s="73"/>
      <c r="F57" s="86" t="s">
        <v>1557</v>
      </c>
      <c r="G57" s="86" t="s">
        <v>123</v>
      </c>
      <c r="H57" s="83">
        <v>12.060986000000003</v>
      </c>
      <c r="I57" s="85">
        <v>5352.9</v>
      </c>
      <c r="J57" s="73"/>
      <c r="K57" s="83">
        <v>2.5943936839999999</v>
      </c>
      <c r="L57" s="84">
        <v>2.3244626805840369E-6</v>
      </c>
      <c r="M57" s="84">
        <f t="shared" si="0"/>
        <v>3.3852410075169074E-3</v>
      </c>
      <c r="N57" s="84">
        <f>K57/'סכום נכסי הקרן'!$C$42</f>
        <v>4.3611242586590407E-4</v>
      </c>
    </row>
    <row r="58" spans="2:14">
      <c r="B58" s="76" t="s">
        <v>1639</v>
      </c>
      <c r="C58" s="73" t="s">
        <v>1640</v>
      </c>
      <c r="D58" s="86" t="s">
        <v>28</v>
      </c>
      <c r="E58" s="73"/>
      <c r="F58" s="86" t="s">
        <v>1557</v>
      </c>
      <c r="G58" s="86" t="s">
        <v>123</v>
      </c>
      <c r="H58" s="83">
        <v>52.719870000000007</v>
      </c>
      <c r="I58" s="85">
        <v>8269.7999999999993</v>
      </c>
      <c r="J58" s="73"/>
      <c r="K58" s="83">
        <v>17.519968053000003</v>
      </c>
      <c r="L58" s="84">
        <v>9.3365738691817399E-6</v>
      </c>
      <c r="M58" s="84">
        <f t="shared" si="0"/>
        <v>2.2860568413024925E-2</v>
      </c>
      <c r="N58" s="84">
        <f>K58/'סכום נכסי הקרן'!$C$42</f>
        <v>2.9450718353995851E-3</v>
      </c>
    </row>
    <row r="59" spans="2:14">
      <c r="B59" s="76" t="s">
        <v>1641</v>
      </c>
      <c r="C59" s="73" t="s">
        <v>1642</v>
      </c>
      <c r="D59" s="86" t="s">
        <v>28</v>
      </c>
      <c r="E59" s="73"/>
      <c r="F59" s="86" t="s">
        <v>1557</v>
      </c>
      <c r="G59" s="86" t="s">
        <v>123</v>
      </c>
      <c r="H59" s="83">
        <v>82.359242999999992</v>
      </c>
      <c r="I59" s="85">
        <v>2323.1999999999998</v>
      </c>
      <c r="J59" s="73"/>
      <c r="K59" s="83">
        <v>7.6888772780000005</v>
      </c>
      <c r="L59" s="84">
        <v>2.8241652904906672E-6</v>
      </c>
      <c r="M59" s="84">
        <f t="shared" si="0"/>
        <v>1.0032672691031181E-2</v>
      </c>
      <c r="N59" s="84">
        <f>K59/'סכום נכסי הקרן'!$C$42</f>
        <v>1.2924850004737405E-3</v>
      </c>
    </row>
    <row r="60" spans="2:14">
      <c r="B60" s="76" t="s">
        <v>1643</v>
      </c>
      <c r="C60" s="73" t="s">
        <v>1644</v>
      </c>
      <c r="D60" s="86" t="s">
        <v>111</v>
      </c>
      <c r="E60" s="73"/>
      <c r="F60" s="86" t="s">
        <v>1557</v>
      </c>
      <c r="G60" s="86" t="s">
        <v>130</v>
      </c>
      <c r="H60" s="83">
        <v>444.87798400000008</v>
      </c>
      <c r="I60" s="85">
        <v>241950</v>
      </c>
      <c r="J60" s="73"/>
      <c r="K60" s="83">
        <v>27.536011542000004</v>
      </c>
      <c r="L60" s="84">
        <v>5.53886567820687E-8</v>
      </c>
      <c r="M60" s="84">
        <f t="shared" si="0"/>
        <v>3.5929795863408866E-2</v>
      </c>
      <c r="N60" s="84">
        <f>K60/'סכום נכסי הקרן'!$C$42</f>
        <v>4.6287488542364015E-3</v>
      </c>
    </row>
    <row r="61" spans="2:14">
      <c r="B61" s="76" t="s">
        <v>1645</v>
      </c>
      <c r="C61" s="73" t="s">
        <v>1646</v>
      </c>
      <c r="D61" s="86" t="s">
        <v>111</v>
      </c>
      <c r="E61" s="73"/>
      <c r="F61" s="86" t="s">
        <v>1557</v>
      </c>
      <c r="G61" s="86" t="s">
        <v>130</v>
      </c>
      <c r="H61" s="83">
        <v>1215.5960000000002</v>
      </c>
      <c r="I61" s="85">
        <v>23390</v>
      </c>
      <c r="J61" s="73"/>
      <c r="K61" s="83">
        <v>7.2736764500000017</v>
      </c>
      <c r="L61" s="84">
        <v>3.3861311733481746E-6</v>
      </c>
      <c r="M61" s="84">
        <f t="shared" si="0"/>
        <v>9.490906467204463E-3</v>
      </c>
      <c r="N61" s="84">
        <f>K61/'סכום נכסי הקרן'!$C$42</f>
        <v>1.2226905658675655E-3</v>
      </c>
    </row>
    <row r="62" spans="2:14">
      <c r="B62" s="76" t="s">
        <v>1647</v>
      </c>
      <c r="C62" s="73" t="s">
        <v>1648</v>
      </c>
      <c r="D62" s="86" t="s">
        <v>28</v>
      </c>
      <c r="E62" s="73"/>
      <c r="F62" s="86" t="s">
        <v>1557</v>
      </c>
      <c r="G62" s="86" t="s">
        <v>123</v>
      </c>
      <c r="H62" s="83">
        <v>6.2431430000000008</v>
      </c>
      <c r="I62" s="85">
        <v>17672</v>
      </c>
      <c r="J62" s="73"/>
      <c r="K62" s="83">
        <v>4.4335634010000016</v>
      </c>
      <c r="L62" s="84">
        <v>1.1319269331882877E-6</v>
      </c>
      <c r="M62" s="84">
        <f t="shared" si="0"/>
        <v>5.7850436219653292E-3</v>
      </c>
      <c r="N62" s="84">
        <f>K62/'סכום נכסי הקרן'!$C$42</f>
        <v>7.452732027389559E-4</v>
      </c>
    </row>
    <row r="63" spans="2:14">
      <c r="B63" s="76" t="s">
        <v>1649</v>
      </c>
      <c r="C63" s="73" t="s">
        <v>1650</v>
      </c>
      <c r="D63" s="86" t="s">
        <v>1400</v>
      </c>
      <c r="E63" s="73"/>
      <c r="F63" s="86" t="s">
        <v>1557</v>
      </c>
      <c r="G63" s="86" t="s">
        <v>121</v>
      </c>
      <c r="H63" s="83">
        <v>63.950920000000018</v>
      </c>
      <c r="I63" s="85">
        <v>3600</v>
      </c>
      <c r="J63" s="73"/>
      <c r="K63" s="83">
        <v>8.5182625440000006</v>
      </c>
      <c r="L63" s="84">
        <v>1.7029910270307528E-6</v>
      </c>
      <c r="M63" s="84">
        <f t="shared" si="0"/>
        <v>1.1114878923188166E-2</v>
      </c>
      <c r="N63" s="84">
        <f>K63/'סכום נכסי הקרן'!$C$42</f>
        <v>1.4319030165456214E-3</v>
      </c>
    </row>
    <row r="64" spans="2:14">
      <c r="B64" s="76" t="s">
        <v>1651</v>
      </c>
      <c r="C64" s="73" t="s">
        <v>1652</v>
      </c>
      <c r="D64" s="86" t="s">
        <v>28</v>
      </c>
      <c r="E64" s="73"/>
      <c r="F64" s="86" t="s">
        <v>1557</v>
      </c>
      <c r="G64" s="86" t="s">
        <v>123</v>
      </c>
      <c r="H64" s="83">
        <v>8.2470250000000025</v>
      </c>
      <c r="I64" s="85">
        <v>22655</v>
      </c>
      <c r="J64" s="73"/>
      <c r="K64" s="83">
        <v>7.5080197640000019</v>
      </c>
      <c r="L64" s="84">
        <v>6.9273624527509469E-6</v>
      </c>
      <c r="M64" s="84">
        <f t="shared" si="0"/>
        <v>9.7966844997685477E-3</v>
      </c>
      <c r="N64" s="84">
        <f>K64/'סכום נכסי הקרן'!$C$42</f>
        <v>1.2620832115497831E-3</v>
      </c>
    </row>
    <row r="65" spans="2:14">
      <c r="B65" s="76" t="s">
        <v>1653</v>
      </c>
      <c r="C65" s="73" t="s">
        <v>1654</v>
      </c>
      <c r="D65" s="86" t="s">
        <v>28</v>
      </c>
      <c r="E65" s="73"/>
      <c r="F65" s="86" t="s">
        <v>1557</v>
      </c>
      <c r="G65" s="86" t="s">
        <v>123</v>
      </c>
      <c r="H65" s="83">
        <v>23.492712999999998</v>
      </c>
      <c r="I65" s="85">
        <v>19926</v>
      </c>
      <c r="J65" s="73"/>
      <c r="K65" s="83">
        <v>18.811234193000001</v>
      </c>
      <c r="L65" s="84">
        <v>7.6811224456432885E-6</v>
      </c>
      <c r="M65" s="84">
        <f t="shared" si="0"/>
        <v>2.4545450362786124E-2</v>
      </c>
      <c r="N65" s="84">
        <f>K65/'סכום נכסי הקרן'!$C$42</f>
        <v>3.1621311091045937E-3</v>
      </c>
    </row>
    <row r="66" spans="2:14">
      <c r="B66" s="76" t="s">
        <v>1655</v>
      </c>
      <c r="C66" s="73" t="s">
        <v>1656</v>
      </c>
      <c r="D66" s="86" t="s">
        <v>110</v>
      </c>
      <c r="E66" s="73"/>
      <c r="F66" s="86" t="s">
        <v>1557</v>
      </c>
      <c r="G66" s="86" t="s">
        <v>121</v>
      </c>
      <c r="H66" s="83">
        <v>121.55960000000003</v>
      </c>
      <c r="I66" s="85">
        <v>3005.25</v>
      </c>
      <c r="J66" s="73"/>
      <c r="K66" s="83">
        <v>13.516728552000004</v>
      </c>
      <c r="L66" s="84">
        <v>6.4317248677248691E-6</v>
      </c>
      <c r="M66" s="84">
        <f t="shared" si="0"/>
        <v>1.7637024042996028E-2</v>
      </c>
      <c r="N66" s="84">
        <f>K66/'סכום נכסי הקרן'!$C$42</f>
        <v>2.272135225635883E-3</v>
      </c>
    </row>
    <row r="67" spans="2:14">
      <c r="B67" s="76" t="s">
        <v>1657</v>
      </c>
      <c r="C67" s="73" t="s">
        <v>1658</v>
      </c>
      <c r="D67" s="86" t="s">
        <v>1400</v>
      </c>
      <c r="E67" s="73"/>
      <c r="F67" s="86" t="s">
        <v>1557</v>
      </c>
      <c r="G67" s="86" t="s">
        <v>121</v>
      </c>
      <c r="H67" s="83">
        <v>32.581989999999998</v>
      </c>
      <c r="I67" s="85">
        <v>17386</v>
      </c>
      <c r="J67" s="73"/>
      <c r="K67" s="83">
        <v>20.959407403000004</v>
      </c>
      <c r="L67" s="84">
        <v>1.1356333327648541E-7</v>
      </c>
      <c r="M67" s="84">
        <f t="shared" si="0"/>
        <v>2.734844980215002E-2</v>
      </c>
      <c r="N67" s="84">
        <f>K67/'סכום נכסי הקרן'!$C$42</f>
        <v>3.5232347594761257E-3</v>
      </c>
    </row>
    <row r="68" spans="2:14">
      <c r="B68" s="76" t="s">
        <v>1659</v>
      </c>
      <c r="C68" s="73" t="s">
        <v>1660</v>
      </c>
      <c r="D68" s="86" t="s">
        <v>1400</v>
      </c>
      <c r="E68" s="73"/>
      <c r="F68" s="86" t="s">
        <v>1557</v>
      </c>
      <c r="G68" s="86" t="s">
        <v>121</v>
      </c>
      <c r="H68" s="83">
        <v>19.026720000000005</v>
      </c>
      <c r="I68" s="85">
        <v>6544</v>
      </c>
      <c r="J68" s="73"/>
      <c r="K68" s="83">
        <v>4.6069016600000001</v>
      </c>
      <c r="L68" s="84">
        <v>8.1809260323674839E-8</v>
      </c>
      <c r="M68" s="84">
        <f t="shared" si="0"/>
        <v>6.0112204686625786E-3</v>
      </c>
      <c r="N68" s="84">
        <f>K68/'סכום נכסי הקרן'!$C$42</f>
        <v>7.7441101983050477E-4</v>
      </c>
    </row>
    <row r="69" spans="2:14">
      <c r="B69" s="76" t="s">
        <v>1661</v>
      </c>
      <c r="C69" s="73" t="s">
        <v>1662</v>
      </c>
      <c r="D69" s="86" t="s">
        <v>1400</v>
      </c>
      <c r="E69" s="73"/>
      <c r="F69" s="86" t="s">
        <v>1557</v>
      </c>
      <c r="G69" s="86" t="s">
        <v>121</v>
      </c>
      <c r="H69" s="83">
        <v>11.336754000000003</v>
      </c>
      <c r="I69" s="85">
        <v>15225</v>
      </c>
      <c r="J69" s="73"/>
      <c r="K69" s="83">
        <v>6.3862769470000016</v>
      </c>
      <c r="L69" s="84">
        <v>1.8617843819357576E-7</v>
      </c>
      <c r="M69" s="84">
        <f t="shared" si="0"/>
        <v>8.3330015562681613E-3</v>
      </c>
      <c r="N69" s="84">
        <f>K69/'סכום נכסי הקרן'!$C$42</f>
        <v>1.0735204717711108E-3</v>
      </c>
    </row>
    <row r="70" spans="2:14">
      <c r="B70" s="76" t="s">
        <v>1663</v>
      </c>
      <c r="C70" s="73" t="s">
        <v>1664</v>
      </c>
      <c r="D70" s="86" t="s">
        <v>112</v>
      </c>
      <c r="E70" s="73"/>
      <c r="F70" s="86" t="s">
        <v>1557</v>
      </c>
      <c r="G70" s="86" t="s">
        <v>125</v>
      </c>
      <c r="H70" s="83">
        <v>68.82302900000002</v>
      </c>
      <c r="I70" s="85">
        <v>9007</v>
      </c>
      <c r="J70" s="73"/>
      <c r="K70" s="83">
        <v>15.197819106000003</v>
      </c>
      <c r="L70" s="84">
        <v>5.0302803041625912E-7</v>
      </c>
      <c r="M70" s="84">
        <f t="shared" si="0"/>
        <v>1.983056032696353E-2</v>
      </c>
      <c r="N70" s="84">
        <f>K70/'סכום נכסי הקרן'!$C$42</f>
        <v>2.5547232091507228E-3</v>
      </c>
    </row>
    <row r="71" spans="2:14">
      <c r="B71" s="72"/>
      <c r="C71" s="73"/>
      <c r="D71" s="73"/>
      <c r="E71" s="73"/>
      <c r="F71" s="73"/>
      <c r="G71" s="73"/>
      <c r="H71" s="83"/>
      <c r="I71" s="85"/>
      <c r="J71" s="73"/>
      <c r="K71" s="73"/>
      <c r="L71" s="73"/>
      <c r="M71" s="84"/>
      <c r="N71" s="73"/>
    </row>
    <row r="72" spans="2:14">
      <c r="B72" s="89" t="s">
        <v>211</v>
      </c>
      <c r="C72" s="71"/>
      <c r="D72" s="71"/>
      <c r="E72" s="71"/>
      <c r="F72" s="71"/>
      <c r="G72" s="71"/>
      <c r="H72" s="80"/>
      <c r="I72" s="82"/>
      <c r="J72" s="71"/>
      <c r="K72" s="80">
        <v>10.448326358000003</v>
      </c>
      <c r="L72" s="71"/>
      <c r="M72" s="81">
        <f t="shared" si="0"/>
        <v>1.3633282822554616E-2</v>
      </c>
      <c r="N72" s="81">
        <f>K72/'סכום נכסי הקרן'!$C$42</f>
        <v>1.756342910610496E-3</v>
      </c>
    </row>
    <row r="73" spans="2:14">
      <c r="B73" s="76" t="s">
        <v>1665</v>
      </c>
      <c r="C73" s="73" t="s">
        <v>1666</v>
      </c>
      <c r="D73" s="86" t="s">
        <v>110</v>
      </c>
      <c r="E73" s="73"/>
      <c r="F73" s="86" t="s">
        <v>1579</v>
      </c>
      <c r="G73" s="86" t="s">
        <v>121</v>
      </c>
      <c r="H73" s="83">
        <v>31.400778000000006</v>
      </c>
      <c r="I73" s="85">
        <v>8993</v>
      </c>
      <c r="J73" s="73"/>
      <c r="K73" s="83">
        <v>10.448326358000003</v>
      </c>
      <c r="L73" s="84">
        <v>8.8092720621560124E-7</v>
      </c>
      <c r="M73" s="84">
        <f t="shared" si="0"/>
        <v>1.3633282822554616E-2</v>
      </c>
      <c r="N73" s="84">
        <f>K73/'סכום נכסי הקרן'!$C$42</f>
        <v>1.756342910610496E-3</v>
      </c>
    </row>
    <row r="74" spans="2:14">
      <c r="B74" s="116"/>
      <c r="C74" s="116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</row>
    <row r="75" spans="2:14">
      <c r="B75" s="116"/>
      <c r="C75" s="116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</row>
    <row r="76" spans="2:14">
      <c r="B76" s="116"/>
      <c r="C76" s="116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2:14">
      <c r="B77" s="132" t="s">
        <v>205</v>
      </c>
      <c r="C77" s="116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</row>
    <row r="78" spans="2:14">
      <c r="B78" s="132" t="s">
        <v>101</v>
      </c>
      <c r="C78" s="116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</row>
    <row r="79" spans="2:14">
      <c r="B79" s="132" t="s">
        <v>188</v>
      </c>
      <c r="C79" s="116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</row>
    <row r="80" spans="2:14">
      <c r="B80" s="132" t="s">
        <v>196</v>
      </c>
      <c r="C80" s="116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</row>
    <row r="81" spans="2:14">
      <c r="B81" s="132" t="s">
        <v>203</v>
      </c>
      <c r="C81" s="116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</row>
    <row r="82" spans="2:14">
      <c r="B82" s="116"/>
      <c r="C82" s="116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</row>
    <row r="83" spans="2:14">
      <c r="B83" s="116"/>
      <c r="C83" s="116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</row>
    <row r="84" spans="2:14">
      <c r="B84" s="116"/>
      <c r="C84" s="116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</row>
    <row r="85" spans="2:14">
      <c r="B85" s="116"/>
      <c r="C85" s="116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</row>
    <row r="86" spans="2:14">
      <c r="B86" s="116"/>
      <c r="C86" s="116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</row>
    <row r="87" spans="2:14">
      <c r="B87" s="116"/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</row>
    <row r="88" spans="2:14">
      <c r="B88" s="116"/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</row>
    <row r="89" spans="2:14">
      <c r="B89" s="116"/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</row>
    <row r="90" spans="2:14">
      <c r="B90" s="116"/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</row>
    <row r="91" spans="2:14">
      <c r="B91" s="116"/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</row>
    <row r="92" spans="2:14">
      <c r="B92" s="116"/>
      <c r="C92" s="116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</row>
    <row r="93" spans="2:14">
      <c r="B93" s="116"/>
      <c r="C93" s="116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</row>
    <row r="94" spans="2:14">
      <c r="B94" s="116"/>
      <c r="C94" s="116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</row>
    <row r="95" spans="2:14">
      <c r="B95" s="116"/>
      <c r="C95" s="116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</row>
    <row r="96" spans="2:14">
      <c r="B96" s="116"/>
      <c r="C96" s="116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</row>
    <row r="97" spans="2:14">
      <c r="B97" s="116"/>
      <c r="C97" s="116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</row>
    <row r="98" spans="2:14">
      <c r="B98" s="116"/>
      <c r="C98" s="116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</row>
    <row r="99" spans="2:14">
      <c r="B99" s="116"/>
      <c r="C99" s="116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</row>
    <row r="100" spans="2:14">
      <c r="B100" s="116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</row>
    <row r="101" spans="2:14">
      <c r="B101" s="116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</row>
    <row r="102" spans="2:14">
      <c r="B102" s="116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</row>
    <row r="103" spans="2:14">
      <c r="B103" s="116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</row>
    <row r="104" spans="2:14">
      <c r="B104" s="116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</row>
    <row r="105" spans="2:14">
      <c r="B105" s="116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</row>
    <row r="106" spans="2:14">
      <c r="B106" s="116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</row>
    <row r="107" spans="2:14">
      <c r="B107" s="116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</row>
    <row r="108" spans="2:14">
      <c r="B108" s="116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</row>
    <row r="109" spans="2:14">
      <c r="B109" s="11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</row>
    <row r="110" spans="2:14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</row>
    <row r="111" spans="2:14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</row>
    <row r="112" spans="2:14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2:14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</row>
    <row r="114" spans="2:14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</row>
    <row r="115" spans="2:14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</row>
    <row r="116" spans="2:14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</row>
    <row r="117" spans="2:14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</row>
    <row r="118" spans="2:14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</row>
    <row r="119" spans="2:14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</row>
    <row r="120" spans="2:14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</row>
    <row r="121" spans="2:14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</row>
    <row r="122" spans="2:14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2:14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</row>
    <row r="124" spans="2:14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2:14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2:14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2:14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  <row r="134" spans="2:14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</row>
    <row r="135" spans="2:14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</row>
    <row r="136" spans="2:14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</row>
    <row r="137" spans="2:14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</row>
    <row r="138" spans="2:14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</row>
    <row r="139" spans="2:14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</row>
    <row r="140" spans="2:14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</row>
    <row r="141" spans="2:14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</row>
    <row r="142" spans="2:14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</row>
    <row r="143" spans="2:14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</row>
    <row r="144" spans="2:14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</row>
    <row r="145" spans="2:14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</row>
    <row r="146" spans="2:14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</row>
    <row r="147" spans="2:14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</row>
    <row r="148" spans="2:14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</row>
    <row r="149" spans="2:14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</row>
    <row r="150" spans="2:14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</row>
    <row r="151" spans="2:14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</row>
    <row r="152" spans="2:14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</row>
    <row r="153" spans="2:14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</row>
    <row r="154" spans="2:14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</row>
    <row r="155" spans="2:14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</row>
    <row r="156" spans="2:14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</row>
    <row r="157" spans="2:14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</row>
    <row r="158" spans="2:14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</row>
    <row r="159" spans="2:14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</row>
    <row r="160" spans="2:14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</row>
    <row r="161" spans="2:14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</row>
    <row r="162" spans="2:14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</row>
    <row r="163" spans="2:14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</row>
    <row r="164" spans="2:14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</row>
    <row r="165" spans="2:14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</row>
    <row r="166" spans="2:14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</row>
    <row r="167" spans="2:14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</row>
    <row r="168" spans="2:14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</row>
    <row r="169" spans="2:14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</row>
    <row r="170" spans="2:14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</row>
    <row r="171" spans="2:14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</row>
    <row r="172" spans="2:14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</row>
    <row r="173" spans="2:14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</row>
    <row r="174" spans="2:14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</row>
    <row r="175" spans="2:14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</row>
    <row r="176" spans="2:14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</row>
    <row r="177" spans="2:14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</row>
    <row r="178" spans="2:14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</row>
    <row r="179" spans="2:14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</row>
    <row r="180" spans="2:14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</row>
    <row r="181" spans="2:14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</row>
    <row r="182" spans="2:14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</row>
    <row r="183" spans="2:14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</row>
    <row r="184" spans="2:14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</row>
    <row r="185" spans="2:14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</row>
    <row r="186" spans="2:14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</row>
    <row r="187" spans="2:14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</row>
    <row r="188" spans="2:14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</row>
    <row r="189" spans="2:14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</row>
    <row r="190" spans="2:14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</row>
    <row r="191" spans="2:14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</row>
    <row r="192" spans="2:14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</row>
    <row r="193" spans="2:14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</row>
    <row r="194" spans="2:14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</row>
    <row r="195" spans="2:14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</row>
    <row r="196" spans="2:14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</row>
    <row r="197" spans="2:14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</row>
    <row r="198" spans="2:14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</row>
    <row r="199" spans="2:14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</row>
    <row r="200" spans="2:14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</row>
    <row r="201" spans="2:14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</row>
    <row r="202" spans="2:14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</row>
    <row r="203" spans="2:14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</row>
    <row r="204" spans="2:14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</row>
    <row r="205" spans="2:14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</row>
    <row r="206" spans="2:14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</row>
    <row r="207" spans="2:14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</row>
    <row r="208" spans="2:14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</row>
    <row r="209" spans="2:14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</row>
    <row r="210" spans="2:14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</row>
    <row r="211" spans="2:14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</row>
    <row r="212" spans="2:14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</row>
    <row r="213" spans="2:14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</row>
    <row r="214" spans="2:14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</row>
    <row r="215" spans="2:14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</row>
    <row r="216" spans="2:14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</row>
    <row r="217" spans="2:14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</row>
    <row r="218" spans="2:14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</row>
    <row r="219" spans="2:14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</row>
    <row r="220" spans="2:14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</row>
    <row r="221" spans="2:14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</row>
    <row r="222" spans="2:14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</row>
    <row r="223" spans="2:14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</row>
    <row r="224" spans="2:14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</row>
    <row r="225" spans="2:14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</row>
    <row r="226" spans="2:14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</row>
    <row r="227" spans="2:14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</row>
    <row r="228" spans="2:14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</row>
    <row r="229" spans="2:14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</row>
    <row r="230" spans="2:14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</row>
    <row r="231" spans="2:14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</row>
    <row r="232" spans="2:14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</row>
    <row r="233" spans="2:14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</row>
    <row r="234" spans="2:14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</row>
    <row r="235" spans="2:14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</row>
    <row r="236" spans="2:14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</row>
    <row r="237" spans="2:14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</row>
    <row r="238" spans="2:14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</row>
    <row r="239" spans="2:14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</row>
    <row r="240" spans="2:14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</row>
    <row r="241" spans="2:14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</row>
    <row r="242" spans="2:14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</row>
    <row r="243" spans="2:14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</row>
    <row r="244" spans="2:14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</row>
    <row r="245" spans="2:14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</row>
    <row r="246" spans="2:14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</row>
    <row r="247" spans="2:14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</row>
    <row r="248" spans="2:14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</row>
    <row r="249" spans="2:14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</row>
    <row r="250" spans="2:14">
      <c r="B250" s="134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</row>
    <row r="251" spans="2:14">
      <c r="B251" s="134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</row>
    <row r="252" spans="2:14">
      <c r="B252" s="135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</row>
    <row r="253" spans="2:14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</row>
    <row r="254" spans="2:14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</row>
    <row r="255" spans="2:14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</row>
    <row r="256" spans="2:14">
      <c r="B256" s="116"/>
      <c r="C256" s="116"/>
      <c r="D256" s="116"/>
      <c r="E256" s="116"/>
      <c r="F256" s="116"/>
      <c r="G256" s="116"/>
      <c r="H256" s="117"/>
      <c r="I256" s="117"/>
      <c r="J256" s="117"/>
      <c r="K256" s="117"/>
      <c r="L256" s="117"/>
      <c r="M256" s="117"/>
      <c r="N256" s="117"/>
    </row>
    <row r="257" spans="2:14">
      <c r="B257" s="116"/>
      <c r="C257" s="116"/>
      <c r="D257" s="116"/>
      <c r="E257" s="116"/>
      <c r="F257" s="116"/>
      <c r="G257" s="116"/>
      <c r="H257" s="117"/>
      <c r="I257" s="117"/>
      <c r="J257" s="117"/>
      <c r="K257" s="117"/>
      <c r="L257" s="117"/>
      <c r="M257" s="117"/>
      <c r="N257" s="117"/>
    </row>
    <row r="258" spans="2:14">
      <c r="B258" s="116"/>
      <c r="C258" s="116"/>
      <c r="D258" s="116"/>
      <c r="E258" s="116"/>
      <c r="F258" s="116"/>
      <c r="G258" s="116"/>
      <c r="H258" s="117"/>
      <c r="I258" s="117"/>
      <c r="J258" s="117"/>
      <c r="K258" s="117"/>
      <c r="L258" s="117"/>
      <c r="M258" s="117"/>
      <c r="N258" s="117"/>
    </row>
    <row r="259" spans="2:14">
      <c r="B259" s="116"/>
      <c r="C259" s="116"/>
      <c r="D259" s="116"/>
      <c r="E259" s="116"/>
      <c r="F259" s="116"/>
      <c r="G259" s="116"/>
      <c r="H259" s="117"/>
      <c r="I259" s="117"/>
      <c r="J259" s="117"/>
      <c r="K259" s="117"/>
      <c r="L259" s="117"/>
      <c r="M259" s="117"/>
      <c r="N259" s="117"/>
    </row>
    <row r="260" spans="2:14">
      <c r="B260" s="116"/>
      <c r="C260" s="116"/>
      <c r="D260" s="116"/>
      <c r="E260" s="116"/>
      <c r="F260" s="116"/>
      <c r="G260" s="116"/>
      <c r="H260" s="117"/>
      <c r="I260" s="117"/>
      <c r="J260" s="117"/>
      <c r="K260" s="117"/>
      <c r="L260" s="117"/>
      <c r="M260" s="117"/>
      <c r="N260" s="117"/>
    </row>
    <row r="261" spans="2:14">
      <c r="B261" s="116"/>
      <c r="C261" s="116"/>
      <c r="D261" s="116"/>
      <c r="E261" s="116"/>
      <c r="F261" s="116"/>
      <c r="G261" s="116"/>
      <c r="H261" s="117"/>
      <c r="I261" s="117"/>
      <c r="J261" s="117"/>
      <c r="K261" s="117"/>
      <c r="L261" s="117"/>
      <c r="M261" s="117"/>
      <c r="N261" s="117"/>
    </row>
    <row r="262" spans="2:14">
      <c r="B262" s="116"/>
      <c r="C262" s="116"/>
      <c r="D262" s="116"/>
      <c r="E262" s="116"/>
      <c r="F262" s="116"/>
      <c r="G262" s="116"/>
      <c r="H262" s="117"/>
      <c r="I262" s="117"/>
      <c r="J262" s="117"/>
      <c r="K262" s="117"/>
      <c r="L262" s="117"/>
      <c r="M262" s="117"/>
      <c r="N262" s="117"/>
    </row>
    <row r="263" spans="2:14">
      <c r="B263" s="116"/>
      <c r="C263" s="116"/>
      <c r="D263" s="116"/>
      <c r="E263" s="116"/>
      <c r="F263" s="116"/>
      <c r="G263" s="116"/>
      <c r="H263" s="117"/>
      <c r="I263" s="117"/>
      <c r="J263" s="117"/>
      <c r="K263" s="117"/>
      <c r="L263" s="117"/>
      <c r="M263" s="117"/>
      <c r="N263" s="117"/>
    </row>
    <row r="264" spans="2:14">
      <c r="B264" s="116"/>
      <c r="C264" s="116"/>
      <c r="D264" s="116"/>
      <c r="E264" s="116"/>
      <c r="F264" s="116"/>
      <c r="G264" s="116"/>
      <c r="H264" s="117"/>
      <c r="I264" s="117"/>
      <c r="J264" s="117"/>
      <c r="K264" s="117"/>
      <c r="L264" s="117"/>
      <c r="M264" s="117"/>
      <c r="N264" s="117"/>
    </row>
    <row r="265" spans="2:14">
      <c r="B265" s="116"/>
      <c r="C265" s="116"/>
      <c r="D265" s="116"/>
      <c r="E265" s="116"/>
      <c r="F265" s="116"/>
      <c r="G265" s="116"/>
      <c r="H265" s="117"/>
      <c r="I265" s="117"/>
      <c r="J265" s="117"/>
      <c r="K265" s="117"/>
      <c r="L265" s="117"/>
      <c r="M265" s="117"/>
      <c r="N265" s="117"/>
    </row>
    <row r="266" spans="2:14">
      <c r="B266" s="116"/>
      <c r="C266" s="116"/>
      <c r="D266" s="116"/>
      <c r="E266" s="116"/>
      <c r="F266" s="116"/>
      <c r="G266" s="116"/>
      <c r="H266" s="117"/>
      <c r="I266" s="117"/>
      <c r="J266" s="117"/>
      <c r="K266" s="117"/>
      <c r="L266" s="117"/>
      <c r="M266" s="117"/>
      <c r="N266" s="117"/>
    </row>
    <row r="267" spans="2:14">
      <c r="B267" s="116"/>
      <c r="C267" s="116"/>
      <c r="D267" s="116"/>
      <c r="E267" s="116"/>
      <c r="F267" s="116"/>
      <c r="G267" s="116"/>
      <c r="H267" s="117"/>
      <c r="I267" s="117"/>
      <c r="J267" s="117"/>
      <c r="K267" s="117"/>
      <c r="L267" s="117"/>
      <c r="M267" s="117"/>
      <c r="N267" s="117"/>
    </row>
    <row r="268" spans="2:14">
      <c r="B268" s="116"/>
      <c r="C268" s="116"/>
      <c r="D268" s="116"/>
      <c r="E268" s="116"/>
      <c r="F268" s="116"/>
      <c r="G268" s="116"/>
      <c r="H268" s="117"/>
      <c r="I268" s="117"/>
      <c r="J268" s="117"/>
      <c r="K268" s="117"/>
      <c r="L268" s="117"/>
      <c r="M268" s="117"/>
      <c r="N268" s="117"/>
    </row>
    <row r="269" spans="2:14">
      <c r="B269" s="116"/>
      <c r="C269" s="116"/>
      <c r="D269" s="116"/>
      <c r="E269" s="116"/>
      <c r="F269" s="116"/>
      <c r="G269" s="116"/>
      <c r="H269" s="117"/>
      <c r="I269" s="117"/>
      <c r="J269" s="117"/>
      <c r="K269" s="117"/>
      <c r="L269" s="117"/>
      <c r="M269" s="117"/>
      <c r="N269" s="117"/>
    </row>
    <row r="270" spans="2:14">
      <c r="B270" s="116"/>
      <c r="C270" s="116"/>
      <c r="D270" s="116"/>
      <c r="E270" s="116"/>
      <c r="F270" s="116"/>
      <c r="G270" s="116"/>
      <c r="H270" s="117"/>
      <c r="I270" s="117"/>
      <c r="J270" s="117"/>
      <c r="K270" s="117"/>
      <c r="L270" s="117"/>
      <c r="M270" s="117"/>
      <c r="N270" s="117"/>
    </row>
    <row r="271" spans="2:14">
      <c r="B271" s="116"/>
      <c r="C271" s="116"/>
      <c r="D271" s="116"/>
      <c r="E271" s="116"/>
      <c r="F271" s="116"/>
      <c r="G271" s="116"/>
      <c r="H271" s="117"/>
      <c r="I271" s="117"/>
      <c r="J271" s="117"/>
      <c r="K271" s="117"/>
      <c r="L271" s="117"/>
      <c r="M271" s="117"/>
      <c r="N271" s="117"/>
    </row>
    <row r="272" spans="2:14">
      <c r="B272" s="116"/>
      <c r="C272" s="116"/>
      <c r="D272" s="116"/>
      <c r="E272" s="116"/>
      <c r="F272" s="116"/>
      <c r="G272" s="116"/>
      <c r="H272" s="117"/>
      <c r="I272" s="117"/>
      <c r="J272" s="117"/>
      <c r="K272" s="117"/>
      <c r="L272" s="117"/>
      <c r="M272" s="117"/>
      <c r="N272" s="117"/>
    </row>
    <row r="273" spans="2:14">
      <c r="B273" s="116"/>
      <c r="C273" s="116"/>
      <c r="D273" s="116"/>
      <c r="E273" s="116"/>
      <c r="F273" s="116"/>
      <c r="G273" s="116"/>
      <c r="H273" s="117"/>
      <c r="I273" s="117"/>
      <c r="J273" s="117"/>
      <c r="K273" s="117"/>
      <c r="L273" s="117"/>
      <c r="M273" s="117"/>
      <c r="N273" s="117"/>
    </row>
    <row r="274" spans="2:14">
      <c r="B274" s="116"/>
      <c r="C274" s="116"/>
      <c r="D274" s="116"/>
      <c r="E274" s="116"/>
      <c r="F274" s="116"/>
      <c r="G274" s="116"/>
      <c r="H274" s="117"/>
      <c r="I274" s="117"/>
      <c r="J274" s="117"/>
      <c r="K274" s="117"/>
      <c r="L274" s="117"/>
      <c r="M274" s="117"/>
      <c r="N274" s="117"/>
    </row>
    <row r="275" spans="2:14">
      <c r="B275" s="116"/>
      <c r="C275" s="116"/>
      <c r="D275" s="116"/>
      <c r="E275" s="116"/>
      <c r="F275" s="116"/>
      <c r="G275" s="116"/>
      <c r="H275" s="117"/>
      <c r="I275" s="117"/>
      <c r="J275" s="117"/>
      <c r="K275" s="117"/>
      <c r="L275" s="117"/>
      <c r="M275" s="117"/>
      <c r="N275" s="117"/>
    </row>
    <row r="276" spans="2:14">
      <c r="B276" s="116"/>
      <c r="C276" s="116"/>
      <c r="D276" s="116"/>
      <c r="E276" s="116"/>
      <c r="F276" s="116"/>
      <c r="G276" s="116"/>
      <c r="H276" s="117"/>
      <c r="I276" s="117"/>
      <c r="J276" s="117"/>
      <c r="K276" s="117"/>
      <c r="L276" s="117"/>
      <c r="M276" s="117"/>
      <c r="N276" s="117"/>
    </row>
    <row r="277" spans="2:14">
      <c r="B277" s="116"/>
      <c r="C277" s="116"/>
      <c r="D277" s="116"/>
      <c r="E277" s="116"/>
      <c r="F277" s="116"/>
      <c r="G277" s="116"/>
      <c r="H277" s="117"/>
      <c r="I277" s="117"/>
      <c r="J277" s="117"/>
      <c r="K277" s="117"/>
      <c r="L277" s="117"/>
      <c r="M277" s="117"/>
      <c r="N277" s="117"/>
    </row>
    <row r="278" spans="2:14">
      <c r="B278" s="116"/>
      <c r="C278" s="116"/>
      <c r="D278" s="116"/>
      <c r="E278" s="116"/>
      <c r="F278" s="116"/>
      <c r="G278" s="116"/>
      <c r="H278" s="117"/>
      <c r="I278" s="117"/>
      <c r="J278" s="117"/>
      <c r="K278" s="117"/>
      <c r="L278" s="117"/>
      <c r="M278" s="117"/>
      <c r="N278" s="117"/>
    </row>
    <row r="279" spans="2:14">
      <c r="B279" s="116"/>
      <c r="C279" s="116"/>
      <c r="D279" s="116"/>
      <c r="E279" s="116"/>
      <c r="F279" s="116"/>
      <c r="G279" s="116"/>
      <c r="H279" s="117"/>
      <c r="I279" s="117"/>
      <c r="J279" s="117"/>
      <c r="K279" s="117"/>
      <c r="L279" s="117"/>
      <c r="M279" s="117"/>
      <c r="N279" s="117"/>
    </row>
    <row r="280" spans="2:14">
      <c r="B280" s="116"/>
      <c r="C280" s="116"/>
      <c r="D280" s="116"/>
      <c r="E280" s="116"/>
      <c r="F280" s="116"/>
      <c r="G280" s="116"/>
      <c r="H280" s="117"/>
      <c r="I280" s="117"/>
      <c r="J280" s="117"/>
      <c r="K280" s="117"/>
      <c r="L280" s="117"/>
      <c r="M280" s="117"/>
      <c r="N280" s="117"/>
    </row>
    <row r="281" spans="2:14">
      <c r="B281" s="116"/>
      <c r="C281" s="116"/>
      <c r="D281" s="116"/>
      <c r="E281" s="116"/>
      <c r="F281" s="116"/>
      <c r="G281" s="116"/>
      <c r="H281" s="117"/>
      <c r="I281" s="117"/>
      <c r="J281" s="117"/>
      <c r="K281" s="117"/>
      <c r="L281" s="117"/>
      <c r="M281" s="117"/>
      <c r="N281" s="117"/>
    </row>
    <row r="282" spans="2:14">
      <c r="B282" s="116"/>
      <c r="C282" s="116"/>
      <c r="D282" s="116"/>
      <c r="E282" s="116"/>
      <c r="F282" s="116"/>
      <c r="G282" s="116"/>
      <c r="H282" s="117"/>
      <c r="I282" s="117"/>
      <c r="J282" s="117"/>
      <c r="K282" s="117"/>
      <c r="L282" s="117"/>
      <c r="M282" s="117"/>
      <c r="N282" s="117"/>
    </row>
    <row r="283" spans="2:14">
      <c r="B283" s="116"/>
      <c r="C283" s="116"/>
      <c r="D283" s="116"/>
      <c r="E283" s="116"/>
      <c r="F283" s="116"/>
      <c r="G283" s="116"/>
      <c r="H283" s="117"/>
      <c r="I283" s="117"/>
      <c r="J283" s="117"/>
      <c r="K283" s="117"/>
      <c r="L283" s="117"/>
      <c r="M283" s="117"/>
      <c r="N283" s="117"/>
    </row>
    <row r="284" spans="2:14">
      <c r="B284" s="116"/>
      <c r="C284" s="116"/>
      <c r="D284" s="116"/>
      <c r="E284" s="116"/>
      <c r="F284" s="116"/>
      <c r="G284" s="116"/>
      <c r="H284" s="117"/>
      <c r="I284" s="117"/>
      <c r="J284" s="117"/>
      <c r="K284" s="117"/>
      <c r="L284" s="117"/>
      <c r="M284" s="117"/>
      <c r="N284" s="117"/>
    </row>
    <row r="285" spans="2:14">
      <c r="B285" s="116"/>
      <c r="C285" s="116"/>
      <c r="D285" s="116"/>
      <c r="E285" s="116"/>
      <c r="F285" s="116"/>
      <c r="G285" s="116"/>
      <c r="H285" s="117"/>
      <c r="I285" s="117"/>
      <c r="J285" s="117"/>
      <c r="K285" s="117"/>
      <c r="L285" s="117"/>
      <c r="M285" s="117"/>
      <c r="N285" s="117"/>
    </row>
    <row r="286" spans="2:14">
      <c r="B286" s="116"/>
      <c r="C286" s="116"/>
      <c r="D286" s="116"/>
      <c r="E286" s="116"/>
      <c r="F286" s="116"/>
      <c r="G286" s="116"/>
      <c r="H286" s="117"/>
      <c r="I286" s="117"/>
      <c r="J286" s="117"/>
      <c r="K286" s="117"/>
      <c r="L286" s="117"/>
      <c r="M286" s="117"/>
      <c r="N286" s="117"/>
    </row>
    <row r="287" spans="2:14">
      <c r="B287" s="116"/>
      <c r="C287" s="116"/>
      <c r="D287" s="116"/>
      <c r="E287" s="116"/>
      <c r="F287" s="116"/>
      <c r="G287" s="116"/>
      <c r="H287" s="117"/>
      <c r="I287" s="117"/>
      <c r="J287" s="117"/>
      <c r="K287" s="117"/>
      <c r="L287" s="117"/>
      <c r="M287" s="117"/>
      <c r="N287" s="117"/>
    </row>
    <row r="288" spans="2:14">
      <c r="B288" s="116"/>
      <c r="C288" s="116"/>
      <c r="D288" s="116"/>
      <c r="E288" s="116"/>
      <c r="F288" s="116"/>
      <c r="G288" s="116"/>
      <c r="H288" s="117"/>
      <c r="I288" s="117"/>
      <c r="J288" s="117"/>
      <c r="K288" s="117"/>
      <c r="L288" s="117"/>
      <c r="M288" s="117"/>
      <c r="N288" s="117"/>
    </row>
    <row r="289" spans="2:14">
      <c r="B289" s="116"/>
      <c r="C289" s="116"/>
      <c r="D289" s="116"/>
      <c r="E289" s="116"/>
      <c r="F289" s="116"/>
      <c r="G289" s="116"/>
      <c r="H289" s="117"/>
      <c r="I289" s="117"/>
      <c r="J289" s="117"/>
      <c r="K289" s="117"/>
      <c r="L289" s="117"/>
      <c r="M289" s="117"/>
      <c r="N289" s="117"/>
    </row>
    <row r="290" spans="2:14">
      <c r="B290" s="116"/>
      <c r="C290" s="116"/>
      <c r="D290" s="116"/>
      <c r="E290" s="116"/>
      <c r="F290" s="116"/>
      <c r="G290" s="116"/>
      <c r="H290" s="117"/>
      <c r="I290" s="117"/>
      <c r="J290" s="117"/>
      <c r="K290" s="117"/>
      <c r="L290" s="117"/>
      <c r="M290" s="117"/>
      <c r="N290" s="117"/>
    </row>
    <row r="291" spans="2:14">
      <c r="B291" s="116"/>
      <c r="C291" s="116"/>
      <c r="D291" s="116"/>
      <c r="E291" s="116"/>
      <c r="F291" s="116"/>
      <c r="G291" s="116"/>
      <c r="H291" s="117"/>
      <c r="I291" s="117"/>
      <c r="J291" s="117"/>
      <c r="K291" s="117"/>
      <c r="L291" s="117"/>
      <c r="M291" s="117"/>
      <c r="N291" s="117"/>
    </row>
    <row r="292" spans="2:14">
      <c r="B292" s="116"/>
      <c r="C292" s="116"/>
      <c r="D292" s="116"/>
      <c r="E292" s="116"/>
      <c r="F292" s="116"/>
      <c r="G292" s="116"/>
      <c r="H292" s="117"/>
      <c r="I292" s="117"/>
      <c r="J292" s="117"/>
      <c r="K292" s="117"/>
      <c r="L292" s="117"/>
      <c r="M292" s="117"/>
      <c r="N292" s="117"/>
    </row>
    <row r="293" spans="2:14">
      <c r="B293" s="116"/>
      <c r="C293" s="116"/>
      <c r="D293" s="116"/>
      <c r="E293" s="116"/>
      <c r="F293" s="116"/>
      <c r="G293" s="116"/>
      <c r="H293" s="117"/>
      <c r="I293" s="117"/>
      <c r="J293" s="117"/>
      <c r="K293" s="117"/>
      <c r="L293" s="117"/>
      <c r="M293" s="117"/>
      <c r="N293" s="117"/>
    </row>
    <row r="294" spans="2:14">
      <c r="B294" s="116"/>
      <c r="C294" s="116"/>
      <c r="D294" s="116"/>
      <c r="E294" s="116"/>
      <c r="F294" s="116"/>
      <c r="G294" s="116"/>
      <c r="H294" s="117"/>
      <c r="I294" s="117"/>
      <c r="J294" s="117"/>
      <c r="K294" s="117"/>
      <c r="L294" s="117"/>
      <c r="M294" s="117"/>
      <c r="N294" s="117"/>
    </row>
    <row r="295" spans="2:14">
      <c r="B295" s="116"/>
      <c r="C295" s="116"/>
      <c r="D295" s="116"/>
      <c r="E295" s="116"/>
      <c r="F295" s="116"/>
      <c r="G295" s="116"/>
      <c r="H295" s="117"/>
      <c r="I295" s="117"/>
      <c r="J295" s="117"/>
      <c r="K295" s="117"/>
      <c r="L295" s="117"/>
      <c r="M295" s="117"/>
      <c r="N295" s="117"/>
    </row>
    <row r="296" spans="2:14">
      <c r="B296" s="116"/>
      <c r="C296" s="116"/>
      <c r="D296" s="116"/>
      <c r="E296" s="116"/>
      <c r="F296" s="116"/>
      <c r="G296" s="116"/>
      <c r="H296" s="117"/>
      <c r="I296" s="117"/>
      <c r="J296" s="117"/>
      <c r="K296" s="117"/>
      <c r="L296" s="117"/>
      <c r="M296" s="117"/>
      <c r="N296" s="117"/>
    </row>
    <row r="297" spans="2:14">
      <c r="B297" s="116"/>
      <c r="C297" s="116"/>
      <c r="D297" s="116"/>
      <c r="E297" s="116"/>
      <c r="F297" s="116"/>
      <c r="G297" s="116"/>
      <c r="H297" s="117"/>
      <c r="I297" s="117"/>
      <c r="J297" s="117"/>
      <c r="K297" s="117"/>
      <c r="L297" s="117"/>
      <c r="M297" s="117"/>
      <c r="N297" s="117"/>
    </row>
    <row r="298" spans="2:14">
      <c r="B298" s="116"/>
      <c r="C298" s="116"/>
      <c r="D298" s="116"/>
      <c r="E298" s="116"/>
      <c r="F298" s="116"/>
      <c r="G298" s="116"/>
      <c r="H298" s="117"/>
      <c r="I298" s="117"/>
      <c r="J298" s="117"/>
      <c r="K298" s="117"/>
      <c r="L298" s="117"/>
      <c r="M298" s="117"/>
      <c r="N298" s="117"/>
    </row>
    <row r="299" spans="2:14">
      <c r="B299" s="116"/>
      <c r="C299" s="116"/>
      <c r="D299" s="116"/>
      <c r="E299" s="116"/>
      <c r="F299" s="116"/>
      <c r="G299" s="116"/>
      <c r="H299" s="117"/>
      <c r="I299" s="117"/>
      <c r="J299" s="117"/>
      <c r="K299" s="117"/>
      <c r="L299" s="117"/>
      <c r="M299" s="117"/>
      <c r="N299" s="117"/>
    </row>
    <row r="300" spans="2:14">
      <c r="B300" s="116"/>
      <c r="C300" s="116"/>
      <c r="D300" s="116"/>
      <c r="E300" s="116"/>
      <c r="F300" s="116"/>
      <c r="G300" s="116"/>
      <c r="H300" s="117"/>
      <c r="I300" s="117"/>
      <c r="J300" s="117"/>
      <c r="K300" s="117"/>
      <c r="L300" s="117"/>
      <c r="M300" s="117"/>
      <c r="N300" s="117"/>
    </row>
    <row r="301" spans="2:14">
      <c r="B301" s="116"/>
      <c r="C301" s="116"/>
      <c r="D301" s="116"/>
      <c r="E301" s="116"/>
      <c r="F301" s="116"/>
      <c r="G301" s="116"/>
      <c r="H301" s="117"/>
      <c r="I301" s="117"/>
      <c r="J301" s="117"/>
      <c r="K301" s="117"/>
      <c r="L301" s="117"/>
      <c r="M301" s="117"/>
      <c r="N301" s="117"/>
    </row>
    <row r="302" spans="2:14">
      <c r="B302" s="116"/>
      <c r="C302" s="116"/>
      <c r="D302" s="116"/>
      <c r="E302" s="116"/>
      <c r="F302" s="116"/>
      <c r="G302" s="116"/>
      <c r="H302" s="117"/>
      <c r="I302" s="117"/>
      <c r="J302" s="117"/>
      <c r="K302" s="117"/>
      <c r="L302" s="117"/>
      <c r="M302" s="117"/>
      <c r="N302" s="117"/>
    </row>
    <row r="303" spans="2:14">
      <c r="B303" s="116"/>
      <c r="C303" s="116"/>
      <c r="D303" s="116"/>
      <c r="E303" s="116"/>
      <c r="F303" s="116"/>
      <c r="G303" s="116"/>
      <c r="H303" s="117"/>
      <c r="I303" s="117"/>
      <c r="J303" s="117"/>
      <c r="K303" s="117"/>
      <c r="L303" s="117"/>
      <c r="M303" s="117"/>
      <c r="N303" s="117"/>
    </row>
    <row r="304" spans="2:14">
      <c r="B304" s="116"/>
      <c r="C304" s="116"/>
      <c r="D304" s="116"/>
      <c r="E304" s="116"/>
      <c r="F304" s="116"/>
      <c r="G304" s="116"/>
      <c r="H304" s="117"/>
      <c r="I304" s="117"/>
      <c r="J304" s="117"/>
      <c r="K304" s="117"/>
      <c r="L304" s="117"/>
      <c r="M304" s="117"/>
      <c r="N304" s="117"/>
    </row>
    <row r="305" spans="2:14">
      <c r="B305" s="116"/>
      <c r="C305" s="116"/>
      <c r="D305" s="116"/>
      <c r="E305" s="116"/>
      <c r="F305" s="116"/>
      <c r="G305" s="116"/>
      <c r="H305" s="117"/>
      <c r="I305" s="117"/>
      <c r="J305" s="117"/>
      <c r="K305" s="117"/>
      <c r="L305" s="117"/>
      <c r="M305" s="117"/>
      <c r="N305" s="117"/>
    </row>
    <row r="306" spans="2:14">
      <c r="B306" s="116"/>
      <c r="C306" s="116"/>
      <c r="D306" s="116"/>
      <c r="E306" s="116"/>
      <c r="F306" s="116"/>
      <c r="G306" s="116"/>
      <c r="H306" s="117"/>
      <c r="I306" s="117"/>
      <c r="J306" s="117"/>
      <c r="K306" s="117"/>
      <c r="L306" s="117"/>
      <c r="M306" s="117"/>
      <c r="N306" s="117"/>
    </row>
    <row r="307" spans="2:14">
      <c r="B307" s="116"/>
      <c r="C307" s="116"/>
      <c r="D307" s="116"/>
      <c r="E307" s="116"/>
      <c r="F307" s="116"/>
      <c r="G307" s="116"/>
      <c r="H307" s="117"/>
      <c r="I307" s="117"/>
      <c r="J307" s="117"/>
      <c r="K307" s="117"/>
      <c r="L307" s="117"/>
      <c r="M307" s="117"/>
      <c r="N307" s="117"/>
    </row>
    <row r="308" spans="2:14">
      <c r="B308" s="116"/>
      <c r="C308" s="116"/>
      <c r="D308" s="116"/>
      <c r="E308" s="116"/>
      <c r="F308" s="116"/>
      <c r="G308" s="116"/>
      <c r="H308" s="117"/>
      <c r="I308" s="117"/>
      <c r="J308" s="117"/>
      <c r="K308" s="117"/>
      <c r="L308" s="117"/>
      <c r="M308" s="117"/>
      <c r="N308" s="117"/>
    </row>
    <row r="309" spans="2:14">
      <c r="B309" s="116"/>
      <c r="C309" s="116"/>
      <c r="D309" s="116"/>
      <c r="E309" s="116"/>
      <c r="F309" s="116"/>
      <c r="G309" s="116"/>
      <c r="H309" s="117"/>
      <c r="I309" s="117"/>
      <c r="J309" s="117"/>
      <c r="K309" s="117"/>
      <c r="L309" s="117"/>
      <c r="M309" s="117"/>
      <c r="N309" s="117"/>
    </row>
    <row r="310" spans="2:14">
      <c r="B310" s="116"/>
      <c r="C310" s="116"/>
      <c r="D310" s="116"/>
      <c r="E310" s="116"/>
      <c r="F310" s="116"/>
      <c r="G310" s="116"/>
      <c r="H310" s="117"/>
      <c r="I310" s="117"/>
      <c r="J310" s="117"/>
      <c r="K310" s="117"/>
      <c r="L310" s="117"/>
      <c r="M310" s="117"/>
      <c r="N310" s="117"/>
    </row>
    <row r="311" spans="2:14">
      <c r="B311" s="116"/>
      <c r="C311" s="116"/>
      <c r="D311" s="116"/>
      <c r="E311" s="116"/>
      <c r="F311" s="116"/>
      <c r="G311" s="116"/>
      <c r="H311" s="117"/>
      <c r="I311" s="117"/>
      <c r="J311" s="117"/>
      <c r="K311" s="117"/>
      <c r="L311" s="117"/>
      <c r="M311" s="117"/>
      <c r="N311" s="117"/>
    </row>
    <row r="312" spans="2:14">
      <c r="B312" s="116"/>
      <c r="C312" s="116"/>
      <c r="D312" s="116"/>
      <c r="E312" s="116"/>
      <c r="F312" s="116"/>
      <c r="G312" s="116"/>
      <c r="H312" s="117"/>
      <c r="I312" s="117"/>
      <c r="J312" s="117"/>
      <c r="K312" s="117"/>
      <c r="L312" s="117"/>
      <c r="M312" s="117"/>
      <c r="N312" s="117"/>
    </row>
    <row r="313" spans="2:14">
      <c r="B313" s="116"/>
      <c r="C313" s="116"/>
      <c r="D313" s="116"/>
      <c r="E313" s="116"/>
      <c r="F313" s="116"/>
      <c r="G313" s="116"/>
      <c r="H313" s="117"/>
      <c r="I313" s="117"/>
      <c r="J313" s="117"/>
      <c r="K313" s="117"/>
      <c r="L313" s="117"/>
      <c r="M313" s="117"/>
      <c r="N313" s="117"/>
    </row>
    <row r="314" spans="2:14">
      <c r="B314" s="116"/>
      <c r="C314" s="116"/>
      <c r="D314" s="116"/>
      <c r="E314" s="116"/>
      <c r="F314" s="116"/>
      <c r="G314" s="116"/>
      <c r="H314" s="117"/>
      <c r="I314" s="117"/>
      <c r="J314" s="117"/>
      <c r="K314" s="117"/>
      <c r="L314" s="117"/>
      <c r="M314" s="117"/>
      <c r="N314" s="117"/>
    </row>
    <row r="315" spans="2:14">
      <c r="B315" s="116"/>
      <c r="C315" s="116"/>
      <c r="D315" s="116"/>
      <c r="E315" s="116"/>
      <c r="F315" s="116"/>
      <c r="G315" s="116"/>
      <c r="H315" s="117"/>
      <c r="I315" s="117"/>
      <c r="J315" s="117"/>
      <c r="K315" s="117"/>
      <c r="L315" s="117"/>
      <c r="M315" s="117"/>
      <c r="N315" s="117"/>
    </row>
    <row r="316" spans="2:14">
      <c r="B316" s="116"/>
      <c r="C316" s="116"/>
      <c r="D316" s="116"/>
      <c r="E316" s="116"/>
      <c r="F316" s="116"/>
      <c r="G316" s="116"/>
      <c r="H316" s="117"/>
      <c r="I316" s="117"/>
      <c r="J316" s="117"/>
      <c r="K316" s="117"/>
      <c r="L316" s="117"/>
      <c r="M316" s="117"/>
      <c r="N316" s="117"/>
    </row>
    <row r="317" spans="2:14">
      <c r="B317" s="116"/>
      <c r="C317" s="116"/>
      <c r="D317" s="116"/>
      <c r="E317" s="116"/>
      <c r="F317" s="116"/>
      <c r="G317" s="116"/>
      <c r="H317" s="117"/>
      <c r="I317" s="117"/>
      <c r="J317" s="117"/>
      <c r="K317" s="117"/>
      <c r="L317" s="117"/>
      <c r="M317" s="117"/>
      <c r="N317" s="117"/>
    </row>
    <row r="318" spans="2:14">
      <c r="B318" s="116"/>
      <c r="C318" s="116"/>
      <c r="D318" s="116"/>
      <c r="E318" s="116"/>
      <c r="F318" s="116"/>
      <c r="G318" s="116"/>
      <c r="H318" s="117"/>
      <c r="I318" s="117"/>
      <c r="J318" s="117"/>
      <c r="K318" s="117"/>
      <c r="L318" s="117"/>
      <c r="M318" s="117"/>
      <c r="N318" s="117"/>
    </row>
    <row r="319" spans="2:14">
      <c r="B319" s="116"/>
      <c r="C319" s="116"/>
      <c r="D319" s="116"/>
      <c r="E319" s="116"/>
      <c r="F319" s="116"/>
      <c r="G319" s="116"/>
      <c r="H319" s="117"/>
      <c r="I319" s="117"/>
      <c r="J319" s="117"/>
      <c r="K319" s="117"/>
      <c r="L319" s="117"/>
      <c r="M319" s="117"/>
      <c r="N319" s="117"/>
    </row>
    <row r="320" spans="2:14">
      <c r="B320" s="116"/>
      <c r="C320" s="116"/>
      <c r="D320" s="116"/>
      <c r="E320" s="116"/>
      <c r="F320" s="116"/>
      <c r="G320" s="116"/>
      <c r="H320" s="117"/>
      <c r="I320" s="117"/>
      <c r="J320" s="117"/>
      <c r="K320" s="117"/>
      <c r="L320" s="117"/>
      <c r="M320" s="117"/>
      <c r="N320" s="117"/>
    </row>
    <row r="321" spans="2:14">
      <c r="B321" s="116"/>
      <c r="C321" s="116"/>
      <c r="D321" s="116"/>
      <c r="E321" s="116"/>
      <c r="F321" s="116"/>
      <c r="G321" s="116"/>
      <c r="H321" s="117"/>
      <c r="I321" s="117"/>
      <c r="J321" s="117"/>
      <c r="K321" s="117"/>
      <c r="L321" s="117"/>
      <c r="M321" s="117"/>
      <c r="N321" s="117"/>
    </row>
    <row r="322" spans="2:14">
      <c r="B322" s="116"/>
      <c r="C322" s="116"/>
      <c r="D322" s="116"/>
      <c r="E322" s="116"/>
      <c r="F322" s="116"/>
      <c r="G322" s="116"/>
      <c r="H322" s="117"/>
      <c r="I322" s="117"/>
      <c r="J322" s="117"/>
      <c r="K322" s="117"/>
      <c r="L322" s="117"/>
      <c r="M322" s="117"/>
      <c r="N322" s="117"/>
    </row>
    <row r="323" spans="2:14">
      <c r="B323" s="116"/>
      <c r="C323" s="116"/>
      <c r="D323" s="116"/>
      <c r="E323" s="116"/>
      <c r="F323" s="116"/>
      <c r="G323" s="116"/>
      <c r="H323" s="117"/>
      <c r="I323" s="117"/>
      <c r="J323" s="117"/>
      <c r="K323" s="117"/>
      <c r="L323" s="117"/>
      <c r="M323" s="117"/>
      <c r="N323" s="117"/>
    </row>
    <row r="324" spans="2:14">
      <c r="B324" s="116"/>
      <c r="C324" s="116"/>
      <c r="D324" s="116"/>
      <c r="E324" s="116"/>
      <c r="F324" s="116"/>
      <c r="G324" s="116"/>
      <c r="H324" s="117"/>
      <c r="I324" s="117"/>
      <c r="J324" s="117"/>
      <c r="K324" s="117"/>
      <c r="L324" s="117"/>
      <c r="M324" s="117"/>
      <c r="N324" s="117"/>
    </row>
    <row r="325" spans="2:14">
      <c r="B325" s="116"/>
      <c r="C325" s="116"/>
      <c r="D325" s="116"/>
      <c r="E325" s="116"/>
      <c r="F325" s="116"/>
      <c r="G325" s="116"/>
      <c r="H325" s="117"/>
      <c r="I325" s="117"/>
      <c r="J325" s="117"/>
      <c r="K325" s="117"/>
      <c r="L325" s="117"/>
      <c r="M325" s="117"/>
      <c r="N325" s="117"/>
    </row>
    <row r="326" spans="2:14">
      <c r="B326" s="116"/>
      <c r="C326" s="116"/>
      <c r="D326" s="116"/>
      <c r="E326" s="116"/>
      <c r="F326" s="116"/>
      <c r="G326" s="116"/>
      <c r="H326" s="117"/>
      <c r="I326" s="117"/>
      <c r="J326" s="117"/>
      <c r="K326" s="117"/>
      <c r="L326" s="117"/>
      <c r="M326" s="117"/>
      <c r="N326" s="117"/>
    </row>
    <row r="327" spans="2:14">
      <c r="B327" s="116"/>
      <c r="C327" s="116"/>
      <c r="D327" s="116"/>
      <c r="E327" s="116"/>
      <c r="F327" s="116"/>
      <c r="G327" s="116"/>
      <c r="H327" s="117"/>
      <c r="I327" s="117"/>
      <c r="J327" s="117"/>
      <c r="K327" s="117"/>
      <c r="L327" s="117"/>
      <c r="M327" s="117"/>
      <c r="N327" s="117"/>
    </row>
    <row r="328" spans="2:14">
      <c r="B328" s="116"/>
      <c r="C328" s="116"/>
      <c r="D328" s="116"/>
      <c r="E328" s="116"/>
      <c r="F328" s="116"/>
      <c r="G328" s="116"/>
      <c r="H328" s="117"/>
      <c r="I328" s="117"/>
      <c r="J328" s="117"/>
      <c r="K328" s="117"/>
      <c r="L328" s="117"/>
      <c r="M328" s="117"/>
      <c r="N328" s="117"/>
    </row>
    <row r="329" spans="2:14">
      <c r="B329" s="116"/>
      <c r="C329" s="116"/>
      <c r="D329" s="116"/>
      <c r="E329" s="116"/>
      <c r="F329" s="116"/>
      <c r="G329" s="116"/>
      <c r="H329" s="117"/>
      <c r="I329" s="117"/>
      <c r="J329" s="117"/>
      <c r="K329" s="117"/>
      <c r="L329" s="117"/>
      <c r="M329" s="117"/>
      <c r="N329" s="117"/>
    </row>
    <row r="330" spans="2:14">
      <c r="B330" s="116"/>
      <c r="C330" s="116"/>
      <c r="D330" s="116"/>
      <c r="E330" s="116"/>
      <c r="F330" s="116"/>
      <c r="G330" s="116"/>
      <c r="H330" s="117"/>
      <c r="I330" s="117"/>
      <c r="J330" s="117"/>
      <c r="K330" s="117"/>
      <c r="L330" s="117"/>
      <c r="M330" s="117"/>
      <c r="N330" s="117"/>
    </row>
    <row r="331" spans="2:14">
      <c r="B331" s="116"/>
      <c r="C331" s="116"/>
      <c r="D331" s="116"/>
      <c r="E331" s="116"/>
      <c r="F331" s="116"/>
      <c r="G331" s="116"/>
      <c r="H331" s="117"/>
      <c r="I331" s="117"/>
      <c r="J331" s="117"/>
      <c r="K331" s="117"/>
      <c r="L331" s="117"/>
      <c r="M331" s="117"/>
      <c r="N331" s="117"/>
    </row>
    <row r="332" spans="2:14">
      <c r="B332" s="116"/>
      <c r="C332" s="116"/>
      <c r="D332" s="116"/>
      <c r="E332" s="116"/>
      <c r="F332" s="116"/>
      <c r="G332" s="116"/>
      <c r="H332" s="117"/>
      <c r="I332" s="117"/>
      <c r="J332" s="117"/>
      <c r="K332" s="117"/>
      <c r="L332" s="117"/>
      <c r="M332" s="117"/>
      <c r="N332" s="117"/>
    </row>
    <row r="333" spans="2:14">
      <c r="B333" s="116"/>
      <c r="C333" s="116"/>
      <c r="D333" s="116"/>
      <c r="E333" s="116"/>
      <c r="F333" s="116"/>
      <c r="G333" s="116"/>
      <c r="H333" s="117"/>
      <c r="I333" s="117"/>
      <c r="J333" s="117"/>
      <c r="K333" s="117"/>
      <c r="L333" s="117"/>
      <c r="M333" s="117"/>
      <c r="N333" s="117"/>
    </row>
    <row r="334" spans="2:14">
      <c r="B334" s="116"/>
      <c r="C334" s="116"/>
      <c r="D334" s="116"/>
      <c r="E334" s="116"/>
      <c r="F334" s="116"/>
      <c r="G334" s="116"/>
      <c r="H334" s="117"/>
      <c r="I334" s="117"/>
      <c r="J334" s="117"/>
      <c r="K334" s="117"/>
      <c r="L334" s="117"/>
      <c r="M334" s="117"/>
      <c r="N334" s="117"/>
    </row>
    <row r="335" spans="2:14">
      <c r="B335" s="116"/>
      <c r="C335" s="116"/>
      <c r="D335" s="116"/>
      <c r="E335" s="116"/>
      <c r="F335" s="116"/>
      <c r="G335" s="116"/>
      <c r="H335" s="117"/>
      <c r="I335" s="117"/>
      <c r="J335" s="117"/>
      <c r="K335" s="117"/>
      <c r="L335" s="117"/>
      <c r="M335" s="117"/>
      <c r="N335" s="117"/>
    </row>
    <row r="336" spans="2:14">
      <c r="B336" s="116"/>
      <c r="C336" s="116"/>
      <c r="D336" s="116"/>
      <c r="E336" s="116"/>
      <c r="F336" s="116"/>
      <c r="G336" s="116"/>
      <c r="H336" s="117"/>
      <c r="I336" s="117"/>
      <c r="J336" s="117"/>
      <c r="K336" s="117"/>
      <c r="L336" s="117"/>
      <c r="M336" s="117"/>
      <c r="N336" s="117"/>
    </row>
    <row r="337" spans="2:14">
      <c r="B337" s="116"/>
      <c r="C337" s="116"/>
      <c r="D337" s="116"/>
      <c r="E337" s="116"/>
      <c r="F337" s="116"/>
      <c r="G337" s="116"/>
      <c r="H337" s="117"/>
      <c r="I337" s="117"/>
      <c r="J337" s="117"/>
      <c r="K337" s="117"/>
      <c r="L337" s="117"/>
      <c r="M337" s="117"/>
      <c r="N337" s="117"/>
    </row>
    <row r="338" spans="2:14">
      <c r="B338" s="116"/>
      <c r="C338" s="116"/>
      <c r="D338" s="116"/>
      <c r="E338" s="116"/>
      <c r="F338" s="116"/>
      <c r="G338" s="116"/>
      <c r="H338" s="117"/>
      <c r="I338" s="117"/>
      <c r="J338" s="117"/>
      <c r="K338" s="117"/>
      <c r="L338" s="117"/>
      <c r="M338" s="117"/>
      <c r="N338" s="117"/>
    </row>
    <row r="339" spans="2:14">
      <c r="B339" s="116"/>
      <c r="C339" s="116"/>
      <c r="D339" s="116"/>
      <c r="E339" s="116"/>
      <c r="F339" s="116"/>
      <c r="G339" s="116"/>
      <c r="H339" s="117"/>
      <c r="I339" s="117"/>
      <c r="J339" s="117"/>
      <c r="K339" s="117"/>
      <c r="L339" s="117"/>
      <c r="M339" s="117"/>
      <c r="N339" s="117"/>
    </row>
    <row r="340" spans="2:14">
      <c r="B340" s="116"/>
      <c r="C340" s="116"/>
      <c r="D340" s="116"/>
      <c r="E340" s="116"/>
      <c r="F340" s="116"/>
      <c r="G340" s="116"/>
      <c r="H340" s="117"/>
      <c r="I340" s="117"/>
      <c r="J340" s="117"/>
      <c r="K340" s="117"/>
      <c r="L340" s="117"/>
      <c r="M340" s="117"/>
      <c r="N340" s="117"/>
    </row>
    <row r="341" spans="2:14">
      <c r="B341" s="116"/>
      <c r="C341" s="116"/>
      <c r="D341" s="116"/>
      <c r="E341" s="116"/>
      <c r="F341" s="116"/>
      <c r="G341" s="116"/>
      <c r="H341" s="117"/>
      <c r="I341" s="117"/>
      <c r="J341" s="117"/>
      <c r="K341" s="117"/>
      <c r="L341" s="117"/>
      <c r="M341" s="117"/>
      <c r="N341" s="117"/>
    </row>
    <row r="342" spans="2:14">
      <c r="B342" s="116"/>
      <c r="C342" s="116"/>
      <c r="D342" s="116"/>
      <c r="E342" s="116"/>
      <c r="F342" s="116"/>
      <c r="G342" s="116"/>
      <c r="H342" s="117"/>
      <c r="I342" s="117"/>
      <c r="J342" s="117"/>
      <c r="K342" s="117"/>
      <c r="L342" s="117"/>
      <c r="M342" s="117"/>
      <c r="N342" s="117"/>
    </row>
    <row r="343" spans="2:14">
      <c r="B343" s="116"/>
      <c r="C343" s="116"/>
      <c r="D343" s="116"/>
      <c r="E343" s="116"/>
      <c r="F343" s="116"/>
      <c r="G343" s="116"/>
      <c r="H343" s="117"/>
      <c r="I343" s="117"/>
      <c r="J343" s="117"/>
      <c r="K343" s="117"/>
      <c r="L343" s="117"/>
      <c r="M343" s="117"/>
      <c r="N343" s="117"/>
    </row>
    <row r="344" spans="2:14">
      <c r="B344" s="116"/>
      <c r="C344" s="116"/>
      <c r="D344" s="116"/>
      <c r="E344" s="116"/>
      <c r="F344" s="116"/>
      <c r="G344" s="116"/>
      <c r="H344" s="117"/>
      <c r="I344" s="117"/>
      <c r="J344" s="117"/>
      <c r="K344" s="117"/>
      <c r="L344" s="117"/>
      <c r="M344" s="117"/>
      <c r="N344" s="117"/>
    </row>
    <row r="345" spans="2:14">
      <c r="B345" s="116"/>
      <c r="C345" s="116"/>
      <c r="D345" s="116"/>
      <c r="E345" s="116"/>
      <c r="F345" s="116"/>
      <c r="G345" s="116"/>
      <c r="H345" s="117"/>
      <c r="I345" s="117"/>
      <c r="J345" s="117"/>
      <c r="K345" s="117"/>
      <c r="L345" s="117"/>
      <c r="M345" s="117"/>
      <c r="N345" s="117"/>
    </row>
    <row r="346" spans="2:14">
      <c r="B346" s="116"/>
      <c r="C346" s="116"/>
      <c r="D346" s="116"/>
      <c r="E346" s="116"/>
      <c r="F346" s="116"/>
      <c r="G346" s="116"/>
      <c r="H346" s="117"/>
      <c r="I346" s="117"/>
      <c r="J346" s="117"/>
      <c r="K346" s="117"/>
      <c r="L346" s="117"/>
      <c r="M346" s="117"/>
      <c r="N346" s="117"/>
    </row>
    <row r="347" spans="2:14">
      <c r="B347" s="116"/>
      <c r="C347" s="116"/>
      <c r="D347" s="116"/>
      <c r="E347" s="116"/>
      <c r="F347" s="116"/>
      <c r="G347" s="116"/>
      <c r="H347" s="117"/>
      <c r="I347" s="117"/>
      <c r="J347" s="117"/>
      <c r="K347" s="117"/>
      <c r="L347" s="117"/>
      <c r="M347" s="117"/>
      <c r="N347" s="117"/>
    </row>
    <row r="348" spans="2:14">
      <c r="B348" s="116"/>
      <c r="C348" s="116"/>
      <c r="D348" s="116"/>
      <c r="E348" s="116"/>
      <c r="F348" s="116"/>
      <c r="G348" s="116"/>
      <c r="H348" s="117"/>
      <c r="I348" s="117"/>
      <c r="J348" s="117"/>
      <c r="K348" s="117"/>
      <c r="L348" s="117"/>
      <c r="M348" s="117"/>
      <c r="N348" s="117"/>
    </row>
    <row r="349" spans="2:14">
      <c r="B349" s="116"/>
      <c r="C349" s="116"/>
      <c r="D349" s="116"/>
      <c r="E349" s="116"/>
      <c r="F349" s="116"/>
      <c r="G349" s="116"/>
      <c r="H349" s="117"/>
      <c r="I349" s="117"/>
      <c r="J349" s="117"/>
      <c r="K349" s="117"/>
      <c r="L349" s="117"/>
      <c r="M349" s="117"/>
      <c r="N349" s="117"/>
    </row>
    <row r="350" spans="2:14">
      <c r="B350" s="116"/>
      <c r="C350" s="116"/>
      <c r="D350" s="116"/>
      <c r="E350" s="116"/>
      <c r="F350" s="116"/>
      <c r="G350" s="116"/>
      <c r="H350" s="117"/>
      <c r="I350" s="117"/>
      <c r="J350" s="117"/>
      <c r="K350" s="117"/>
      <c r="L350" s="117"/>
      <c r="M350" s="117"/>
      <c r="N350" s="117"/>
    </row>
    <row r="351" spans="2:14">
      <c r="B351" s="116"/>
      <c r="C351" s="116"/>
      <c r="D351" s="116"/>
      <c r="E351" s="116"/>
      <c r="F351" s="116"/>
      <c r="G351" s="116"/>
      <c r="H351" s="117"/>
      <c r="I351" s="117"/>
      <c r="J351" s="117"/>
      <c r="K351" s="117"/>
      <c r="L351" s="117"/>
      <c r="M351" s="117"/>
      <c r="N351" s="117"/>
    </row>
    <row r="352" spans="2:14">
      <c r="B352" s="116"/>
      <c r="C352" s="116"/>
      <c r="D352" s="116"/>
      <c r="E352" s="116"/>
      <c r="F352" s="116"/>
      <c r="G352" s="116"/>
      <c r="H352" s="117"/>
      <c r="I352" s="117"/>
      <c r="J352" s="117"/>
      <c r="K352" s="117"/>
      <c r="L352" s="117"/>
      <c r="M352" s="117"/>
      <c r="N352" s="117"/>
    </row>
    <row r="353" spans="2:14">
      <c r="B353" s="116"/>
      <c r="C353" s="116"/>
      <c r="D353" s="116"/>
      <c r="E353" s="116"/>
      <c r="F353" s="116"/>
      <c r="G353" s="116"/>
      <c r="H353" s="117"/>
      <c r="I353" s="117"/>
      <c r="J353" s="117"/>
      <c r="K353" s="117"/>
      <c r="L353" s="117"/>
      <c r="M353" s="117"/>
      <c r="N353" s="117"/>
    </row>
    <row r="354" spans="2:14">
      <c r="B354" s="116"/>
      <c r="C354" s="116"/>
      <c r="D354" s="116"/>
      <c r="E354" s="116"/>
      <c r="F354" s="116"/>
      <c r="G354" s="116"/>
      <c r="H354" s="117"/>
      <c r="I354" s="117"/>
      <c r="J354" s="117"/>
      <c r="K354" s="117"/>
      <c r="L354" s="117"/>
      <c r="M354" s="117"/>
      <c r="N354" s="117"/>
    </row>
    <row r="355" spans="2:14">
      <c r="B355" s="116"/>
      <c r="C355" s="116"/>
      <c r="D355" s="116"/>
      <c r="E355" s="116"/>
      <c r="F355" s="116"/>
      <c r="G355" s="116"/>
      <c r="H355" s="117"/>
      <c r="I355" s="117"/>
      <c r="J355" s="117"/>
      <c r="K355" s="117"/>
      <c r="L355" s="117"/>
      <c r="M355" s="117"/>
      <c r="N355" s="117"/>
    </row>
    <row r="356" spans="2:14">
      <c r="B356" s="116"/>
      <c r="C356" s="116"/>
      <c r="D356" s="116"/>
      <c r="E356" s="116"/>
      <c r="F356" s="116"/>
      <c r="G356" s="116"/>
      <c r="H356" s="117"/>
      <c r="I356" s="117"/>
      <c r="J356" s="117"/>
      <c r="K356" s="117"/>
      <c r="L356" s="117"/>
      <c r="M356" s="117"/>
      <c r="N356" s="117"/>
    </row>
    <row r="357" spans="2:14">
      <c r="B357" s="116"/>
      <c r="C357" s="116"/>
      <c r="D357" s="116"/>
      <c r="E357" s="116"/>
      <c r="F357" s="116"/>
      <c r="G357" s="116"/>
      <c r="H357" s="117"/>
      <c r="I357" s="117"/>
      <c r="J357" s="117"/>
      <c r="K357" s="117"/>
      <c r="L357" s="117"/>
      <c r="M357" s="117"/>
      <c r="N357" s="117"/>
    </row>
    <row r="358" spans="2:14">
      <c r="B358" s="116"/>
      <c r="C358" s="116"/>
      <c r="D358" s="116"/>
      <c r="E358" s="116"/>
      <c r="F358" s="116"/>
      <c r="G358" s="116"/>
      <c r="H358" s="117"/>
      <c r="I358" s="117"/>
      <c r="J358" s="117"/>
      <c r="K358" s="117"/>
      <c r="L358" s="117"/>
      <c r="M358" s="117"/>
      <c r="N358" s="117"/>
    </row>
    <row r="359" spans="2:14">
      <c r="B359" s="116"/>
      <c r="C359" s="116"/>
      <c r="D359" s="116"/>
      <c r="E359" s="116"/>
      <c r="F359" s="116"/>
      <c r="G359" s="116"/>
      <c r="H359" s="117"/>
      <c r="I359" s="117"/>
      <c r="J359" s="117"/>
      <c r="K359" s="117"/>
      <c r="L359" s="117"/>
      <c r="M359" s="117"/>
      <c r="N359" s="117"/>
    </row>
    <row r="360" spans="2:14">
      <c r="B360" s="116"/>
      <c r="C360" s="116"/>
      <c r="D360" s="116"/>
      <c r="E360" s="116"/>
      <c r="F360" s="116"/>
      <c r="G360" s="116"/>
      <c r="H360" s="117"/>
      <c r="I360" s="117"/>
      <c r="J360" s="117"/>
      <c r="K360" s="117"/>
      <c r="L360" s="117"/>
      <c r="M360" s="117"/>
      <c r="N360" s="117"/>
    </row>
    <row r="361" spans="2:14">
      <c r="B361" s="116"/>
      <c r="C361" s="116"/>
      <c r="D361" s="116"/>
      <c r="E361" s="116"/>
      <c r="F361" s="116"/>
      <c r="G361" s="116"/>
      <c r="H361" s="117"/>
      <c r="I361" s="117"/>
      <c r="J361" s="117"/>
      <c r="K361" s="117"/>
      <c r="L361" s="117"/>
      <c r="M361" s="117"/>
      <c r="N361" s="117"/>
    </row>
    <row r="362" spans="2:14">
      <c r="B362" s="116"/>
      <c r="C362" s="116"/>
      <c r="D362" s="116"/>
      <c r="E362" s="116"/>
      <c r="F362" s="116"/>
      <c r="G362" s="116"/>
      <c r="H362" s="117"/>
      <c r="I362" s="117"/>
      <c r="J362" s="117"/>
      <c r="K362" s="117"/>
      <c r="L362" s="117"/>
      <c r="M362" s="117"/>
      <c r="N362" s="117"/>
    </row>
    <row r="363" spans="2:14">
      <c r="B363" s="116"/>
      <c r="C363" s="116"/>
      <c r="D363" s="116"/>
      <c r="E363" s="116"/>
      <c r="F363" s="116"/>
      <c r="G363" s="116"/>
      <c r="H363" s="117"/>
      <c r="I363" s="117"/>
      <c r="J363" s="117"/>
      <c r="K363" s="117"/>
      <c r="L363" s="117"/>
      <c r="M363" s="117"/>
      <c r="N363" s="117"/>
    </row>
    <row r="364" spans="2:14">
      <c r="B364" s="116"/>
      <c r="C364" s="116"/>
      <c r="D364" s="116"/>
      <c r="E364" s="116"/>
      <c r="F364" s="116"/>
      <c r="G364" s="116"/>
      <c r="H364" s="117"/>
      <c r="I364" s="117"/>
      <c r="J364" s="117"/>
      <c r="K364" s="117"/>
      <c r="L364" s="117"/>
      <c r="M364" s="117"/>
      <c r="N364" s="117"/>
    </row>
    <row r="365" spans="2:14">
      <c r="B365" s="116"/>
      <c r="C365" s="116"/>
      <c r="D365" s="116"/>
      <c r="E365" s="116"/>
      <c r="F365" s="116"/>
      <c r="G365" s="116"/>
      <c r="H365" s="117"/>
      <c r="I365" s="117"/>
      <c r="J365" s="117"/>
      <c r="K365" s="117"/>
      <c r="L365" s="117"/>
      <c r="M365" s="117"/>
      <c r="N365" s="117"/>
    </row>
    <row r="366" spans="2:14">
      <c r="B366" s="116"/>
      <c r="C366" s="116"/>
      <c r="D366" s="116"/>
      <c r="E366" s="116"/>
      <c r="F366" s="116"/>
      <c r="G366" s="116"/>
      <c r="H366" s="117"/>
      <c r="I366" s="117"/>
      <c r="J366" s="117"/>
      <c r="K366" s="117"/>
      <c r="L366" s="117"/>
      <c r="M366" s="117"/>
      <c r="N366" s="117"/>
    </row>
    <row r="367" spans="2:14">
      <c r="B367" s="116"/>
      <c r="C367" s="116"/>
      <c r="D367" s="116"/>
      <c r="E367" s="116"/>
      <c r="F367" s="116"/>
      <c r="G367" s="116"/>
      <c r="H367" s="117"/>
      <c r="I367" s="117"/>
      <c r="J367" s="117"/>
      <c r="K367" s="117"/>
      <c r="L367" s="117"/>
      <c r="M367" s="117"/>
      <c r="N367" s="117"/>
    </row>
    <row r="368" spans="2:14">
      <c r="B368" s="116"/>
      <c r="C368" s="116"/>
      <c r="D368" s="116"/>
      <c r="E368" s="116"/>
      <c r="F368" s="116"/>
      <c r="G368" s="116"/>
      <c r="H368" s="117"/>
      <c r="I368" s="117"/>
      <c r="J368" s="117"/>
      <c r="K368" s="117"/>
      <c r="L368" s="117"/>
      <c r="M368" s="117"/>
      <c r="N368" s="117"/>
    </row>
    <row r="369" spans="2:14">
      <c r="B369" s="116"/>
      <c r="C369" s="116"/>
      <c r="D369" s="116"/>
      <c r="E369" s="116"/>
      <c r="F369" s="116"/>
      <c r="G369" s="116"/>
      <c r="H369" s="117"/>
      <c r="I369" s="117"/>
      <c r="J369" s="117"/>
      <c r="K369" s="117"/>
      <c r="L369" s="117"/>
      <c r="M369" s="117"/>
      <c r="N369" s="117"/>
    </row>
    <row r="370" spans="2:14">
      <c r="B370" s="116"/>
      <c r="C370" s="116"/>
      <c r="D370" s="116"/>
      <c r="E370" s="116"/>
      <c r="F370" s="116"/>
      <c r="G370" s="116"/>
      <c r="H370" s="117"/>
      <c r="I370" s="117"/>
      <c r="J370" s="117"/>
      <c r="K370" s="117"/>
      <c r="L370" s="117"/>
      <c r="M370" s="117"/>
      <c r="N370" s="117"/>
    </row>
    <row r="371" spans="2:14">
      <c r="B371" s="116"/>
      <c r="C371" s="116"/>
      <c r="D371" s="116"/>
      <c r="E371" s="116"/>
      <c r="F371" s="116"/>
      <c r="G371" s="116"/>
      <c r="H371" s="117"/>
      <c r="I371" s="117"/>
      <c r="J371" s="117"/>
      <c r="K371" s="117"/>
      <c r="L371" s="117"/>
      <c r="M371" s="117"/>
      <c r="N371" s="117"/>
    </row>
    <row r="372" spans="2:14">
      <c r="B372" s="116"/>
      <c r="C372" s="116"/>
      <c r="D372" s="116"/>
      <c r="E372" s="116"/>
      <c r="F372" s="116"/>
      <c r="G372" s="116"/>
      <c r="H372" s="117"/>
      <c r="I372" s="117"/>
      <c r="J372" s="117"/>
      <c r="K372" s="117"/>
      <c r="L372" s="117"/>
      <c r="M372" s="117"/>
      <c r="N372" s="117"/>
    </row>
    <row r="373" spans="2:14">
      <c r="B373" s="116"/>
      <c r="C373" s="116"/>
      <c r="D373" s="116"/>
      <c r="E373" s="116"/>
      <c r="F373" s="116"/>
      <c r="G373" s="116"/>
      <c r="H373" s="117"/>
      <c r="I373" s="117"/>
      <c r="J373" s="117"/>
      <c r="K373" s="117"/>
      <c r="L373" s="117"/>
      <c r="M373" s="117"/>
      <c r="N373" s="117"/>
    </row>
    <row r="374" spans="2:14">
      <c r="B374" s="116"/>
      <c r="C374" s="116"/>
      <c r="D374" s="116"/>
      <c r="E374" s="116"/>
      <c r="F374" s="116"/>
      <c r="G374" s="116"/>
      <c r="H374" s="117"/>
      <c r="I374" s="117"/>
      <c r="J374" s="117"/>
      <c r="K374" s="117"/>
      <c r="L374" s="117"/>
      <c r="M374" s="117"/>
      <c r="N374" s="117"/>
    </row>
    <row r="375" spans="2:14">
      <c r="B375" s="116"/>
      <c r="C375" s="116"/>
      <c r="D375" s="116"/>
      <c r="E375" s="116"/>
      <c r="F375" s="116"/>
      <c r="G375" s="116"/>
      <c r="H375" s="117"/>
      <c r="I375" s="117"/>
      <c r="J375" s="117"/>
      <c r="K375" s="117"/>
      <c r="L375" s="117"/>
      <c r="M375" s="117"/>
      <c r="N375" s="117"/>
    </row>
    <row r="376" spans="2:14">
      <c r="B376" s="116"/>
      <c r="C376" s="116"/>
      <c r="D376" s="116"/>
      <c r="E376" s="116"/>
      <c r="F376" s="116"/>
      <c r="G376" s="116"/>
      <c r="H376" s="117"/>
      <c r="I376" s="117"/>
      <c r="J376" s="117"/>
      <c r="K376" s="117"/>
      <c r="L376" s="117"/>
      <c r="M376" s="117"/>
      <c r="N376" s="117"/>
    </row>
    <row r="377" spans="2:14">
      <c r="B377" s="116"/>
      <c r="C377" s="116"/>
      <c r="D377" s="116"/>
      <c r="E377" s="116"/>
      <c r="F377" s="116"/>
      <c r="G377" s="116"/>
      <c r="H377" s="117"/>
      <c r="I377" s="117"/>
      <c r="J377" s="117"/>
      <c r="K377" s="117"/>
      <c r="L377" s="117"/>
      <c r="M377" s="117"/>
      <c r="N377" s="117"/>
    </row>
    <row r="378" spans="2:14">
      <c r="B378" s="116"/>
      <c r="C378" s="116"/>
      <c r="D378" s="116"/>
      <c r="E378" s="116"/>
      <c r="F378" s="116"/>
      <c r="G378" s="116"/>
      <c r="H378" s="117"/>
      <c r="I378" s="117"/>
      <c r="J378" s="117"/>
      <c r="K378" s="117"/>
      <c r="L378" s="117"/>
      <c r="M378" s="117"/>
      <c r="N378" s="117"/>
    </row>
    <row r="379" spans="2:14">
      <c r="B379" s="116"/>
      <c r="C379" s="116"/>
      <c r="D379" s="116"/>
      <c r="E379" s="116"/>
      <c r="F379" s="116"/>
      <c r="G379" s="116"/>
      <c r="H379" s="117"/>
      <c r="I379" s="117"/>
      <c r="J379" s="117"/>
      <c r="K379" s="117"/>
      <c r="L379" s="117"/>
      <c r="M379" s="117"/>
      <c r="N379" s="117"/>
    </row>
    <row r="380" spans="2:14">
      <c r="B380" s="116"/>
      <c r="C380" s="116"/>
      <c r="D380" s="116"/>
      <c r="E380" s="116"/>
      <c r="F380" s="116"/>
      <c r="G380" s="116"/>
      <c r="H380" s="117"/>
      <c r="I380" s="117"/>
      <c r="J380" s="117"/>
      <c r="K380" s="117"/>
      <c r="L380" s="117"/>
      <c r="M380" s="117"/>
      <c r="N380" s="117"/>
    </row>
    <row r="381" spans="2:14">
      <c r="B381" s="116"/>
      <c r="C381" s="116"/>
      <c r="D381" s="116"/>
      <c r="E381" s="116"/>
      <c r="F381" s="116"/>
      <c r="G381" s="116"/>
      <c r="H381" s="117"/>
      <c r="I381" s="117"/>
      <c r="J381" s="117"/>
      <c r="K381" s="117"/>
      <c r="L381" s="117"/>
      <c r="M381" s="117"/>
      <c r="N381" s="117"/>
    </row>
    <row r="382" spans="2:14">
      <c r="B382" s="116"/>
      <c r="C382" s="116"/>
      <c r="D382" s="116"/>
      <c r="E382" s="116"/>
      <c r="F382" s="116"/>
      <c r="G382" s="116"/>
      <c r="H382" s="117"/>
      <c r="I382" s="117"/>
      <c r="J382" s="117"/>
      <c r="K382" s="117"/>
      <c r="L382" s="117"/>
      <c r="M382" s="117"/>
      <c r="N382" s="117"/>
    </row>
    <row r="383" spans="2:14">
      <c r="B383" s="116"/>
      <c r="C383" s="116"/>
      <c r="D383" s="116"/>
      <c r="E383" s="116"/>
      <c r="F383" s="116"/>
      <c r="G383" s="116"/>
      <c r="H383" s="117"/>
      <c r="I383" s="117"/>
      <c r="J383" s="117"/>
      <c r="K383" s="117"/>
      <c r="L383" s="117"/>
      <c r="M383" s="117"/>
      <c r="N383" s="117"/>
    </row>
    <row r="384" spans="2:14">
      <c r="B384" s="116"/>
      <c r="C384" s="116"/>
      <c r="D384" s="116"/>
      <c r="E384" s="116"/>
      <c r="F384" s="116"/>
      <c r="G384" s="116"/>
      <c r="H384" s="117"/>
      <c r="I384" s="117"/>
      <c r="J384" s="117"/>
      <c r="K384" s="117"/>
      <c r="L384" s="117"/>
      <c r="M384" s="117"/>
      <c r="N384" s="117"/>
    </row>
    <row r="385" spans="2:14">
      <c r="B385" s="116"/>
      <c r="C385" s="116"/>
      <c r="D385" s="116"/>
      <c r="E385" s="116"/>
      <c r="F385" s="116"/>
      <c r="G385" s="116"/>
      <c r="H385" s="117"/>
      <c r="I385" s="117"/>
      <c r="J385" s="117"/>
      <c r="K385" s="117"/>
      <c r="L385" s="117"/>
      <c r="M385" s="117"/>
      <c r="N385" s="117"/>
    </row>
    <row r="386" spans="2:14">
      <c r="B386" s="116"/>
      <c r="C386" s="116"/>
      <c r="D386" s="116"/>
      <c r="E386" s="116"/>
      <c r="F386" s="116"/>
      <c r="G386" s="116"/>
      <c r="H386" s="117"/>
      <c r="I386" s="117"/>
      <c r="J386" s="117"/>
      <c r="K386" s="117"/>
      <c r="L386" s="117"/>
      <c r="M386" s="117"/>
      <c r="N386" s="117"/>
    </row>
    <row r="387" spans="2:14">
      <c r="B387" s="116"/>
      <c r="C387" s="116"/>
      <c r="D387" s="116"/>
      <c r="E387" s="116"/>
      <c r="F387" s="116"/>
      <c r="G387" s="116"/>
      <c r="H387" s="117"/>
      <c r="I387" s="117"/>
      <c r="J387" s="117"/>
      <c r="K387" s="117"/>
      <c r="L387" s="117"/>
      <c r="M387" s="117"/>
      <c r="N387" s="117"/>
    </row>
    <row r="388" spans="2:14">
      <c r="B388" s="116"/>
      <c r="C388" s="116"/>
      <c r="D388" s="116"/>
      <c r="E388" s="116"/>
      <c r="F388" s="116"/>
      <c r="G388" s="116"/>
      <c r="H388" s="117"/>
      <c r="I388" s="117"/>
      <c r="J388" s="117"/>
      <c r="K388" s="117"/>
      <c r="L388" s="117"/>
      <c r="M388" s="117"/>
      <c r="N388" s="117"/>
    </row>
    <row r="389" spans="2:14">
      <c r="B389" s="116"/>
      <c r="C389" s="116"/>
      <c r="D389" s="116"/>
      <c r="E389" s="116"/>
      <c r="F389" s="116"/>
      <c r="G389" s="116"/>
      <c r="H389" s="117"/>
      <c r="I389" s="117"/>
      <c r="J389" s="117"/>
      <c r="K389" s="117"/>
      <c r="L389" s="117"/>
      <c r="M389" s="117"/>
      <c r="N389" s="117"/>
    </row>
    <row r="390" spans="2:14">
      <c r="B390" s="116"/>
      <c r="C390" s="116"/>
      <c r="D390" s="116"/>
      <c r="E390" s="116"/>
      <c r="F390" s="116"/>
      <c r="G390" s="116"/>
      <c r="H390" s="117"/>
      <c r="I390" s="117"/>
      <c r="J390" s="117"/>
      <c r="K390" s="117"/>
      <c r="L390" s="117"/>
      <c r="M390" s="117"/>
      <c r="N390" s="117"/>
    </row>
    <row r="391" spans="2:14">
      <c r="B391" s="116"/>
      <c r="C391" s="116"/>
      <c r="D391" s="116"/>
      <c r="E391" s="116"/>
      <c r="F391" s="116"/>
      <c r="G391" s="116"/>
      <c r="H391" s="117"/>
      <c r="I391" s="117"/>
      <c r="J391" s="117"/>
      <c r="K391" s="117"/>
      <c r="L391" s="117"/>
      <c r="M391" s="117"/>
      <c r="N391" s="117"/>
    </row>
    <row r="392" spans="2:14">
      <c r="B392" s="116"/>
      <c r="C392" s="116"/>
      <c r="D392" s="116"/>
      <c r="E392" s="116"/>
      <c r="F392" s="116"/>
      <c r="G392" s="116"/>
      <c r="H392" s="117"/>
      <c r="I392" s="117"/>
      <c r="J392" s="117"/>
      <c r="K392" s="117"/>
      <c r="L392" s="117"/>
      <c r="M392" s="117"/>
      <c r="N392" s="117"/>
    </row>
    <row r="393" spans="2:14">
      <c r="B393" s="116"/>
      <c r="C393" s="116"/>
      <c r="D393" s="116"/>
      <c r="E393" s="116"/>
      <c r="F393" s="116"/>
      <c r="G393" s="116"/>
      <c r="H393" s="117"/>
      <c r="I393" s="117"/>
      <c r="J393" s="117"/>
      <c r="K393" s="117"/>
      <c r="L393" s="117"/>
      <c r="M393" s="117"/>
      <c r="N393" s="117"/>
    </row>
    <row r="394" spans="2:14">
      <c r="B394" s="116"/>
      <c r="C394" s="116"/>
      <c r="D394" s="116"/>
      <c r="E394" s="116"/>
      <c r="F394" s="116"/>
      <c r="G394" s="116"/>
      <c r="H394" s="117"/>
      <c r="I394" s="117"/>
      <c r="J394" s="117"/>
      <c r="K394" s="117"/>
      <c r="L394" s="117"/>
      <c r="M394" s="117"/>
      <c r="N394" s="117"/>
    </row>
    <row r="395" spans="2:14">
      <c r="B395" s="116"/>
      <c r="C395" s="116"/>
      <c r="D395" s="116"/>
      <c r="E395" s="116"/>
      <c r="F395" s="116"/>
      <c r="G395" s="116"/>
      <c r="H395" s="117"/>
      <c r="I395" s="117"/>
      <c r="J395" s="117"/>
      <c r="K395" s="117"/>
      <c r="L395" s="117"/>
      <c r="M395" s="117"/>
      <c r="N395" s="117"/>
    </row>
    <row r="396" spans="2:14">
      <c r="B396" s="116"/>
      <c r="C396" s="116"/>
      <c r="D396" s="116"/>
      <c r="E396" s="116"/>
      <c r="F396" s="116"/>
      <c r="G396" s="116"/>
      <c r="H396" s="117"/>
      <c r="I396" s="117"/>
      <c r="J396" s="117"/>
      <c r="K396" s="117"/>
      <c r="L396" s="117"/>
      <c r="M396" s="117"/>
      <c r="N396" s="117"/>
    </row>
    <row r="397" spans="2:14">
      <c r="B397" s="116"/>
      <c r="C397" s="116"/>
      <c r="D397" s="116"/>
      <c r="E397" s="116"/>
      <c r="F397" s="116"/>
      <c r="G397" s="116"/>
      <c r="H397" s="117"/>
      <c r="I397" s="117"/>
      <c r="J397" s="117"/>
      <c r="K397" s="117"/>
      <c r="L397" s="117"/>
      <c r="M397" s="117"/>
      <c r="N397" s="117"/>
    </row>
    <row r="398" spans="2:14">
      <c r="B398" s="116"/>
      <c r="C398" s="116"/>
      <c r="D398" s="116"/>
      <c r="E398" s="116"/>
      <c r="F398" s="116"/>
      <c r="G398" s="116"/>
      <c r="H398" s="117"/>
      <c r="I398" s="117"/>
      <c r="J398" s="117"/>
      <c r="K398" s="117"/>
      <c r="L398" s="117"/>
      <c r="M398" s="117"/>
      <c r="N398" s="117"/>
    </row>
    <row r="399" spans="2:14">
      <c r="B399" s="116"/>
      <c r="C399" s="116"/>
      <c r="D399" s="116"/>
      <c r="E399" s="116"/>
      <c r="F399" s="116"/>
      <c r="G399" s="116"/>
      <c r="H399" s="117"/>
      <c r="I399" s="117"/>
      <c r="J399" s="117"/>
      <c r="K399" s="117"/>
      <c r="L399" s="117"/>
      <c r="M399" s="117"/>
      <c r="N399" s="117"/>
    </row>
    <row r="400" spans="2:14">
      <c r="B400" s="116"/>
      <c r="C400" s="116"/>
      <c r="D400" s="116"/>
      <c r="E400" s="116"/>
      <c r="F400" s="116"/>
      <c r="G400" s="116"/>
      <c r="H400" s="117"/>
      <c r="I400" s="117"/>
      <c r="J400" s="117"/>
      <c r="K400" s="117"/>
      <c r="L400" s="117"/>
      <c r="M400" s="117"/>
      <c r="N400" s="117"/>
    </row>
    <row r="401" spans="2:14">
      <c r="B401" s="116"/>
      <c r="C401" s="116"/>
      <c r="D401" s="116"/>
      <c r="E401" s="116"/>
      <c r="F401" s="116"/>
      <c r="G401" s="116"/>
      <c r="H401" s="117"/>
      <c r="I401" s="117"/>
      <c r="J401" s="117"/>
      <c r="K401" s="117"/>
      <c r="L401" s="117"/>
      <c r="M401" s="117"/>
      <c r="N401" s="117"/>
    </row>
    <row r="402" spans="2:14">
      <c r="B402" s="116"/>
      <c r="C402" s="116"/>
      <c r="D402" s="116"/>
      <c r="E402" s="116"/>
      <c r="F402" s="116"/>
      <c r="G402" s="116"/>
      <c r="H402" s="117"/>
      <c r="I402" s="117"/>
      <c r="J402" s="117"/>
      <c r="K402" s="117"/>
      <c r="L402" s="117"/>
      <c r="M402" s="117"/>
      <c r="N402" s="117"/>
    </row>
    <row r="403" spans="2:14">
      <c r="B403" s="116"/>
      <c r="C403" s="116"/>
      <c r="D403" s="116"/>
      <c r="E403" s="116"/>
      <c r="F403" s="116"/>
      <c r="G403" s="116"/>
      <c r="H403" s="117"/>
      <c r="I403" s="117"/>
      <c r="J403" s="117"/>
      <c r="K403" s="117"/>
      <c r="L403" s="117"/>
      <c r="M403" s="117"/>
      <c r="N403" s="117"/>
    </row>
    <row r="404" spans="2:14">
      <c r="B404" s="116"/>
      <c r="C404" s="116"/>
      <c r="D404" s="116"/>
      <c r="E404" s="116"/>
      <c r="F404" s="116"/>
      <c r="G404" s="116"/>
      <c r="H404" s="117"/>
      <c r="I404" s="117"/>
      <c r="J404" s="117"/>
      <c r="K404" s="117"/>
      <c r="L404" s="117"/>
      <c r="M404" s="117"/>
      <c r="N404" s="117"/>
    </row>
    <row r="405" spans="2:14">
      <c r="B405" s="116"/>
      <c r="C405" s="116"/>
      <c r="D405" s="116"/>
      <c r="E405" s="116"/>
      <c r="F405" s="116"/>
      <c r="G405" s="116"/>
      <c r="H405" s="117"/>
      <c r="I405" s="117"/>
      <c r="J405" s="117"/>
      <c r="K405" s="117"/>
      <c r="L405" s="117"/>
      <c r="M405" s="117"/>
      <c r="N405" s="117"/>
    </row>
    <row r="406" spans="2:14">
      <c r="B406" s="116"/>
      <c r="C406" s="116"/>
      <c r="D406" s="116"/>
      <c r="E406" s="116"/>
      <c r="F406" s="116"/>
      <c r="G406" s="116"/>
      <c r="H406" s="117"/>
      <c r="I406" s="117"/>
      <c r="J406" s="117"/>
      <c r="K406" s="117"/>
      <c r="L406" s="117"/>
      <c r="M406" s="117"/>
      <c r="N406" s="117"/>
    </row>
    <row r="407" spans="2:14">
      <c r="B407" s="116"/>
      <c r="C407" s="116"/>
      <c r="D407" s="116"/>
      <c r="E407" s="116"/>
      <c r="F407" s="116"/>
      <c r="G407" s="116"/>
      <c r="H407" s="117"/>
      <c r="I407" s="117"/>
      <c r="J407" s="117"/>
      <c r="K407" s="117"/>
      <c r="L407" s="117"/>
      <c r="M407" s="117"/>
      <c r="N407" s="117"/>
    </row>
    <row r="408" spans="2:14">
      <c r="B408" s="116"/>
      <c r="C408" s="116"/>
      <c r="D408" s="116"/>
      <c r="E408" s="116"/>
      <c r="F408" s="116"/>
      <c r="G408" s="116"/>
      <c r="H408" s="117"/>
      <c r="I408" s="117"/>
      <c r="J408" s="117"/>
      <c r="K408" s="117"/>
      <c r="L408" s="117"/>
      <c r="M408" s="117"/>
      <c r="N408" s="117"/>
    </row>
    <row r="409" spans="2:14">
      <c r="B409" s="116"/>
      <c r="C409" s="116"/>
      <c r="D409" s="116"/>
      <c r="E409" s="116"/>
      <c r="F409" s="116"/>
      <c r="G409" s="116"/>
      <c r="H409" s="117"/>
      <c r="I409" s="117"/>
      <c r="J409" s="117"/>
      <c r="K409" s="117"/>
      <c r="L409" s="117"/>
      <c r="M409" s="117"/>
      <c r="N409" s="117"/>
    </row>
    <row r="410" spans="2:14">
      <c r="B410" s="116"/>
      <c r="C410" s="116"/>
      <c r="D410" s="116"/>
      <c r="E410" s="116"/>
      <c r="F410" s="116"/>
      <c r="G410" s="116"/>
      <c r="H410" s="117"/>
      <c r="I410" s="117"/>
      <c r="J410" s="117"/>
      <c r="K410" s="117"/>
      <c r="L410" s="117"/>
      <c r="M410" s="117"/>
      <c r="N410" s="117"/>
    </row>
    <row r="411" spans="2:14">
      <c r="B411" s="116"/>
      <c r="C411" s="116"/>
      <c r="D411" s="116"/>
      <c r="E411" s="116"/>
      <c r="F411" s="116"/>
      <c r="G411" s="116"/>
      <c r="H411" s="117"/>
      <c r="I411" s="117"/>
      <c r="J411" s="117"/>
      <c r="K411" s="117"/>
      <c r="L411" s="117"/>
      <c r="M411" s="117"/>
      <c r="N411" s="117"/>
    </row>
    <row r="412" spans="2:14">
      <c r="B412" s="116"/>
      <c r="C412" s="116"/>
      <c r="D412" s="116"/>
      <c r="E412" s="116"/>
      <c r="F412" s="116"/>
      <c r="G412" s="116"/>
      <c r="H412" s="117"/>
      <c r="I412" s="117"/>
      <c r="J412" s="117"/>
      <c r="K412" s="117"/>
      <c r="L412" s="117"/>
      <c r="M412" s="117"/>
      <c r="N412" s="117"/>
    </row>
    <row r="413" spans="2:14">
      <c r="B413" s="116"/>
      <c r="C413" s="116"/>
      <c r="D413" s="116"/>
      <c r="E413" s="116"/>
      <c r="F413" s="116"/>
      <c r="G413" s="116"/>
      <c r="H413" s="117"/>
      <c r="I413" s="117"/>
      <c r="J413" s="117"/>
      <c r="K413" s="117"/>
      <c r="L413" s="117"/>
      <c r="M413" s="117"/>
      <c r="N413" s="117"/>
    </row>
    <row r="414" spans="2:14">
      <c r="B414" s="116"/>
      <c r="C414" s="116"/>
      <c r="D414" s="116"/>
      <c r="E414" s="116"/>
      <c r="F414" s="116"/>
      <c r="G414" s="116"/>
      <c r="H414" s="117"/>
      <c r="I414" s="117"/>
      <c r="J414" s="117"/>
      <c r="K414" s="117"/>
      <c r="L414" s="117"/>
      <c r="M414" s="117"/>
      <c r="N414" s="117"/>
    </row>
    <row r="415" spans="2:14">
      <c r="B415" s="116"/>
      <c r="C415" s="116"/>
      <c r="D415" s="116"/>
      <c r="E415" s="116"/>
      <c r="F415" s="116"/>
      <c r="G415" s="116"/>
      <c r="H415" s="117"/>
      <c r="I415" s="117"/>
      <c r="J415" s="117"/>
      <c r="K415" s="117"/>
      <c r="L415" s="117"/>
      <c r="M415" s="117"/>
      <c r="N415" s="117"/>
    </row>
    <row r="416" spans="2:14">
      <c r="B416" s="116"/>
      <c r="C416" s="116"/>
      <c r="D416" s="116"/>
      <c r="E416" s="116"/>
      <c r="F416" s="116"/>
      <c r="G416" s="116"/>
      <c r="H416" s="117"/>
      <c r="I416" s="117"/>
      <c r="J416" s="117"/>
      <c r="K416" s="117"/>
      <c r="L416" s="117"/>
      <c r="M416" s="117"/>
      <c r="N416" s="117"/>
    </row>
    <row r="417" spans="2:14">
      <c r="B417" s="116"/>
      <c r="C417" s="116"/>
      <c r="D417" s="116"/>
      <c r="E417" s="116"/>
      <c r="F417" s="116"/>
      <c r="G417" s="116"/>
      <c r="H417" s="117"/>
      <c r="I417" s="117"/>
      <c r="J417" s="117"/>
      <c r="K417" s="117"/>
      <c r="L417" s="117"/>
      <c r="M417" s="117"/>
      <c r="N417" s="117"/>
    </row>
    <row r="418" spans="2:14">
      <c r="B418" s="116"/>
      <c r="C418" s="116"/>
      <c r="D418" s="116"/>
      <c r="E418" s="116"/>
      <c r="F418" s="116"/>
      <c r="G418" s="116"/>
      <c r="H418" s="117"/>
      <c r="I418" s="117"/>
      <c r="J418" s="117"/>
      <c r="K418" s="117"/>
      <c r="L418" s="117"/>
      <c r="M418" s="117"/>
      <c r="N418" s="117"/>
    </row>
    <row r="419" spans="2:14">
      <c r="B419" s="116"/>
      <c r="C419" s="116"/>
      <c r="D419" s="116"/>
      <c r="E419" s="116"/>
      <c r="F419" s="116"/>
      <c r="G419" s="116"/>
      <c r="H419" s="117"/>
      <c r="I419" s="117"/>
      <c r="J419" s="117"/>
      <c r="K419" s="117"/>
      <c r="L419" s="117"/>
      <c r="M419" s="117"/>
      <c r="N419" s="117"/>
    </row>
    <row r="420" spans="2:14">
      <c r="B420" s="116"/>
      <c r="C420" s="116"/>
      <c r="D420" s="116"/>
      <c r="E420" s="116"/>
      <c r="F420" s="116"/>
      <c r="G420" s="116"/>
      <c r="H420" s="117"/>
      <c r="I420" s="117"/>
      <c r="J420" s="117"/>
      <c r="K420" s="117"/>
      <c r="L420" s="117"/>
      <c r="M420" s="117"/>
      <c r="N420" s="117"/>
    </row>
    <row r="421" spans="2:14">
      <c r="B421" s="116"/>
      <c r="C421" s="116"/>
      <c r="D421" s="116"/>
      <c r="E421" s="116"/>
      <c r="F421" s="116"/>
      <c r="G421" s="116"/>
      <c r="H421" s="117"/>
      <c r="I421" s="117"/>
      <c r="J421" s="117"/>
      <c r="K421" s="117"/>
      <c r="L421" s="117"/>
      <c r="M421" s="117"/>
      <c r="N421" s="117"/>
    </row>
    <row r="422" spans="2:14">
      <c r="B422" s="116"/>
      <c r="C422" s="116"/>
      <c r="D422" s="116"/>
      <c r="E422" s="116"/>
      <c r="F422" s="116"/>
      <c r="G422" s="116"/>
      <c r="H422" s="117"/>
      <c r="I422" s="117"/>
      <c r="J422" s="117"/>
      <c r="K422" s="117"/>
      <c r="L422" s="117"/>
      <c r="M422" s="117"/>
      <c r="N422" s="117"/>
    </row>
    <row r="423" spans="2:14">
      <c r="B423" s="116"/>
      <c r="C423" s="116"/>
      <c r="D423" s="116"/>
      <c r="E423" s="116"/>
      <c r="F423" s="116"/>
      <c r="G423" s="116"/>
      <c r="H423" s="117"/>
      <c r="I423" s="117"/>
      <c r="J423" s="117"/>
      <c r="K423" s="117"/>
      <c r="L423" s="117"/>
      <c r="M423" s="117"/>
      <c r="N423" s="117"/>
    </row>
    <row r="424" spans="2:14">
      <c r="B424" s="116"/>
      <c r="C424" s="116"/>
      <c r="D424" s="116"/>
      <c r="E424" s="116"/>
      <c r="F424" s="116"/>
      <c r="G424" s="116"/>
      <c r="H424" s="117"/>
      <c r="I424" s="117"/>
      <c r="J424" s="117"/>
      <c r="K424" s="117"/>
      <c r="L424" s="117"/>
      <c r="M424" s="117"/>
      <c r="N424" s="117"/>
    </row>
    <row r="425" spans="2:14">
      <c r="B425" s="116"/>
      <c r="C425" s="116"/>
      <c r="D425" s="116"/>
      <c r="E425" s="116"/>
      <c r="F425" s="116"/>
      <c r="G425" s="116"/>
      <c r="H425" s="117"/>
      <c r="I425" s="117"/>
      <c r="J425" s="117"/>
      <c r="K425" s="117"/>
      <c r="L425" s="117"/>
      <c r="M425" s="117"/>
      <c r="N425" s="117"/>
    </row>
    <row r="426" spans="2:14">
      <c r="B426" s="116"/>
      <c r="C426" s="116"/>
      <c r="D426" s="116"/>
      <c r="E426" s="116"/>
      <c r="F426" s="116"/>
      <c r="G426" s="116"/>
      <c r="H426" s="117"/>
      <c r="I426" s="117"/>
      <c r="J426" s="117"/>
      <c r="K426" s="117"/>
      <c r="L426" s="117"/>
      <c r="M426" s="117"/>
      <c r="N426" s="117"/>
    </row>
    <row r="427" spans="2:14">
      <c r="B427" s="116"/>
      <c r="C427" s="116"/>
      <c r="D427" s="116"/>
      <c r="E427" s="116"/>
      <c r="F427" s="116"/>
      <c r="G427" s="116"/>
      <c r="H427" s="117"/>
      <c r="I427" s="117"/>
      <c r="J427" s="117"/>
      <c r="K427" s="117"/>
      <c r="L427" s="117"/>
      <c r="M427" s="117"/>
      <c r="N427" s="117"/>
    </row>
    <row r="428" spans="2:14">
      <c r="B428" s="116"/>
      <c r="C428" s="116"/>
      <c r="D428" s="116"/>
      <c r="E428" s="116"/>
      <c r="F428" s="116"/>
      <c r="G428" s="116"/>
      <c r="H428" s="117"/>
      <c r="I428" s="117"/>
      <c r="J428" s="117"/>
      <c r="K428" s="117"/>
      <c r="L428" s="117"/>
      <c r="M428" s="117"/>
      <c r="N428" s="117"/>
    </row>
    <row r="429" spans="2:14">
      <c r="B429" s="116"/>
      <c r="C429" s="116"/>
      <c r="D429" s="116"/>
      <c r="E429" s="116"/>
      <c r="F429" s="116"/>
      <c r="G429" s="116"/>
      <c r="H429" s="117"/>
      <c r="I429" s="117"/>
      <c r="J429" s="117"/>
      <c r="K429" s="117"/>
      <c r="L429" s="117"/>
      <c r="M429" s="117"/>
      <c r="N429" s="117"/>
    </row>
    <row r="430" spans="2:14">
      <c r="B430" s="116"/>
      <c r="C430" s="116"/>
      <c r="D430" s="116"/>
      <c r="E430" s="116"/>
      <c r="F430" s="116"/>
      <c r="G430" s="116"/>
      <c r="H430" s="117"/>
      <c r="I430" s="117"/>
      <c r="J430" s="117"/>
      <c r="K430" s="117"/>
      <c r="L430" s="117"/>
      <c r="M430" s="117"/>
      <c r="N430" s="117"/>
    </row>
    <row r="431" spans="2:14">
      <c r="B431" s="116"/>
      <c r="C431" s="116"/>
      <c r="D431" s="116"/>
      <c r="E431" s="116"/>
      <c r="F431" s="116"/>
      <c r="G431" s="116"/>
      <c r="H431" s="117"/>
      <c r="I431" s="117"/>
      <c r="J431" s="117"/>
      <c r="K431" s="117"/>
      <c r="L431" s="117"/>
      <c r="M431" s="117"/>
      <c r="N431" s="117"/>
    </row>
    <row r="432" spans="2:14">
      <c r="B432" s="116"/>
      <c r="C432" s="116"/>
      <c r="D432" s="116"/>
      <c r="E432" s="116"/>
      <c r="F432" s="116"/>
      <c r="G432" s="116"/>
      <c r="H432" s="117"/>
      <c r="I432" s="117"/>
      <c r="J432" s="117"/>
      <c r="K432" s="117"/>
      <c r="L432" s="117"/>
      <c r="M432" s="117"/>
      <c r="N432" s="117"/>
    </row>
    <row r="433" spans="2:14">
      <c r="B433" s="116"/>
      <c r="C433" s="116"/>
      <c r="D433" s="116"/>
      <c r="E433" s="116"/>
      <c r="F433" s="116"/>
      <c r="G433" s="116"/>
      <c r="H433" s="117"/>
      <c r="I433" s="117"/>
      <c r="J433" s="117"/>
      <c r="K433" s="117"/>
      <c r="L433" s="117"/>
      <c r="M433" s="117"/>
      <c r="N433" s="117"/>
    </row>
    <row r="434" spans="2:14">
      <c r="B434" s="116"/>
      <c r="C434" s="116"/>
      <c r="D434" s="116"/>
      <c r="E434" s="116"/>
      <c r="F434" s="116"/>
      <c r="G434" s="116"/>
      <c r="H434" s="117"/>
      <c r="I434" s="117"/>
      <c r="J434" s="117"/>
      <c r="K434" s="117"/>
      <c r="L434" s="117"/>
      <c r="M434" s="117"/>
      <c r="N434" s="117"/>
    </row>
    <row r="435" spans="2:14">
      <c r="B435" s="116"/>
      <c r="C435" s="116"/>
      <c r="D435" s="116"/>
      <c r="E435" s="116"/>
      <c r="F435" s="116"/>
      <c r="G435" s="116"/>
      <c r="H435" s="117"/>
      <c r="I435" s="117"/>
      <c r="J435" s="117"/>
      <c r="K435" s="117"/>
      <c r="L435" s="117"/>
      <c r="M435" s="117"/>
      <c r="N435" s="117"/>
    </row>
    <row r="436" spans="2:14">
      <c r="B436" s="116"/>
      <c r="C436" s="116"/>
      <c r="D436" s="116"/>
      <c r="E436" s="116"/>
      <c r="F436" s="116"/>
      <c r="G436" s="116"/>
      <c r="H436" s="117"/>
      <c r="I436" s="117"/>
      <c r="J436" s="117"/>
      <c r="K436" s="117"/>
      <c r="L436" s="117"/>
      <c r="M436" s="117"/>
      <c r="N436" s="117"/>
    </row>
    <row r="437" spans="2:14">
      <c r="B437" s="116"/>
      <c r="C437" s="116"/>
      <c r="D437" s="116"/>
      <c r="E437" s="116"/>
      <c r="F437" s="116"/>
      <c r="G437" s="116"/>
      <c r="H437" s="117"/>
      <c r="I437" s="117"/>
      <c r="J437" s="117"/>
      <c r="K437" s="117"/>
      <c r="L437" s="117"/>
      <c r="M437" s="117"/>
      <c r="N437" s="117"/>
    </row>
    <row r="438" spans="2:14">
      <c r="B438" s="116"/>
      <c r="C438" s="116"/>
      <c r="D438" s="116"/>
      <c r="E438" s="116"/>
      <c r="F438" s="116"/>
      <c r="G438" s="116"/>
      <c r="H438" s="117"/>
      <c r="I438" s="117"/>
      <c r="J438" s="117"/>
      <c r="K438" s="117"/>
      <c r="L438" s="117"/>
      <c r="M438" s="117"/>
      <c r="N438" s="117"/>
    </row>
    <row r="439" spans="2:14">
      <c r="B439" s="116"/>
      <c r="C439" s="116"/>
      <c r="D439" s="116"/>
      <c r="E439" s="116"/>
      <c r="F439" s="116"/>
      <c r="G439" s="116"/>
      <c r="H439" s="117"/>
      <c r="I439" s="117"/>
      <c r="J439" s="117"/>
      <c r="K439" s="117"/>
      <c r="L439" s="117"/>
      <c r="M439" s="117"/>
      <c r="N439" s="117"/>
    </row>
    <row r="440" spans="2:14">
      <c r="B440" s="116"/>
      <c r="C440" s="116"/>
      <c r="D440" s="116"/>
      <c r="E440" s="116"/>
      <c r="F440" s="116"/>
      <c r="G440" s="116"/>
      <c r="H440" s="117"/>
      <c r="I440" s="117"/>
      <c r="J440" s="117"/>
      <c r="K440" s="117"/>
      <c r="L440" s="117"/>
      <c r="M440" s="117"/>
      <c r="N440" s="117"/>
    </row>
    <row r="441" spans="2:14">
      <c r="B441" s="116"/>
      <c r="C441" s="116"/>
      <c r="D441" s="116"/>
      <c r="E441" s="116"/>
      <c r="F441" s="116"/>
      <c r="G441" s="116"/>
      <c r="H441" s="117"/>
      <c r="I441" s="117"/>
      <c r="J441" s="117"/>
      <c r="K441" s="117"/>
      <c r="L441" s="117"/>
      <c r="M441" s="117"/>
      <c r="N441" s="117"/>
    </row>
    <row r="442" spans="2:14">
      <c r="B442" s="116"/>
      <c r="C442" s="116"/>
      <c r="D442" s="116"/>
      <c r="E442" s="116"/>
      <c r="F442" s="116"/>
      <c r="G442" s="116"/>
      <c r="H442" s="117"/>
      <c r="I442" s="117"/>
      <c r="J442" s="117"/>
      <c r="K442" s="117"/>
      <c r="L442" s="117"/>
      <c r="M442" s="117"/>
      <c r="N442" s="117"/>
    </row>
    <row r="443" spans="2:14">
      <c r="B443" s="116"/>
      <c r="C443" s="116"/>
      <c r="D443" s="116"/>
      <c r="E443" s="116"/>
      <c r="F443" s="116"/>
      <c r="G443" s="116"/>
      <c r="H443" s="117"/>
      <c r="I443" s="117"/>
      <c r="J443" s="117"/>
      <c r="K443" s="117"/>
      <c r="L443" s="117"/>
      <c r="M443" s="117"/>
      <c r="N443" s="117"/>
    </row>
    <row r="444" spans="2:14">
      <c r="B444" s="116"/>
      <c r="C444" s="116"/>
      <c r="D444" s="116"/>
      <c r="E444" s="116"/>
      <c r="F444" s="116"/>
      <c r="G444" s="116"/>
      <c r="H444" s="117"/>
      <c r="I444" s="117"/>
      <c r="J444" s="117"/>
      <c r="K444" s="117"/>
      <c r="L444" s="117"/>
      <c r="M444" s="117"/>
      <c r="N444" s="117"/>
    </row>
    <row r="445" spans="2:14">
      <c r="B445" s="116"/>
      <c r="C445" s="116"/>
      <c r="D445" s="116"/>
      <c r="E445" s="116"/>
      <c r="F445" s="116"/>
      <c r="G445" s="116"/>
      <c r="H445" s="117"/>
      <c r="I445" s="117"/>
      <c r="J445" s="117"/>
      <c r="K445" s="117"/>
      <c r="L445" s="117"/>
      <c r="M445" s="117"/>
      <c r="N445" s="117"/>
    </row>
    <row r="446" spans="2:14">
      <c r="B446" s="116"/>
      <c r="C446" s="116"/>
      <c r="D446" s="116"/>
      <c r="E446" s="116"/>
      <c r="F446" s="116"/>
      <c r="G446" s="116"/>
      <c r="H446" s="117"/>
      <c r="I446" s="117"/>
      <c r="J446" s="117"/>
      <c r="K446" s="117"/>
      <c r="L446" s="117"/>
      <c r="M446" s="117"/>
      <c r="N446" s="117"/>
    </row>
    <row r="447" spans="2:14">
      <c r="B447" s="116"/>
      <c r="C447" s="116"/>
      <c r="D447" s="116"/>
      <c r="E447" s="116"/>
      <c r="F447" s="116"/>
      <c r="G447" s="116"/>
      <c r="H447" s="117"/>
      <c r="I447" s="117"/>
      <c r="J447" s="117"/>
      <c r="K447" s="117"/>
      <c r="L447" s="117"/>
      <c r="M447" s="117"/>
      <c r="N447" s="117"/>
    </row>
    <row r="448" spans="2:14">
      <c r="B448" s="116"/>
      <c r="C448" s="116"/>
      <c r="D448" s="116"/>
      <c r="E448" s="116"/>
      <c r="F448" s="116"/>
      <c r="G448" s="116"/>
      <c r="H448" s="117"/>
      <c r="I448" s="117"/>
      <c r="J448" s="117"/>
      <c r="K448" s="117"/>
      <c r="L448" s="117"/>
      <c r="M448" s="117"/>
      <c r="N448" s="117"/>
    </row>
    <row r="449" spans="2:14">
      <c r="B449" s="116"/>
      <c r="C449" s="116"/>
      <c r="D449" s="116"/>
      <c r="E449" s="116"/>
      <c r="F449" s="116"/>
      <c r="G449" s="116"/>
      <c r="H449" s="117"/>
      <c r="I449" s="117"/>
      <c r="J449" s="117"/>
      <c r="K449" s="117"/>
      <c r="L449" s="117"/>
      <c r="M449" s="117"/>
      <c r="N449" s="117"/>
    </row>
    <row r="450" spans="2:14">
      <c r="B450" s="116"/>
      <c r="C450" s="116"/>
      <c r="D450" s="116"/>
      <c r="E450" s="116"/>
      <c r="F450" s="116"/>
      <c r="G450" s="116"/>
      <c r="H450" s="117"/>
      <c r="I450" s="117"/>
      <c r="J450" s="117"/>
      <c r="K450" s="117"/>
      <c r="L450" s="117"/>
      <c r="M450" s="117"/>
      <c r="N450" s="117"/>
    </row>
    <row r="451" spans="2:14">
      <c r="B451" s="116"/>
      <c r="C451" s="116"/>
      <c r="D451" s="116"/>
      <c r="E451" s="116"/>
      <c r="F451" s="116"/>
      <c r="G451" s="116"/>
      <c r="H451" s="117"/>
      <c r="I451" s="117"/>
      <c r="J451" s="117"/>
      <c r="K451" s="117"/>
      <c r="L451" s="117"/>
      <c r="M451" s="117"/>
      <c r="N451" s="117"/>
    </row>
    <row r="452" spans="2:14">
      <c r="B452" s="116"/>
      <c r="C452" s="116"/>
      <c r="D452" s="116"/>
      <c r="E452" s="116"/>
      <c r="F452" s="116"/>
      <c r="G452" s="116"/>
      <c r="H452" s="117"/>
      <c r="I452" s="117"/>
      <c r="J452" s="117"/>
      <c r="K452" s="117"/>
      <c r="L452" s="117"/>
      <c r="M452" s="117"/>
      <c r="N452" s="117"/>
    </row>
    <row r="453" spans="2:14">
      <c r="B453" s="116"/>
      <c r="C453" s="116"/>
      <c r="D453" s="116"/>
      <c r="E453" s="116"/>
      <c r="F453" s="116"/>
      <c r="G453" s="116"/>
      <c r="H453" s="117"/>
      <c r="I453" s="117"/>
      <c r="J453" s="117"/>
      <c r="K453" s="117"/>
      <c r="L453" s="117"/>
      <c r="M453" s="117"/>
      <c r="N453" s="117"/>
    </row>
    <row r="454" spans="2:14">
      <c r="B454" s="116"/>
      <c r="C454" s="116"/>
      <c r="D454" s="116"/>
      <c r="E454" s="116"/>
      <c r="F454" s="116"/>
      <c r="G454" s="116"/>
      <c r="H454" s="117"/>
      <c r="I454" s="117"/>
      <c r="J454" s="117"/>
      <c r="K454" s="117"/>
      <c r="L454" s="117"/>
      <c r="M454" s="117"/>
      <c r="N454" s="117"/>
    </row>
    <row r="455" spans="2:14">
      <c r="B455" s="116"/>
      <c r="C455" s="116"/>
      <c r="D455" s="116"/>
      <c r="E455" s="116"/>
      <c r="F455" s="116"/>
      <c r="G455" s="116"/>
      <c r="H455" s="117"/>
      <c r="I455" s="117"/>
      <c r="J455" s="117"/>
      <c r="K455" s="117"/>
      <c r="L455" s="117"/>
      <c r="M455" s="117"/>
      <c r="N455" s="117"/>
    </row>
    <row r="456" spans="2:14">
      <c r="B456" s="116"/>
      <c r="C456" s="116"/>
      <c r="D456" s="116"/>
      <c r="E456" s="116"/>
      <c r="F456" s="116"/>
      <c r="G456" s="116"/>
      <c r="H456" s="117"/>
      <c r="I456" s="117"/>
      <c r="J456" s="117"/>
      <c r="K456" s="117"/>
      <c r="L456" s="117"/>
      <c r="M456" s="117"/>
      <c r="N456" s="117"/>
    </row>
    <row r="457" spans="2:14">
      <c r="B457" s="116"/>
      <c r="C457" s="116"/>
      <c r="D457" s="116"/>
      <c r="E457" s="116"/>
      <c r="F457" s="116"/>
      <c r="G457" s="116"/>
      <c r="H457" s="117"/>
      <c r="I457" s="117"/>
      <c r="J457" s="117"/>
      <c r="K457" s="117"/>
      <c r="L457" s="117"/>
      <c r="M457" s="117"/>
      <c r="N457" s="117"/>
    </row>
    <row r="458" spans="2:14">
      <c r="B458" s="116"/>
      <c r="C458" s="116"/>
      <c r="D458" s="116"/>
      <c r="E458" s="116"/>
      <c r="F458" s="116"/>
      <c r="G458" s="116"/>
      <c r="H458" s="117"/>
      <c r="I458" s="117"/>
      <c r="J458" s="117"/>
      <c r="K458" s="117"/>
      <c r="L458" s="117"/>
      <c r="M458" s="117"/>
      <c r="N458" s="117"/>
    </row>
    <row r="459" spans="2:14">
      <c r="B459" s="116"/>
      <c r="C459" s="116"/>
      <c r="D459" s="116"/>
      <c r="E459" s="116"/>
      <c r="F459" s="116"/>
      <c r="G459" s="116"/>
      <c r="H459" s="117"/>
      <c r="I459" s="117"/>
      <c r="J459" s="117"/>
      <c r="K459" s="117"/>
      <c r="L459" s="117"/>
      <c r="M459" s="117"/>
      <c r="N459" s="117"/>
    </row>
    <row r="460" spans="2:14">
      <c r="B460" s="116"/>
      <c r="C460" s="116"/>
      <c r="D460" s="116"/>
      <c r="E460" s="116"/>
      <c r="F460" s="116"/>
      <c r="G460" s="116"/>
      <c r="H460" s="117"/>
      <c r="I460" s="117"/>
      <c r="J460" s="117"/>
      <c r="K460" s="117"/>
      <c r="L460" s="117"/>
      <c r="M460" s="117"/>
      <c r="N460" s="117"/>
    </row>
    <row r="461" spans="2:14">
      <c r="B461" s="116"/>
      <c r="C461" s="116"/>
      <c r="D461" s="116"/>
      <c r="E461" s="116"/>
      <c r="F461" s="116"/>
      <c r="G461" s="116"/>
      <c r="H461" s="117"/>
      <c r="I461" s="117"/>
      <c r="J461" s="117"/>
      <c r="K461" s="117"/>
      <c r="L461" s="117"/>
      <c r="M461" s="117"/>
      <c r="N461" s="117"/>
    </row>
    <row r="462" spans="2:14">
      <c r="B462" s="116"/>
      <c r="C462" s="116"/>
      <c r="D462" s="116"/>
      <c r="E462" s="116"/>
      <c r="F462" s="116"/>
      <c r="G462" s="116"/>
      <c r="H462" s="117"/>
      <c r="I462" s="117"/>
      <c r="J462" s="117"/>
      <c r="K462" s="117"/>
      <c r="L462" s="117"/>
      <c r="M462" s="117"/>
      <c r="N462" s="117"/>
    </row>
    <row r="463" spans="2:14">
      <c r="B463" s="116"/>
      <c r="C463" s="116"/>
      <c r="D463" s="116"/>
      <c r="E463" s="116"/>
      <c r="F463" s="116"/>
      <c r="G463" s="116"/>
      <c r="H463" s="117"/>
      <c r="I463" s="117"/>
      <c r="J463" s="117"/>
      <c r="K463" s="117"/>
      <c r="L463" s="117"/>
      <c r="M463" s="117"/>
      <c r="N463" s="117"/>
    </row>
    <row r="464" spans="2:14">
      <c r="B464" s="116"/>
      <c r="C464" s="116"/>
      <c r="D464" s="116"/>
      <c r="E464" s="116"/>
      <c r="F464" s="116"/>
      <c r="G464" s="116"/>
      <c r="H464" s="117"/>
      <c r="I464" s="117"/>
      <c r="J464" s="117"/>
      <c r="K464" s="117"/>
      <c r="L464" s="117"/>
      <c r="M464" s="117"/>
      <c r="N464" s="117"/>
    </row>
    <row r="465" spans="2:14">
      <c r="B465" s="116"/>
      <c r="C465" s="116"/>
      <c r="D465" s="116"/>
      <c r="E465" s="116"/>
      <c r="F465" s="116"/>
      <c r="G465" s="116"/>
      <c r="H465" s="117"/>
      <c r="I465" s="117"/>
      <c r="J465" s="117"/>
      <c r="K465" s="117"/>
      <c r="L465" s="117"/>
      <c r="M465" s="117"/>
      <c r="N465" s="117"/>
    </row>
    <row r="466" spans="2:14">
      <c r="B466" s="116"/>
      <c r="C466" s="116"/>
      <c r="D466" s="116"/>
      <c r="E466" s="116"/>
      <c r="F466" s="116"/>
      <c r="G466" s="116"/>
      <c r="H466" s="117"/>
      <c r="I466" s="117"/>
      <c r="J466" s="117"/>
      <c r="K466" s="117"/>
      <c r="L466" s="117"/>
      <c r="M466" s="117"/>
      <c r="N466" s="117"/>
    </row>
    <row r="467" spans="2:14">
      <c r="B467" s="116"/>
      <c r="C467" s="116"/>
      <c r="D467" s="116"/>
      <c r="E467" s="116"/>
      <c r="F467" s="116"/>
      <c r="G467" s="116"/>
      <c r="H467" s="117"/>
      <c r="I467" s="117"/>
      <c r="J467" s="117"/>
      <c r="K467" s="117"/>
      <c r="L467" s="117"/>
      <c r="M467" s="117"/>
      <c r="N467" s="117"/>
    </row>
    <row r="468" spans="2:14">
      <c r="B468" s="116"/>
      <c r="C468" s="116"/>
      <c r="D468" s="116"/>
      <c r="E468" s="116"/>
      <c r="F468" s="116"/>
      <c r="G468" s="116"/>
      <c r="H468" s="117"/>
      <c r="I468" s="117"/>
      <c r="J468" s="117"/>
      <c r="K468" s="117"/>
      <c r="L468" s="117"/>
      <c r="M468" s="117"/>
      <c r="N468" s="117"/>
    </row>
    <row r="469" spans="2:14">
      <c r="B469" s="116"/>
      <c r="C469" s="116"/>
      <c r="D469" s="116"/>
      <c r="E469" s="116"/>
      <c r="F469" s="116"/>
      <c r="G469" s="116"/>
      <c r="H469" s="117"/>
      <c r="I469" s="117"/>
      <c r="J469" s="117"/>
      <c r="K469" s="117"/>
      <c r="L469" s="117"/>
      <c r="M469" s="117"/>
      <c r="N469" s="117"/>
    </row>
    <row r="470" spans="2:14">
      <c r="B470" s="116"/>
      <c r="C470" s="116"/>
      <c r="D470" s="116"/>
      <c r="E470" s="116"/>
      <c r="F470" s="116"/>
      <c r="G470" s="116"/>
      <c r="H470" s="117"/>
      <c r="I470" s="117"/>
      <c r="J470" s="117"/>
      <c r="K470" s="117"/>
      <c r="L470" s="117"/>
      <c r="M470" s="117"/>
      <c r="N470" s="117"/>
    </row>
    <row r="471" spans="2:14">
      <c r="B471" s="116"/>
      <c r="C471" s="116"/>
      <c r="D471" s="116"/>
      <c r="E471" s="116"/>
      <c r="F471" s="116"/>
      <c r="G471" s="116"/>
      <c r="H471" s="117"/>
      <c r="I471" s="117"/>
      <c r="J471" s="117"/>
      <c r="K471" s="117"/>
      <c r="L471" s="117"/>
      <c r="M471" s="117"/>
      <c r="N471" s="117"/>
    </row>
    <row r="472" spans="2:14">
      <c r="B472" s="116"/>
      <c r="C472" s="116"/>
      <c r="D472" s="116"/>
      <c r="E472" s="116"/>
      <c r="F472" s="116"/>
      <c r="G472" s="116"/>
      <c r="H472" s="117"/>
      <c r="I472" s="117"/>
      <c r="J472" s="117"/>
      <c r="K472" s="117"/>
      <c r="L472" s="117"/>
      <c r="M472" s="117"/>
      <c r="N472" s="117"/>
    </row>
    <row r="473" spans="2:14">
      <c r="B473" s="116"/>
      <c r="C473" s="116"/>
      <c r="D473" s="116"/>
      <c r="E473" s="116"/>
      <c r="F473" s="116"/>
      <c r="G473" s="116"/>
      <c r="H473" s="117"/>
      <c r="I473" s="117"/>
      <c r="J473" s="117"/>
      <c r="K473" s="117"/>
      <c r="L473" s="117"/>
      <c r="M473" s="117"/>
      <c r="N473" s="117"/>
    </row>
    <row r="474" spans="2:14">
      <c r="B474" s="116"/>
      <c r="C474" s="116"/>
      <c r="D474" s="116"/>
      <c r="E474" s="116"/>
      <c r="F474" s="116"/>
      <c r="G474" s="116"/>
      <c r="H474" s="117"/>
      <c r="I474" s="117"/>
      <c r="J474" s="117"/>
      <c r="K474" s="117"/>
      <c r="L474" s="117"/>
      <c r="M474" s="117"/>
      <c r="N474" s="117"/>
    </row>
    <row r="475" spans="2:14">
      <c r="B475" s="116"/>
      <c r="C475" s="116"/>
      <c r="D475" s="116"/>
      <c r="E475" s="116"/>
      <c r="F475" s="116"/>
      <c r="G475" s="116"/>
      <c r="H475" s="117"/>
      <c r="I475" s="117"/>
      <c r="J475" s="117"/>
      <c r="K475" s="117"/>
      <c r="L475" s="117"/>
      <c r="M475" s="117"/>
      <c r="N475" s="117"/>
    </row>
    <row r="476" spans="2:14">
      <c r="B476" s="116"/>
      <c r="C476" s="116"/>
      <c r="D476" s="116"/>
      <c r="E476" s="116"/>
      <c r="F476" s="116"/>
      <c r="G476" s="116"/>
      <c r="H476" s="117"/>
      <c r="I476" s="117"/>
      <c r="J476" s="117"/>
      <c r="K476" s="117"/>
      <c r="L476" s="117"/>
      <c r="M476" s="117"/>
      <c r="N476" s="117"/>
    </row>
    <row r="477" spans="2:14">
      <c r="B477" s="116"/>
      <c r="C477" s="116"/>
      <c r="D477" s="116"/>
      <c r="E477" s="116"/>
      <c r="F477" s="116"/>
      <c r="G477" s="116"/>
      <c r="H477" s="117"/>
      <c r="I477" s="117"/>
      <c r="J477" s="117"/>
      <c r="K477" s="117"/>
      <c r="L477" s="117"/>
      <c r="M477" s="117"/>
      <c r="N477" s="117"/>
    </row>
    <row r="478" spans="2:14">
      <c r="B478" s="116"/>
      <c r="C478" s="116"/>
      <c r="D478" s="116"/>
      <c r="E478" s="116"/>
      <c r="F478" s="116"/>
      <c r="G478" s="116"/>
      <c r="H478" s="117"/>
      <c r="I478" s="117"/>
      <c r="J478" s="117"/>
      <c r="K478" s="117"/>
      <c r="L478" s="117"/>
      <c r="M478" s="117"/>
      <c r="N478" s="117"/>
    </row>
    <row r="479" spans="2:14">
      <c r="B479" s="116"/>
      <c r="C479" s="116"/>
      <c r="D479" s="116"/>
      <c r="E479" s="116"/>
      <c r="F479" s="116"/>
      <c r="G479" s="116"/>
      <c r="H479" s="117"/>
      <c r="I479" s="117"/>
      <c r="J479" s="117"/>
      <c r="K479" s="117"/>
      <c r="L479" s="117"/>
      <c r="M479" s="117"/>
      <c r="N479" s="117"/>
    </row>
    <row r="480" spans="2:14">
      <c r="B480" s="116"/>
      <c r="C480" s="116"/>
      <c r="D480" s="116"/>
      <c r="E480" s="116"/>
      <c r="F480" s="116"/>
      <c r="G480" s="116"/>
      <c r="H480" s="117"/>
      <c r="I480" s="117"/>
      <c r="J480" s="117"/>
      <c r="K480" s="117"/>
      <c r="L480" s="117"/>
      <c r="M480" s="117"/>
      <c r="N480" s="117"/>
    </row>
    <row r="481" spans="2:14">
      <c r="B481" s="116"/>
      <c r="C481" s="116"/>
      <c r="D481" s="116"/>
      <c r="E481" s="116"/>
      <c r="F481" s="116"/>
      <c r="G481" s="116"/>
      <c r="H481" s="117"/>
      <c r="I481" s="117"/>
      <c r="J481" s="117"/>
      <c r="K481" s="117"/>
      <c r="L481" s="117"/>
      <c r="M481" s="117"/>
      <c r="N481" s="117"/>
    </row>
    <row r="482" spans="2:14">
      <c r="B482" s="116"/>
      <c r="C482" s="116"/>
      <c r="D482" s="116"/>
      <c r="E482" s="116"/>
      <c r="F482" s="116"/>
      <c r="G482" s="116"/>
      <c r="H482" s="117"/>
      <c r="I482" s="117"/>
      <c r="J482" s="117"/>
      <c r="K482" s="117"/>
      <c r="L482" s="117"/>
      <c r="M482" s="117"/>
      <c r="N482" s="117"/>
    </row>
    <row r="483" spans="2:14">
      <c r="B483" s="116"/>
      <c r="C483" s="116"/>
      <c r="D483" s="116"/>
      <c r="E483" s="116"/>
      <c r="F483" s="116"/>
      <c r="G483" s="116"/>
      <c r="H483" s="117"/>
      <c r="I483" s="117"/>
      <c r="J483" s="117"/>
      <c r="K483" s="117"/>
      <c r="L483" s="117"/>
      <c r="M483" s="117"/>
      <c r="N483" s="117"/>
    </row>
    <row r="484" spans="2:14">
      <c r="B484" s="116"/>
      <c r="C484" s="116"/>
      <c r="D484" s="116"/>
      <c r="E484" s="116"/>
      <c r="F484" s="116"/>
      <c r="G484" s="116"/>
      <c r="H484" s="117"/>
      <c r="I484" s="117"/>
      <c r="J484" s="117"/>
      <c r="K484" s="117"/>
      <c r="L484" s="117"/>
      <c r="M484" s="117"/>
      <c r="N484" s="117"/>
    </row>
    <row r="485" spans="2:14">
      <c r="B485" s="116"/>
      <c r="C485" s="116"/>
      <c r="D485" s="116"/>
      <c r="E485" s="116"/>
      <c r="F485" s="116"/>
      <c r="G485" s="116"/>
      <c r="H485" s="117"/>
      <c r="I485" s="117"/>
      <c r="J485" s="117"/>
      <c r="K485" s="117"/>
      <c r="L485" s="117"/>
      <c r="M485" s="117"/>
      <c r="N485" s="117"/>
    </row>
    <row r="486" spans="2:14">
      <c r="B486" s="116"/>
      <c r="C486" s="116"/>
      <c r="D486" s="116"/>
      <c r="E486" s="116"/>
      <c r="F486" s="116"/>
      <c r="G486" s="116"/>
      <c r="H486" s="117"/>
      <c r="I486" s="117"/>
      <c r="J486" s="117"/>
      <c r="K486" s="117"/>
      <c r="L486" s="117"/>
      <c r="M486" s="117"/>
      <c r="N486" s="117"/>
    </row>
    <row r="487" spans="2:14">
      <c r="B487" s="116"/>
      <c r="C487" s="116"/>
      <c r="D487" s="116"/>
      <c r="E487" s="116"/>
      <c r="F487" s="116"/>
      <c r="G487" s="116"/>
      <c r="H487" s="117"/>
      <c r="I487" s="117"/>
      <c r="J487" s="117"/>
      <c r="K487" s="117"/>
      <c r="L487" s="117"/>
      <c r="M487" s="117"/>
      <c r="N487" s="117"/>
    </row>
    <row r="488" spans="2:14">
      <c r="B488" s="116"/>
      <c r="C488" s="116"/>
      <c r="D488" s="116"/>
      <c r="E488" s="116"/>
      <c r="F488" s="116"/>
      <c r="G488" s="116"/>
      <c r="H488" s="117"/>
      <c r="I488" s="117"/>
      <c r="J488" s="117"/>
      <c r="K488" s="117"/>
      <c r="L488" s="117"/>
      <c r="M488" s="117"/>
      <c r="N488" s="117"/>
    </row>
    <row r="489" spans="2:14">
      <c r="B489" s="116"/>
      <c r="C489" s="116"/>
      <c r="D489" s="116"/>
      <c r="E489" s="116"/>
      <c r="F489" s="116"/>
      <c r="G489" s="116"/>
      <c r="H489" s="117"/>
      <c r="I489" s="117"/>
      <c r="J489" s="117"/>
      <c r="K489" s="117"/>
      <c r="L489" s="117"/>
      <c r="M489" s="117"/>
      <c r="N489" s="117"/>
    </row>
    <row r="490" spans="2:14">
      <c r="B490" s="116"/>
      <c r="C490" s="116"/>
      <c r="D490" s="116"/>
      <c r="E490" s="116"/>
      <c r="F490" s="116"/>
      <c r="G490" s="116"/>
      <c r="H490" s="117"/>
      <c r="I490" s="117"/>
      <c r="J490" s="117"/>
      <c r="K490" s="117"/>
      <c r="L490" s="117"/>
      <c r="M490" s="117"/>
      <c r="N490" s="117"/>
    </row>
    <row r="491" spans="2:14">
      <c r="B491" s="116"/>
      <c r="C491" s="116"/>
      <c r="D491" s="116"/>
      <c r="E491" s="116"/>
      <c r="F491" s="116"/>
      <c r="G491" s="116"/>
      <c r="H491" s="117"/>
      <c r="I491" s="117"/>
      <c r="J491" s="117"/>
      <c r="K491" s="117"/>
      <c r="L491" s="117"/>
      <c r="M491" s="117"/>
      <c r="N491" s="117"/>
    </row>
    <row r="492" spans="2:14">
      <c r="B492" s="116"/>
      <c r="C492" s="116"/>
      <c r="D492" s="116"/>
      <c r="E492" s="116"/>
      <c r="F492" s="116"/>
      <c r="G492" s="116"/>
      <c r="H492" s="117"/>
      <c r="I492" s="117"/>
      <c r="J492" s="117"/>
      <c r="K492" s="117"/>
      <c r="L492" s="117"/>
      <c r="M492" s="117"/>
      <c r="N492" s="117"/>
    </row>
    <row r="493" spans="2:14">
      <c r="B493" s="116"/>
      <c r="C493" s="116"/>
      <c r="D493" s="116"/>
      <c r="E493" s="116"/>
      <c r="F493" s="116"/>
      <c r="G493" s="116"/>
      <c r="H493" s="117"/>
      <c r="I493" s="117"/>
      <c r="J493" s="117"/>
      <c r="K493" s="117"/>
      <c r="L493" s="117"/>
      <c r="M493" s="117"/>
      <c r="N493" s="117"/>
    </row>
    <row r="494" spans="2:14">
      <c r="B494" s="116"/>
      <c r="C494" s="116"/>
      <c r="D494" s="116"/>
      <c r="E494" s="116"/>
      <c r="F494" s="116"/>
      <c r="G494" s="116"/>
      <c r="H494" s="117"/>
      <c r="I494" s="117"/>
      <c r="J494" s="117"/>
      <c r="K494" s="117"/>
      <c r="L494" s="117"/>
      <c r="M494" s="117"/>
      <c r="N494" s="117"/>
    </row>
    <row r="495" spans="2:14">
      <c r="B495" s="116"/>
      <c r="C495" s="116"/>
      <c r="D495" s="116"/>
      <c r="E495" s="116"/>
      <c r="F495" s="116"/>
      <c r="G495" s="116"/>
      <c r="H495" s="117"/>
      <c r="I495" s="117"/>
      <c r="J495" s="117"/>
      <c r="K495" s="117"/>
      <c r="L495" s="117"/>
      <c r="M495" s="117"/>
      <c r="N495" s="117"/>
    </row>
    <row r="496" spans="2:14">
      <c r="B496" s="116"/>
      <c r="C496" s="116"/>
      <c r="D496" s="116"/>
      <c r="E496" s="116"/>
      <c r="F496" s="116"/>
      <c r="G496" s="116"/>
      <c r="H496" s="117"/>
      <c r="I496" s="117"/>
      <c r="J496" s="117"/>
      <c r="K496" s="117"/>
      <c r="L496" s="117"/>
      <c r="M496" s="117"/>
      <c r="N496" s="117"/>
    </row>
    <row r="497" spans="2:14">
      <c r="B497" s="116"/>
      <c r="C497" s="116"/>
      <c r="D497" s="116"/>
      <c r="E497" s="116"/>
      <c r="F497" s="116"/>
      <c r="G497" s="116"/>
      <c r="H497" s="117"/>
      <c r="I497" s="117"/>
      <c r="J497" s="117"/>
      <c r="K497" s="117"/>
      <c r="L497" s="117"/>
      <c r="M497" s="117"/>
      <c r="N497" s="117"/>
    </row>
    <row r="498" spans="2:14">
      <c r="B498" s="116"/>
      <c r="C498" s="116"/>
      <c r="D498" s="116"/>
      <c r="E498" s="116"/>
      <c r="F498" s="116"/>
      <c r="G498" s="116"/>
      <c r="H498" s="117"/>
      <c r="I498" s="117"/>
      <c r="J498" s="117"/>
      <c r="K498" s="117"/>
      <c r="L498" s="117"/>
      <c r="M498" s="117"/>
      <c r="N498" s="117"/>
    </row>
    <row r="499" spans="2:14">
      <c r="B499" s="116"/>
      <c r="C499" s="116"/>
      <c r="D499" s="116"/>
      <c r="E499" s="116"/>
      <c r="F499" s="116"/>
      <c r="G499" s="116"/>
      <c r="H499" s="117"/>
      <c r="I499" s="117"/>
      <c r="J499" s="117"/>
      <c r="K499" s="117"/>
      <c r="L499" s="117"/>
      <c r="M499" s="117"/>
      <c r="N499" s="117"/>
    </row>
    <row r="500" spans="2:14">
      <c r="B500" s="116"/>
      <c r="C500" s="116"/>
      <c r="D500" s="116"/>
      <c r="E500" s="116"/>
      <c r="F500" s="116"/>
      <c r="G500" s="116"/>
      <c r="H500" s="117"/>
      <c r="I500" s="117"/>
      <c r="J500" s="117"/>
      <c r="K500" s="117"/>
      <c r="L500" s="117"/>
      <c r="M500" s="117"/>
      <c r="N500" s="117"/>
    </row>
    <row r="501" spans="2:14">
      <c r="B501" s="116"/>
      <c r="C501" s="116"/>
      <c r="D501" s="116"/>
      <c r="E501" s="116"/>
      <c r="F501" s="116"/>
      <c r="G501" s="116"/>
      <c r="H501" s="117"/>
      <c r="I501" s="117"/>
      <c r="J501" s="117"/>
      <c r="K501" s="117"/>
      <c r="L501" s="117"/>
      <c r="M501" s="117"/>
      <c r="N501" s="117"/>
    </row>
    <row r="502" spans="2:14">
      <c r="B502" s="116"/>
      <c r="C502" s="116"/>
      <c r="D502" s="116"/>
      <c r="E502" s="116"/>
      <c r="F502" s="116"/>
      <c r="G502" s="116"/>
      <c r="H502" s="117"/>
      <c r="I502" s="117"/>
      <c r="J502" s="117"/>
      <c r="K502" s="117"/>
      <c r="L502" s="117"/>
      <c r="M502" s="117"/>
      <c r="N502" s="117"/>
    </row>
    <row r="503" spans="2:14">
      <c r="B503" s="116"/>
      <c r="C503" s="116"/>
      <c r="D503" s="116"/>
      <c r="E503" s="116"/>
      <c r="F503" s="116"/>
      <c r="G503" s="116"/>
      <c r="H503" s="117"/>
      <c r="I503" s="117"/>
      <c r="J503" s="117"/>
      <c r="K503" s="117"/>
      <c r="L503" s="117"/>
      <c r="M503" s="117"/>
      <c r="N503" s="117"/>
    </row>
    <row r="504" spans="2:14">
      <c r="B504" s="116"/>
      <c r="C504" s="116"/>
      <c r="D504" s="116"/>
      <c r="E504" s="116"/>
      <c r="F504" s="116"/>
      <c r="G504" s="116"/>
      <c r="H504" s="117"/>
      <c r="I504" s="117"/>
      <c r="J504" s="117"/>
      <c r="K504" s="117"/>
      <c r="L504" s="117"/>
      <c r="M504" s="117"/>
      <c r="N504" s="117"/>
    </row>
    <row r="505" spans="2:14">
      <c r="B505" s="116"/>
      <c r="C505" s="116"/>
      <c r="D505" s="116"/>
      <c r="E505" s="116"/>
      <c r="F505" s="116"/>
      <c r="G505" s="116"/>
      <c r="H505" s="117"/>
      <c r="I505" s="117"/>
      <c r="J505" s="117"/>
      <c r="K505" s="117"/>
      <c r="L505" s="117"/>
      <c r="M505" s="117"/>
      <c r="N505" s="117"/>
    </row>
    <row r="506" spans="2:14">
      <c r="B506" s="116"/>
      <c r="C506" s="116"/>
      <c r="D506" s="116"/>
      <c r="E506" s="116"/>
      <c r="F506" s="116"/>
      <c r="G506" s="116"/>
      <c r="H506" s="117"/>
      <c r="I506" s="117"/>
      <c r="J506" s="117"/>
      <c r="K506" s="117"/>
      <c r="L506" s="117"/>
      <c r="M506" s="117"/>
      <c r="N506" s="117"/>
    </row>
    <row r="507" spans="2:14">
      <c r="B507" s="116"/>
      <c r="C507" s="116"/>
      <c r="D507" s="116"/>
      <c r="E507" s="116"/>
      <c r="F507" s="116"/>
      <c r="G507" s="116"/>
      <c r="H507" s="117"/>
      <c r="I507" s="117"/>
      <c r="J507" s="117"/>
      <c r="K507" s="117"/>
      <c r="L507" s="117"/>
      <c r="M507" s="117"/>
      <c r="N507" s="117"/>
    </row>
    <row r="508" spans="2:14">
      <c r="B508" s="116"/>
      <c r="C508" s="116"/>
      <c r="D508" s="116"/>
      <c r="E508" s="116"/>
      <c r="F508" s="116"/>
      <c r="G508" s="116"/>
      <c r="H508" s="117"/>
      <c r="I508" s="117"/>
      <c r="J508" s="117"/>
      <c r="K508" s="117"/>
      <c r="L508" s="117"/>
      <c r="M508" s="117"/>
      <c r="N508" s="117"/>
    </row>
    <row r="509" spans="2:14">
      <c r="B509" s="116"/>
      <c r="C509" s="116"/>
      <c r="D509" s="116"/>
      <c r="E509" s="116"/>
      <c r="F509" s="116"/>
      <c r="G509" s="116"/>
      <c r="H509" s="117"/>
      <c r="I509" s="117"/>
      <c r="J509" s="117"/>
      <c r="K509" s="117"/>
      <c r="L509" s="117"/>
      <c r="M509" s="117"/>
      <c r="N509" s="117"/>
    </row>
    <row r="510" spans="2:14">
      <c r="B510" s="116"/>
      <c r="C510" s="116"/>
      <c r="D510" s="116"/>
      <c r="E510" s="116"/>
      <c r="F510" s="116"/>
      <c r="G510" s="116"/>
      <c r="H510" s="117"/>
      <c r="I510" s="117"/>
      <c r="J510" s="117"/>
      <c r="K510" s="117"/>
      <c r="L510" s="117"/>
      <c r="M510" s="117"/>
      <c r="N510" s="117"/>
    </row>
    <row r="511" spans="2:14">
      <c r="B511" s="116"/>
      <c r="C511" s="116"/>
      <c r="D511" s="116"/>
      <c r="E511" s="116"/>
      <c r="F511" s="116"/>
      <c r="G511" s="116"/>
      <c r="H511" s="117"/>
      <c r="I511" s="117"/>
      <c r="J511" s="117"/>
      <c r="K511" s="117"/>
      <c r="L511" s="117"/>
      <c r="M511" s="117"/>
      <c r="N511" s="117"/>
    </row>
    <row r="512" spans="2:14">
      <c r="B512" s="116"/>
      <c r="C512" s="116"/>
      <c r="D512" s="116"/>
      <c r="E512" s="116"/>
      <c r="F512" s="116"/>
      <c r="G512" s="116"/>
      <c r="H512" s="117"/>
      <c r="I512" s="117"/>
      <c r="J512" s="117"/>
      <c r="K512" s="117"/>
      <c r="L512" s="117"/>
      <c r="M512" s="117"/>
      <c r="N512" s="117"/>
    </row>
    <row r="513" spans="2:14">
      <c r="B513" s="116"/>
      <c r="C513" s="116"/>
      <c r="D513" s="116"/>
      <c r="E513" s="116"/>
      <c r="F513" s="116"/>
      <c r="G513" s="116"/>
      <c r="H513" s="117"/>
      <c r="I513" s="117"/>
      <c r="J513" s="117"/>
      <c r="K513" s="117"/>
      <c r="L513" s="117"/>
      <c r="M513" s="117"/>
      <c r="N513" s="117"/>
    </row>
    <row r="514" spans="2:14">
      <c r="B514" s="116"/>
      <c r="C514" s="116"/>
      <c r="D514" s="116"/>
      <c r="E514" s="116"/>
      <c r="F514" s="116"/>
      <c r="G514" s="116"/>
      <c r="H514" s="117"/>
      <c r="I514" s="117"/>
      <c r="J514" s="117"/>
      <c r="K514" s="117"/>
      <c r="L514" s="117"/>
      <c r="M514" s="117"/>
      <c r="N514" s="117"/>
    </row>
    <row r="515" spans="2:14">
      <c r="B515" s="116"/>
      <c r="C515" s="116"/>
      <c r="D515" s="116"/>
      <c r="E515" s="116"/>
      <c r="F515" s="116"/>
      <c r="G515" s="116"/>
      <c r="H515" s="117"/>
      <c r="I515" s="117"/>
      <c r="J515" s="117"/>
      <c r="K515" s="117"/>
      <c r="L515" s="117"/>
      <c r="M515" s="117"/>
      <c r="N515" s="117"/>
    </row>
    <row r="516" spans="2:14">
      <c r="B516" s="116"/>
      <c r="C516" s="116"/>
      <c r="D516" s="116"/>
      <c r="E516" s="116"/>
      <c r="F516" s="116"/>
      <c r="G516" s="116"/>
      <c r="H516" s="117"/>
      <c r="I516" s="117"/>
      <c r="J516" s="117"/>
      <c r="K516" s="117"/>
      <c r="L516" s="117"/>
      <c r="M516" s="117"/>
      <c r="N516" s="117"/>
    </row>
    <row r="517" spans="2:14">
      <c r="B517" s="116"/>
      <c r="C517" s="116"/>
      <c r="D517" s="116"/>
      <c r="E517" s="116"/>
      <c r="F517" s="116"/>
      <c r="G517" s="116"/>
      <c r="H517" s="117"/>
      <c r="I517" s="117"/>
      <c r="J517" s="117"/>
      <c r="K517" s="117"/>
      <c r="L517" s="117"/>
      <c r="M517" s="117"/>
      <c r="N517" s="117"/>
    </row>
    <row r="518" spans="2:14">
      <c r="B518" s="116"/>
      <c r="C518" s="116"/>
      <c r="D518" s="116"/>
      <c r="E518" s="116"/>
      <c r="F518" s="116"/>
      <c r="G518" s="116"/>
      <c r="H518" s="117"/>
      <c r="I518" s="117"/>
      <c r="J518" s="117"/>
      <c r="K518" s="117"/>
      <c r="L518" s="117"/>
      <c r="M518" s="117"/>
      <c r="N518" s="117"/>
    </row>
    <row r="519" spans="2:14">
      <c r="B519" s="116"/>
      <c r="C519" s="116"/>
      <c r="D519" s="116"/>
      <c r="E519" s="116"/>
      <c r="F519" s="116"/>
      <c r="G519" s="116"/>
      <c r="H519" s="117"/>
      <c r="I519" s="117"/>
      <c r="J519" s="117"/>
      <c r="K519" s="117"/>
      <c r="L519" s="117"/>
      <c r="M519" s="117"/>
      <c r="N519" s="117"/>
    </row>
    <row r="520" spans="2:14">
      <c r="B520" s="116"/>
      <c r="C520" s="116"/>
      <c r="D520" s="116"/>
      <c r="E520" s="116"/>
      <c r="F520" s="116"/>
      <c r="G520" s="116"/>
      <c r="H520" s="117"/>
      <c r="I520" s="117"/>
      <c r="J520" s="117"/>
      <c r="K520" s="117"/>
      <c r="L520" s="117"/>
      <c r="M520" s="117"/>
      <c r="N520" s="117"/>
    </row>
    <row r="521" spans="2:14">
      <c r="B521" s="116"/>
      <c r="C521" s="116"/>
      <c r="D521" s="116"/>
      <c r="E521" s="116"/>
      <c r="F521" s="116"/>
      <c r="G521" s="116"/>
      <c r="H521" s="117"/>
      <c r="I521" s="117"/>
      <c r="J521" s="117"/>
      <c r="K521" s="117"/>
      <c r="L521" s="117"/>
      <c r="M521" s="117"/>
      <c r="N521" s="117"/>
    </row>
    <row r="522" spans="2:14">
      <c r="B522" s="116"/>
      <c r="C522" s="116"/>
      <c r="D522" s="116"/>
      <c r="E522" s="116"/>
      <c r="F522" s="116"/>
      <c r="G522" s="116"/>
      <c r="H522" s="117"/>
      <c r="I522" s="117"/>
      <c r="J522" s="117"/>
      <c r="K522" s="117"/>
      <c r="L522" s="117"/>
      <c r="M522" s="117"/>
      <c r="N522" s="117"/>
    </row>
    <row r="523" spans="2:14">
      <c r="B523" s="116"/>
      <c r="C523" s="116"/>
      <c r="D523" s="116"/>
      <c r="E523" s="116"/>
      <c r="F523" s="116"/>
      <c r="G523" s="116"/>
      <c r="H523" s="117"/>
      <c r="I523" s="117"/>
      <c r="J523" s="117"/>
      <c r="K523" s="117"/>
      <c r="L523" s="117"/>
      <c r="M523" s="117"/>
      <c r="N523" s="117"/>
    </row>
    <row r="524" spans="2:14">
      <c r="B524" s="116"/>
      <c r="C524" s="116"/>
      <c r="D524" s="116"/>
      <c r="E524" s="116"/>
      <c r="F524" s="116"/>
      <c r="G524" s="116"/>
      <c r="H524" s="117"/>
      <c r="I524" s="117"/>
      <c r="J524" s="117"/>
      <c r="K524" s="117"/>
      <c r="L524" s="117"/>
      <c r="M524" s="117"/>
      <c r="N524" s="117"/>
    </row>
    <row r="525" spans="2:14">
      <c r="B525" s="116"/>
      <c r="C525" s="116"/>
      <c r="D525" s="116"/>
      <c r="E525" s="116"/>
      <c r="F525" s="116"/>
      <c r="G525" s="116"/>
      <c r="H525" s="117"/>
      <c r="I525" s="117"/>
      <c r="J525" s="117"/>
      <c r="K525" s="117"/>
      <c r="L525" s="117"/>
      <c r="M525" s="117"/>
      <c r="N525" s="117"/>
    </row>
    <row r="526" spans="2:14">
      <c r="B526" s="116"/>
      <c r="C526" s="116"/>
      <c r="D526" s="116"/>
      <c r="E526" s="116"/>
      <c r="F526" s="116"/>
      <c r="G526" s="116"/>
      <c r="H526" s="117"/>
      <c r="I526" s="117"/>
      <c r="J526" s="117"/>
      <c r="K526" s="117"/>
      <c r="L526" s="117"/>
      <c r="M526" s="117"/>
      <c r="N526" s="117"/>
    </row>
    <row r="527" spans="2:14">
      <c r="B527" s="116"/>
      <c r="C527" s="116"/>
      <c r="D527" s="116"/>
      <c r="E527" s="116"/>
      <c r="F527" s="116"/>
      <c r="G527" s="116"/>
      <c r="H527" s="117"/>
      <c r="I527" s="117"/>
      <c r="J527" s="117"/>
      <c r="K527" s="117"/>
      <c r="L527" s="117"/>
      <c r="M527" s="117"/>
      <c r="N527" s="117"/>
    </row>
    <row r="528" spans="2:14">
      <c r="B528" s="116"/>
      <c r="C528" s="116"/>
      <c r="D528" s="116"/>
      <c r="E528" s="116"/>
      <c r="F528" s="116"/>
      <c r="G528" s="116"/>
      <c r="H528" s="117"/>
      <c r="I528" s="117"/>
      <c r="J528" s="117"/>
      <c r="K528" s="117"/>
      <c r="L528" s="117"/>
      <c r="M528" s="117"/>
      <c r="N528" s="117"/>
    </row>
    <row r="529" spans="2:14">
      <c r="B529" s="116"/>
      <c r="C529" s="116"/>
      <c r="D529" s="116"/>
      <c r="E529" s="116"/>
      <c r="F529" s="116"/>
      <c r="G529" s="116"/>
      <c r="H529" s="117"/>
      <c r="I529" s="117"/>
      <c r="J529" s="117"/>
      <c r="K529" s="117"/>
      <c r="L529" s="117"/>
      <c r="M529" s="117"/>
      <c r="N529" s="117"/>
    </row>
    <row r="530" spans="2:14">
      <c r="B530" s="116"/>
      <c r="C530" s="116"/>
      <c r="D530" s="116"/>
      <c r="E530" s="116"/>
      <c r="F530" s="116"/>
      <c r="G530" s="116"/>
      <c r="H530" s="117"/>
      <c r="I530" s="117"/>
      <c r="J530" s="117"/>
      <c r="K530" s="117"/>
      <c r="L530" s="117"/>
      <c r="M530" s="117"/>
      <c r="N530" s="117"/>
    </row>
    <row r="531" spans="2:14">
      <c r="B531" s="116"/>
      <c r="C531" s="116"/>
      <c r="D531" s="116"/>
      <c r="E531" s="116"/>
      <c r="F531" s="116"/>
      <c r="G531" s="116"/>
      <c r="H531" s="117"/>
      <c r="I531" s="117"/>
      <c r="J531" s="117"/>
      <c r="K531" s="117"/>
      <c r="L531" s="117"/>
      <c r="M531" s="117"/>
      <c r="N531" s="117"/>
    </row>
    <row r="532" spans="2:14">
      <c r="B532" s="116"/>
      <c r="C532" s="116"/>
      <c r="D532" s="116"/>
      <c r="E532" s="116"/>
      <c r="F532" s="116"/>
      <c r="G532" s="116"/>
      <c r="H532" s="117"/>
      <c r="I532" s="117"/>
      <c r="J532" s="117"/>
      <c r="K532" s="117"/>
      <c r="L532" s="117"/>
      <c r="M532" s="117"/>
      <c r="N532" s="117"/>
    </row>
    <row r="533" spans="2:14">
      <c r="B533" s="116"/>
      <c r="C533" s="116"/>
      <c r="D533" s="116"/>
      <c r="E533" s="116"/>
      <c r="F533" s="116"/>
      <c r="G533" s="116"/>
      <c r="H533" s="117"/>
      <c r="I533" s="117"/>
      <c r="J533" s="117"/>
      <c r="K533" s="117"/>
      <c r="L533" s="117"/>
      <c r="M533" s="117"/>
      <c r="N533" s="117"/>
    </row>
    <row r="534" spans="2:14">
      <c r="B534" s="116"/>
      <c r="C534" s="116"/>
      <c r="D534" s="116"/>
      <c r="E534" s="116"/>
      <c r="F534" s="116"/>
      <c r="G534" s="116"/>
      <c r="H534" s="117"/>
      <c r="I534" s="117"/>
      <c r="J534" s="117"/>
      <c r="K534" s="117"/>
      <c r="L534" s="117"/>
      <c r="M534" s="117"/>
      <c r="N534" s="117"/>
    </row>
    <row r="535" spans="2:14">
      <c r="B535" s="116"/>
      <c r="C535" s="116"/>
      <c r="D535" s="116"/>
      <c r="E535" s="116"/>
      <c r="F535" s="116"/>
      <c r="G535" s="116"/>
      <c r="H535" s="117"/>
      <c r="I535" s="117"/>
      <c r="J535" s="117"/>
      <c r="K535" s="117"/>
      <c r="L535" s="117"/>
      <c r="M535" s="117"/>
      <c r="N535" s="117"/>
    </row>
    <row r="536" spans="2:14">
      <c r="B536" s="116"/>
      <c r="C536" s="116"/>
      <c r="D536" s="116"/>
      <c r="E536" s="116"/>
      <c r="F536" s="116"/>
      <c r="G536" s="116"/>
      <c r="H536" s="117"/>
      <c r="I536" s="117"/>
      <c r="J536" s="117"/>
      <c r="K536" s="117"/>
      <c r="L536" s="117"/>
      <c r="M536" s="117"/>
      <c r="N536" s="117"/>
    </row>
    <row r="537" spans="2:14">
      <c r="B537" s="116"/>
      <c r="C537" s="116"/>
      <c r="D537" s="116"/>
      <c r="E537" s="116"/>
      <c r="F537" s="116"/>
      <c r="G537" s="116"/>
      <c r="H537" s="117"/>
      <c r="I537" s="117"/>
      <c r="J537" s="117"/>
      <c r="K537" s="117"/>
      <c r="L537" s="117"/>
      <c r="M537" s="117"/>
      <c r="N537" s="117"/>
    </row>
    <row r="538" spans="2:14">
      <c r="B538" s="116"/>
      <c r="C538" s="116"/>
      <c r="D538" s="116"/>
      <c r="E538" s="116"/>
      <c r="F538" s="116"/>
      <c r="G538" s="116"/>
      <c r="H538" s="117"/>
      <c r="I538" s="117"/>
      <c r="J538" s="117"/>
      <c r="K538" s="117"/>
      <c r="L538" s="117"/>
      <c r="M538" s="117"/>
      <c r="N538" s="117"/>
    </row>
    <row r="539" spans="2:14">
      <c r="B539" s="116"/>
      <c r="C539" s="116"/>
      <c r="D539" s="116"/>
      <c r="E539" s="116"/>
      <c r="F539" s="116"/>
      <c r="G539" s="116"/>
      <c r="H539" s="117"/>
      <c r="I539" s="117"/>
      <c r="J539" s="117"/>
      <c r="K539" s="117"/>
      <c r="L539" s="117"/>
      <c r="M539" s="117"/>
      <c r="N539" s="117"/>
    </row>
    <row r="540" spans="2:14">
      <c r="B540" s="116"/>
      <c r="C540" s="116"/>
      <c r="D540" s="116"/>
      <c r="E540" s="116"/>
      <c r="F540" s="116"/>
      <c r="G540" s="116"/>
      <c r="H540" s="117"/>
      <c r="I540" s="117"/>
      <c r="J540" s="117"/>
      <c r="K540" s="117"/>
      <c r="L540" s="117"/>
      <c r="M540" s="117"/>
      <c r="N540" s="117"/>
    </row>
    <row r="541" spans="2:14">
      <c r="B541" s="116"/>
      <c r="C541" s="116"/>
      <c r="D541" s="116"/>
      <c r="E541" s="116"/>
      <c r="F541" s="116"/>
      <c r="G541" s="116"/>
      <c r="H541" s="117"/>
      <c r="I541" s="117"/>
      <c r="J541" s="117"/>
      <c r="K541" s="117"/>
      <c r="L541" s="117"/>
      <c r="M541" s="117"/>
      <c r="N541" s="117"/>
    </row>
    <row r="542" spans="2:14">
      <c r="B542" s="116"/>
      <c r="C542" s="116"/>
      <c r="D542" s="116"/>
      <c r="E542" s="116"/>
      <c r="F542" s="116"/>
      <c r="G542" s="116"/>
      <c r="H542" s="117"/>
      <c r="I542" s="117"/>
      <c r="J542" s="117"/>
      <c r="K542" s="117"/>
      <c r="L542" s="117"/>
      <c r="M542" s="117"/>
      <c r="N542" s="117"/>
    </row>
    <row r="543" spans="2:14">
      <c r="B543" s="116"/>
      <c r="C543" s="116"/>
      <c r="D543" s="116"/>
      <c r="E543" s="116"/>
      <c r="F543" s="116"/>
      <c r="G543" s="116"/>
      <c r="H543" s="117"/>
      <c r="I543" s="117"/>
      <c r="J543" s="117"/>
      <c r="K543" s="117"/>
      <c r="L543" s="117"/>
      <c r="M543" s="117"/>
      <c r="N543" s="117"/>
    </row>
    <row r="544" spans="2:14">
      <c r="B544" s="116"/>
      <c r="C544" s="116"/>
      <c r="D544" s="116"/>
      <c r="E544" s="116"/>
      <c r="F544" s="116"/>
      <c r="G544" s="116"/>
      <c r="H544" s="117"/>
      <c r="I544" s="117"/>
      <c r="J544" s="117"/>
      <c r="K544" s="117"/>
      <c r="L544" s="117"/>
      <c r="M544" s="117"/>
      <c r="N544" s="117"/>
    </row>
    <row r="545" spans="2:14">
      <c r="B545" s="116"/>
      <c r="C545" s="116"/>
      <c r="D545" s="116"/>
      <c r="E545" s="116"/>
      <c r="F545" s="116"/>
      <c r="G545" s="116"/>
      <c r="H545" s="117"/>
      <c r="I545" s="117"/>
      <c r="J545" s="117"/>
      <c r="K545" s="117"/>
      <c r="L545" s="117"/>
      <c r="M545" s="117"/>
      <c r="N545" s="117"/>
    </row>
    <row r="546" spans="2:14">
      <c r="B546" s="116"/>
      <c r="C546" s="116"/>
      <c r="D546" s="116"/>
      <c r="E546" s="116"/>
      <c r="F546" s="116"/>
      <c r="G546" s="116"/>
      <c r="H546" s="117"/>
      <c r="I546" s="117"/>
      <c r="J546" s="117"/>
      <c r="K546" s="117"/>
      <c r="L546" s="117"/>
      <c r="M546" s="117"/>
      <c r="N546" s="117"/>
    </row>
    <row r="547" spans="2:14">
      <c r="B547" s="116"/>
      <c r="C547" s="116"/>
      <c r="D547" s="116"/>
      <c r="E547" s="116"/>
      <c r="F547" s="116"/>
      <c r="G547" s="116"/>
      <c r="H547" s="117"/>
      <c r="I547" s="117"/>
      <c r="J547" s="117"/>
      <c r="K547" s="117"/>
      <c r="L547" s="117"/>
      <c r="M547" s="117"/>
      <c r="N547" s="117"/>
    </row>
    <row r="548" spans="2:14">
      <c r="B548" s="116"/>
      <c r="C548" s="116"/>
      <c r="D548" s="116"/>
      <c r="E548" s="116"/>
      <c r="F548" s="116"/>
      <c r="G548" s="116"/>
      <c r="H548" s="117"/>
      <c r="I548" s="117"/>
      <c r="J548" s="117"/>
      <c r="K548" s="117"/>
      <c r="L548" s="117"/>
      <c r="M548" s="117"/>
      <c r="N548" s="117"/>
    </row>
    <row r="549" spans="2:14">
      <c r="B549" s="116"/>
      <c r="C549" s="116"/>
      <c r="D549" s="116"/>
      <c r="E549" s="116"/>
      <c r="F549" s="116"/>
      <c r="G549" s="116"/>
      <c r="H549" s="117"/>
      <c r="I549" s="117"/>
      <c r="J549" s="117"/>
      <c r="K549" s="117"/>
      <c r="L549" s="117"/>
      <c r="M549" s="117"/>
      <c r="N549" s="117"/>
    </row>
    <row r="550" spans="2:14">
      <c r="B550" s="116"/>
      <c r="C550" s="116"/>
      <c r="D550" s="116"/>
      <c r="E550" s="116"/>
      <c r="F550" s="116"/>
      <c r="G550" s="116"/>
      <c r="H550" s="117"/>
      <c r="I550" s="117"/>
      <c r="J550" s="117"/>
      <c r="K550" s="117"/>
      <c r="L550" s="117"/>
      <c r="M550" s="117"/>
      <c r="N550" s="117"/>
    </row>
    <row r="551" spans="2:14">
      <c r="B551" s="116"/>
      <c r="C551" s="116"/>
      <c r="D551" s="116"/>
      <c r="E551" s="116"/>
      <c r="F551" s="116"/>
      <c r="G551" s="116"/>
      <c r="H551" s="117"/>
      <c r="I551" s="117"/>
      <c r="J551" s="117"/>
      <c r="K551" s="117"/>
      <c r="L551" s="117"/>
      <c r="M551" s="117"/>
      <c r="N551" s="117"/>
    </row>
    <row r="552" spans="2:14">
      <c r="B552" s="116"/>
      <c r="C552" s="116"/>
      <c r="D552" s="116"/>
      <c r="E552" s="116"/>
      <c r="F552" s="116"/>
      <c r="G552" s="116"/>
      <c r="H552" s="117"/>
      <c r="I552" s="117"/>
      <c r="J552" s="117"/>
      <c r="K552" s="117"/>
      <c r="L552" s="117"/>
      <c r="M552" s="117"/>
      <c r="N552" s="117"/>
    </row>
    <row r="553" spans="2:14">
      <c r="B553" s="116"/>
      <c r="C553" s="116"/>
      <c r="D553" s="116"/>
      <c r="E553" s="116"/>
      <c r="F553" s="116"/>
      <c r="G553" s="116"/>
      <c r="H553" s="117"/>
      <c r="I553" s="117"/>
      <c r="J553" s="117"/>
      <c r="K553" s="117"/>
      <c r="L553" s="117"/>
      <c r="M553" s="117"/>
      <c r="N553" s="117"/>
    </row>
    <row r="554" spans="2:14">
      <c r="B554" s="116"/>
      <c r="C554" s="116"/>
      <c r="D554" s="116"/>
      <c r="E554" s="116"/>
      <c r="F554" s="116"/>
      <c r="G554" s="116"/>
      <c r="H554" s="117"/>
      <c r="I554" s="117"/>
      <c r="J554" s="117"/>
      <c r="K554" s="117"/>
      <c r="L554" s="117"/>
      <c r="M554" s="117"/>
      <c r="N554" s="117"/>
    </row>
    <row r="555" spans="2:14">
      <c r="B555" s="116"/>
      <c r="C555" s="116"/>
      <c r="D555" s="116"/>
      <c r="E555" s="116"/>
      <c r="F555" s="116"/>
      <c r="G555" s="116"/>
      <c r="H555" s="117"/>
      <c r="I555" s="117"/>
      <c r="J555" s="117"/>
      <c r="K555" s="117"/>
      <c r="L555" s="117"/>
      <c r="M555" s="117"/>
      <c r="N555" s="117"/>
    </row>
    <row r="556" spans="2:14">
      <c r="B556" s="116"/>
      <c r="C556" s="116"/>
      <c r="D556" s="116"/>
      <c r="E556" s="116"/>
      <c r="F556" s="116"/>
      <c r="G556" s="116"/>
      <c r="H556" s="117"/>
      <c r="I556" s="117"/>
      <c r="J556" s="117"/>
      <c r="K556" s="117"/>
      <c r="L556" s="117"/>
      <c r="M556" s="117"/>
      <c r="N556" s="117"/>
    </row>
    <row r="557" spans="2:14">
      <c r="B557" s="116"/>
      <c r="C557" s="116"/>
      <c r="D557" s="116"/>
      <c r="E557" s="116"/>
      <c r="F557" s="116"/>
      <c r="G557" s="116"/>
      <c r="H557" s="117"/>
      <c r="I557" s="117"/>
      <c r="J557" s="117"/>
      <c r="K557" s="117"/>
      <c r="L557" s="117"/>
      <c r="M557" s="117"/>
      <c r="N557" s="117"/>
    </row>
    <row r="558" spans="2:14">
      <c r="B558" s="116"/>
      <c r="C558" s="116"/>
      <c r="D558" s="116"/>
      <c r="E558" s="116"/>
      <c r="F558" s="116"/>
      <c r="G558" s="116"/>
      <c r="H558" s="117"/>
      <c r="I558" s="117"/>
      <c r="J558" s="117"/>
      <c r="K558" s="117"/>
      <c r="L558" s="117"/>
      <c r="M558" s="117"/>
      <c r="N558" s="117"/>
    </row>
    <row r="559" spans="2:14">
      <c r="B559" s="116"/>
      <c r="C559" s="116"/>
      <c r="D559" s="116"/>
      <c r="E559" s="116"/>
      <c r="F559" s="116"/>
      <c r="G559" s="116"/>
      <c r="H559" s="117"/>
      <c r="I559" s="117"/>
      <c r="J559" s="117"/>
      <c r="K559" s="117"/>
      <c r="L559" s="117"/>
      <c r="M559" s="117"/>
      <c r="N559" s="117"/>
    </row>
    <row r="560" spans="2:14">
      <c r="B560" s="116"/>
      <c r="C560" s="116"/>
      <c r="D560" s="116"/>
      <c r="E560" s="116"/>
      <c r="F560" s="116"/>
      <c r="G560" s="116"/>
      <c r="H560" s="117"/>
      <c r="I560" s="117"/>
      <c r="J560" s="117"/>
      <c r="K560" s="117"/>
      <c r="L560" s="117"/>
      <c r="M560" s="117"/>
      <c r="N560" s="117"/>
    </row>
    <row r="561" spans="2:14">
      <c r="B561" s="116"/>
      <c r="C561" s="116"/>
      <c r="D561" s="116"/>
      <c r="E561" s="116"/>
      <c r="F561" s="116"/>
      <c r="G561" s="116"/>
      <c r="H561" s="117"/>
      <c r="I561" s="117"/>
      <c r="J561" s="117"/>
      <c r="K561" s="117"/>
      <c r="L561" s="117"/>
      <c r="M561" s="117"/>
      <c r="N561" s="117"/>
    </row>
    <row r="562" spans="2:14">
      <c r="B562" s="116"/>
      <c r="C562" s="116"/>
      <c r="D562" s="116"/>
      <c r="E562" s="116"/>
      <c r="F562" s="116"/>
      <c r="G562" s="116"/>
      <c r="H562" s="117"/>
      <c r="I562" s="117"/>
      <c r="J562" s="117"/>
      <c r="K562" s="117"/>
      <c r="L562" s="117"/>
      <c r="M562" s="117"/>
      <c r="N562" s="117"/>
    </row>
    <row r="563" spans="2:14">
      <c r="B563" s="116"/>
      <c r="C563" s="116"/>
      <c r="D563" s="116"/>
      <c r="E563" s="116"/>
      <c r="F563" s="116"/>
      <c r="G563" s="116"/>
      <c r="H563" s="117"/>
      <c r="I563" s="117"/>
      <c r="J563" s="117"/>
      <c r="K563" s="117"/>
      <c r="L563" s="117"/>
      <c r="M563" s="117"/>
      <c r="N563" s="117"/>
    </row>
    <row r="564" spans="2:14">
      <c r="B564" s="116"/>
      <c r="C564" s="116"/>
      <c r="D564" s="116"/>
      <c r="E564" s="116"/>
      <c r="F564" s="116"/>
      <c r="G564" s="116"/>
      <c r="H564" s="117"/>
      <c r="I564" s="117"/>
      <c r="J564" s="117"/>
      <c r="K564" s="117"/>
      <c r="L564" s="117"/>
      <c r="M564" s="117"/>
      <c r="N564" s="117"/>
    </row>
    <row r="565" spans="2:14">
      <c r="B565" s="116"/>
      <c r="C565" s="116"/>
      <c r="D565" s="116"/>
      <c r="E565" s="116"/>
      <c r="F565" s="116"/>
      <c r="G565" s="116"/>
      <c r="H565" s="117"/>
      <c r="I565" s="117"/>
      <c r="J565" s="117"/>
      <c r="K565" s="117"/>
      <c r="L565" s="117"/>
      <c r="M565" s="117"/>
      <c r="N565" s="117"/>
    </row>
    <row r="566" spans="2:14">
      <c r="B566" s="116"/>
      <c r="C566" s="116"/>
      <c r="D566" s="116"/>
      <c r="E566" s="116"/>
      <c r="F566" s="116"/>
      <c r="G566" s="116"/>
      <c r="H566" s="117"/>
      <c r="I566" s="117"/>
      <c r="J566" s="117"/>
      <c r="K566" s="117"/>
      <c r="L566" s="117"/>
      <c r="M566" s="117"/>
      <c r="N566" s="117"/>
    </row>
    <row r="567" spans="2:14">
      <c r="B567" s="116"/>
      <c r="C567" s="116"/>
      <c r="D567" s="116"/>
      <c r="E567" s="116"/>
      <c r="F567" s="116"/>
      <c r="G567" s="116"/>
      <c r="H567" s="117"/>
      <c r="I567" s="117"/>
      <c r="J567" s="117"/>
      <c r="K567" s="117"/>
      <c r="L567" s="117"/>
      <c r="M567" s="117"/>
      <c r="N567" s="117"/>
    </row>
    <row r="568" spans="2:14">
      <c r="B568" s="116"/>
      <c r="C568" s="116"/>
      <c r="D568" s="116"/>
      <c r="E568" s="116"/>
      <c r="F568" s="116"/>
      <c r="G568" s="116"/>
      <c r="H568" s="117"/>
      <c r="I568" s="117"/>
      <c r="J568" s="117"/>
      <c r="K568" s="117"/>
      <c r="L568" s="117"/>
      <c r="M568" s="117"/>
      <c r="N568" s="117"/>
    </row>
    <row r="569" spans="2:14">
      <c r="B569" s="116"/>
      <c r="C569" s="116"/>
      <c r="D569" s="116"/>
      <c r="E569" s="116"/>
      <c r="F569" s="116"/>
      <c r="G569" s="116"/>
      <c r="H569" s="117"/>
      <c r="I569" s="117"/>
      <c r="J569" s="117"/>
      <c r="K569" s="117"/>
      <c r="L569" s="117"/>
      <c r="M569" s="117"/>
      <c r="N569" s="117"/>
    </row>
    <row r="570" spans="2:14">
      <c r="B570" s="116"/>
      <c r="C570" s="116"/>
      <c r="D570" s="116"/>
      <c r="E570" s="116"/>
      <c r="F570" s="116"/>
      <c r="G570" s="116"/>
      <c r="H570" s="117"/>
      <c r="I570" s="117"/>
      <c r="J570" s="117"/>
      <c r="K570" s="117"/>
      <c r="L570" s="117"/>
      <c r="M570" s="117"/>
      <c r="N570" s="117"/>
    </row>
    <row r="571" spans="2:14">
      <c r="B571" s="116"/>
      <c r="C571" s="116"/>
      <c r="D571" s="116"/>
      <c r="E571" s="116"/>
      <c r="F571" s="116"/>
      <c r="G571" s="116"/>
      <c r="H571" s="117"/>
      <c r="I571" s="117"/>
      <c r="J571" s="117"/>
      <c r="K571" s="117"/>
      <c r="L571" s="117"/>
      <c r="M571" s="117"/>
      <c r="N571" s="117"/>
    </row>
    <row r="572" spans="2:14">
      <c r="B572" s="116"/>
      <c r="C572" s="116"/>
      <c r="D572" s="116"/>
      <c r="E572" s="116"/>
      <c r="F572" s="116"/>
      <c r="G572" s="116"/>
      <c r="H572" s="117"/>
      <c r="I572" s="117"/>
      <c r="J572" s="117"/>
      <c r="K572" s="117"/>
      <c r="L572" s="117"/>
      <c r="M572" s="117"/>
      <c r="N572" s="117"/>
    </row>
    <row r="573" spans="2:14">
      <c r="B573" s="116"/>
      <c r="C573" s="116"/>
      <c r="D573" s="116"/>
      <c r="E573" s="116"/>
      <c r="F573" s="116"/>
      <c r="G573" s="116"/>
      <c r="H573" s="117"/>
      <c r="I573" s="117"/>
      <c r="J573" s="117"/>
      <c r="K573" s="117"/>
      <c r="L573" s="117"/>
      <c r="M573" s="117"/>
      <c r="N573" s="117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76 B78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50.28515625" style="2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7.28515625" style="1" bestFit="1" customWidth="1"/>
    <col min="13" max="13" width="9.140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135</v>
      </c>
      <c r="C1" s="67" t="s" vm="1">
        <v>214</v>
      </c>
    </row>
    <row r="2" spans="2:15">
      <c r="B2" s="46" t="s">
        <v>134</v>
      </c>
      <c r="C2" s="67" t="s">
        <v>215</v>
      </c>
    </row>
    <row r="3" spans="2:15">
      <c r="B3" s="46" t="s">
        <v>136</v>
      </c>
      <c r="C3" s="67" t="s">
        <v>2663</v>
      </c>
    </row>
    <row r="4" spans="2:15">
      <c r="B4" s="46" t="s">
        <v>137</v>
      </c>
      <c r="C4" s="67">
        <v>14242</v>
      </c>
    </row>
    <row r="6" spans="2:15" ht="26.25" customHeight="1">
      <c r="B6" s="148" t="s">
        <v>162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</row>
    <row r="7" spans="2:15" ht="26.25" customHeight="1">
      <c r="B7" s="148" t="s">
        <v>82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2:15" s="3" customFormat="1" ht="78.75">
      <c r="B8" s="21" t="s">
        <v>104</v>
      </c>
      <c r="C8" s="29" t="s">
        <v>40</v>
      </c>
      <c r="D8" s="29" t="s">
        <v>108</v>
      </c>
      <c r="E8" s="29" t="s">
        <v>106</v>
      </c>
      <c r="F8" s="29" t="s">
        <v>58</v>
      </c>
      <c r="G8" s="29" t="s">
        <v>14</v>
      </c>
      <c r="H8" s="29" t="s">
        <v>59</v>
      </c>
      <c r="I8" s="29" t="s">
        <v>92</v>
      </c>
      <c r="J8" s="29" t="s">
        <v>190</v>
      </c>
      <c r="K8" s="29" t="s">
        <v>189</v>
      </c>
      <c r="L8" s="29" t="s">
        <v>54</v>
      </c>
      <c r="M8" s="29" t="s">
        <v>53</v>
      </c>
      <c r="N8" s="29" t="s">
        <v>138</v>
      </c>
      <c r="O8" s="19" t="s">
        <v>140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197</v>
      </c>
      <c r="K9" s="31"/>
      <c r="L9" s="31" t="s">
        <v>193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31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118.06167973899998</v>
      </c>
      <c r="M11" s="73"/>
      <c r="N11" s="84">
        <f>IFERROR(L11/$L$11,0)</f>
        <v>1</v>
      </c>
      <c r="O11" s="84">
        <f>L11/'סכום נכסי הקרן'!$C$42</f>
        <v>1.9845933895967172E-2</v>
      </c>
    </row>
    <row r="12" spans="2:15" s="4" customFormat="1" ht="18" customHeight="1">
      <c r="B12" s="92" t="s">
        <v>183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118.061679739</v>
      </c>
      <c r="M12" s="73"/>
      <c r="N12" s="84">
        <f t="shared" ref="N12:N26" si="0">IFERROR(L12/$L$11,0)</f>
        <v>1.0000000000000002</v>
      </c>
      <c r="O12" s="84">
        <f>L12/'סכום נכסי הקרן'!$C$42</f>
        <v>1.9845933895967172E-2</v>
      </c>
    </row>
    <row r="13" spans="2:15">
      <c r="B13" s="89" t="s">
        <v>47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58.173649533000003</v>
      </c>
      <c r="M13" s="71"/>
      <c r="N13" s="81">
        <f t="shared" si="0"/>
        <v>0.49273947026338277</v>
      </c>
      <c r="O13" s="81">
        <f>L13/'סכום נכסי הקרן'!$C$42</f>
        <v>9.7788749547809747E-3</v>
      </c>
    </row>
    <row r="14" spans="2:15">
      <c r="B14" s="76" t="s">
        <v>1667</v>
      </c>
      <c r="C14" s="73" t="s">
        <v>1668</v>
      </c>
      <c r="D14" s="86" t="s">
        <v>28</v>
      </c>
      <c r="E14" s="73"/>
      <c r="F14" s="86" t="s">
        <v>1579</v>
      </c>
      <c r="G14" s="73" t="s">
        <v>652</v>
      </c>
      <c r="H14" s="73" t="s">
        <v>653</v>
      </c>
      <c r="I14" s="86" t="s">
        <v>123</v>
      </c>
      <c r="J14" s="83">
        <v>1.0504460000000002</v>
      </c>
      <c r="K14" s="85">
        <v>102865.8878</v>
      </c>
      <c r="L14" s="83">
        <v>4.3421912680000005</v>
      </c>
      <c r="M14" s="84">
        <v>3.4088830927135294E-9</v>
      </c>
      <c r="N14" s="84">
        <f t="shared" si="0"/>
        <v>3.6779006343119307E-2</v>
      </c>
      <c r="O14" s="84">
        <f>L14/'סכום נכסי הקרן'!$C$42</f>
        <v>7.2991372864490299E-4</v>
      </c>
    </row>
    <row r="15" spans="2:15">
      <c r="B15" s="76" t="s">
        <v>1669</v>
      </c>
      <c r="C15" s="73" t="s">
        <v>1670</v>
      </c>
      <c r="D15" s="86" t="s">
        <v>28</v>
      </c>
      <c r="E15" s="73"/>
      <c r="F15" s="86" t="s">
        <v>1579</v>
      </c>
      <c r="G15" s="73" t="s">
        <v>815</v>
      </c>
      <c r="H15" s="73" t="s">
        <v>653</v>
      </c>
      <c r="I15" s="86" t="s">
        <v>121</v>
      </c>
      <c r="J15" s="83">
        <v>0.17839400000000002</v>
      </c>
      <c r="K15" s="85">
        <v>1026095</v>
      </c>
      <c r="L15" s="83">
        <v>6.772802146000001</v>
      </c>
      <c r="M15" s="84">
        <v>1.2687679635291522E-6</v>
      </c>
      <c r="N15" s="84">
        <f t="shared" si="0"/>
        <v>5.7366642258289864E-2</v>
      </c>
      <c r="O15" s="84">
        <f>L15/'סכום נכסי הקרן'!$C$42</f>
        <v>1.1384945900916176E-3</v>
      </c>
    </row>
    <row r="16" spans="2:15">
      <c r="B16" s="76" t="s">
        <v>1671</v>
      </c>
      <c r="C16" s="73" t="s">
        <v>1672</v>
      </c>
      <c r="D16" s="86" t="s">
        <v>28</v>
      </c>
      <c r="E16" s="73"/>
      <c r="F16" s="86" t="s">
        <v>1579</v>
      </c>
      <c r="G16" s="73" t="s">
        <v>907</v>
      </c>
      <c r="H16" s="73" t="s">
        <v>653</v>
      </c>
      <c r="I16" s="86" t="s">
        <v>121</v>
      </c>
      <c r="J16" s="83">
        <v>6.509424000000001</v>
      </c>
      <c r="K16" s="85">
        <v>34634.089999999997</v>
      </c>
      <c r="L16" s="83">
        <v>8.3415755019999995</v>
      </c>
      <c r="M16" s="84">
        <v>7.5467146155021024E-7</v>
      </c>
      <c r="N16" s="84">
        <f t="shared" si="0"/>
        <v>7.0654386083958784E-2</v>
      </c>
      <c r="O16" s="84">
        <f>L16/'סכום נכסי הקרן'!$C$42</f>
        <v>1.4022022756823888E-3</v>
      </c>
    </row>
    <row r="17" spans="2:15">
      <c r="B17" s="76" t="s">
        <v>1673</v>
      </c>
      <c r="C17" s="73" t="s">
        <v>1674</v>
      </c>
      <c r="D17" s="86" t="s">
        <v>28</v>
      </c>
      <c r="E17" s="73"/>
      <c r="F17" s="86" t="s">
        <v>1579</v>
      </c>
      <c r="G17" s="73" t="s">
        <v>1675</v>
      </c>
      <c r="H17" s="73" t="s">
        <v>653</v>
      </c>
      <c r="I17" s="86" t="s">
        <v>123</v>
      </c>
      <c r="J17" s="83">
        <v>1.0097309999999999</v>
      </c>
      <c r="K17" s="85">
        <v>226145</v>
      </c>
      <c r="L17" s="83">
        <v>9.1760684210000019</v>
      </c>
      <c r="M17" s="84">
        <v>4.0073827996320407E-6</v>
      </c>
      <c r="N17" s="84">
        <f t="shared" si="0"/>
        <v>7.7722665316007855E-2</v>
      </c>
      <c r="O17" s="84">
        <f>L17/'סכום נכסי הקרן'!$C$42</f>
        <v>1.5424788780798722E-3</v>
      </c>
    </row>
    <row r="18" spans="2:15">
      <c r="B18" s="76" t="s">
        <v>1676</v>
      </c>
      <c r="C18" s="73" t="s">
        <v>1677</v>
      </c>
      <c r="D18" s="86" t="s">
        <v>28</v>
      </c>
      <c r="E18" s="73"/>
      <c r="F18" s="86" t="s">
        <v>1579</v>
      </c>
      <c r="G18" s="73" t="s">
        <v>1675</v>
      </c>
      <c r="H18" s="73" t="s">
        <v>653</v>
      </c>
      <c r="I18" s="86" t="s">
        <v>121</v>
      </c>
      <c r="J18" s="83">
        <v>2.4762820000000003</v>
      </c>
      <c r="K18" s="85">
        <v>116645.7</v>
      </c>
      <c r="L18" s="83">
        <v>10.687361285000003</v>
      </c>
      <c r="M18" s="84">
        <v>4.11316637546931E-6</v>
      </c>
      <c r="N18" s="84">
        <f t="shared" si="0"/>
        <v>9.0523540818889317E-2</v>
      </c>
      <c r="O18" s="84">
        <f>L18/'סכום נכסי הקרן'!$C$42</f>
        <v>1.7965242071205632E-3</v>
      </c>
    </row>
    <row r="19" spans="2:15">
      <c r="B19" s="76" t="s">
        <v>1678</v>
      </c>
      <c r="C19" s="73" t="s">
        <v>1679</v>
      </c>
      <c r="D19" s="86" t="s">
        <v>28</v>
      </c>
      <c r="E19" s="73"/>
      <c r="F19" s="86" t="s">
        <v>1579</v>
      </c>
      <c r="G19" s="73" t="s">
        <v>1680</v>
      </c>
      <c r="H19" s="73" t="s">
        <v>653</v>
      </c>
      <c r="I19" s="86" t="s">
        <v>124</v>
      </c>
      <c r="J19" s="83">
        <v>568.35541400000011</v>
      </c>
      <c r="K19" s="85">
        <v>126</v>
      </c>
      <c r="L19" s="83">
        <v>3.3448182140000005</v>
      </c>
      <c r="M19" s="84">
        <v>2.4086634257713142E-9</v>
      </c>
      <c r="N19" s="84">
        <f t="shared" si="0"/>
        <v>2.8331108124112922E-2</v>
      </c>
      <c r="O19" s="84">
        <f>L19/'סכום נכסי הקרן'!$C$42</f>
        <v>5.6225729903064349E-4</v>
      </c>
    </row>
    <row r="20" spans="2:15">
      <c r="B20" s="76" t="s">
        <v>1681</v>
      </c>
      <c r="C20" s="73" t="s">
        <v>1682</v>
      </c>
      <c r="D20" s="86" t="s">
        <v>28</v>
      </c>
      <c r="E20" s="73"/>
      <c r="F20" s="86" t="s">
        <v>1579</v>
      </c>
      <c r="G20" s="73" t="s">
        <v>518</v>
      </c>
      <c r="H20" s="73"/>
      <c r="I20" s="86" t="s">
        <v>124</v>
      </c>
      <c r="J20" s="83">
        <v>20.662012000000004</v>
      </c>
      <c r="K20" s="85">
        <v>16070.32</v>
      </c>
      <c r="L20" s="83">
        <v>15.508832697000004</v>
      </c>
      <c r="M20" s="84">
        <v>1.8263038850538858E-8</v>
      </c>
      <c r="N20" s="84">
        <f t="shared" si="0"/>
        <v>0.13136212131900477</v>
      </c>
      <c r="O20" s="84">
        <f>L20/'סכום נכסי הקרן'!$C$42</f>
        <v>2.6070039761309886E-3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30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59.888030206000003</v>
      </c>
      <c r="M22" s="71"/>
      <c r="N22" s="81">
        <f t="shared" si="0"/>
        <v>0.50726052973661739</v>
      </c>
      <c r="O22" s="81">
        <f>L22/'סכום נכסי הקרן'!$C$42</f>
        <v>1.0067058941186199E-2</v>
      </c>
    </row>
    <row r="23" spans="2:15">
      <c r="B23" s="76" t="s">
        <v>1683</v>
      </c>
      <c r="C23" s="73" t="s">
        <v>1684</v>
      </c>
      <c r="D23" s="86" t="s">
        <v>28</v>
      </c>
      <c r="E23" s="73"/>
      <c r="F23" s="86" t="s">
        <v>1557</v>
      </c>
      <c r="G23" s="73" t="s">
        <v>518</v>
      </c>
      <c r="H23" s="73"/>
      <c r="I23" s="86" t="s">
        <v>121</v>
      </c>
      <c r="J23" s="83">
        <v>4.8182530000000012</v>
      </c>
      <c r="K23" s="85">
        <v>19790</v>
      </c>
      <c r="L23" s="83">
        <v>3.5280690870000004</v>
      </c>
      <c r="M23" s="84">
        <v>6.2472707894139739E-7</v>
      </c>
      <c r="N23" s="84">
        <f t="shared" si="0"/>
        <v>2.9883270293964429E-2</v>
      </c>
      <c r="O23" s="84">
        <f>L23/'סכום נכסי הקרן'!$C$42</f>
        <v>5.9306140684933751E-4</v>
      </c>
    </row>
    <row r="24" spans="2:15">
      <c r="B24" s="76" t="s">
        <v>1685</v>
      </c>
      <c r="C24" s="73" t="s">
        <v>1686</v>
      </c>
      <c r="D24" s="86" t="s">
        <v>28</v>
      </c>
      <c r="E24" s="73"/>
      <c r="F24" s="86" t="s">
        <v>1557</v>
      </c>
      <c r="G24" s="73" t="s">
        <v>518</v>
      </c>
      <c r="H24" s="73"/>
      <c r="I24" s="86" t="s">
        <v>121</v>
      </c>
      <c r="J24" s="83">
        <v>27.092992000000002</v>
      </c>
      <c r="K24" s="85">
        <v>3539</v>
      </c>
      <c r="L24" s="83">
        <v>3.5476376830000005</v>
      </c>
      <c r="M24" s="84">
        <v>4.6648671646636045E-7</v>
      </c>
      <c r="N24" s="84">
        <f t="shared" si="0"/>
        <v>3.0049019214725685E-2</v>
      </c>
      <c r="O24" s="84">
        <f>L24/'סכום נכסי הקרן'!$C$42</f>
        <v>5.9635084897409322E-4</v>
      </c>
    </row>
    <row r="25" spans="2:15">
      <c r="B25" s="76" t="s">
        <v>1687</v>
      </c>
      <c r="C25" s="73" t="s">
        <v>1688</v>
      </c>
      <c r="D25" s="86" t="s">
        <v>113</v>
      </c>
      <c r="E25" s="73"/>
      <c r="F25" s="86" t="s">
        <v>1557</v>
      </c>
      <c r="G25" s="73" t="s">
        <v>518</v>
      </c>
      <c r="H25" s="73"/>
      <c r="I25" s="86" t="s">
        <v>121</v>
      </c>
      <c r="J25" s="83">
        <v>359.01613699999996</v>
      </c>
      <c r="K25" s="85">
        <v>1479.4</v>
      </c>
      <c r="L25" s="83">
        <v>19.651753420000006</v>
      </c>
      <c r="M25" s="84">
        <v>5.600896420298549E-7</v>
      </c>
      <c r="N25" s="84">
        <f t="shared" si="0"/>
        <v>0.16645327648602251</v>
      </c>
      <c r="O25" s="84">
        <f>L25/'סכום נכסי הקרן'!$C$42</f>
        <v>3.303420721908749E-3</v>
      </c>
    </row>
    <row r="26" spans="2:15">
      <c r="B26" s="76" t="s">
        <v>1689</v>
      </c>
      <c r="C26" s="73" t="s">
        <v>1690</v>
      </c>
      <c r="D26" s="86" t="s">
        <v>113</v>
      </c>
      <c r="E26" s="73"/>
      <c r="F26" s="86" t="s">
        <v>1557</v>
      </c>
      <c r="G26" s="73" t="s">
        <v>518</v>
      </c>
      <c r="H26" s="73"/>
      <c r="I26" s="86" t="s">
        <v>121</v>
      </c>
      <c r="J26" s="83">
        <v>73.330396000000007</v>
      </c>
      <c r="K26" s="85">
        <v>12221.83</v>
      </c>
      <c r="L26" s="83">
        <v>33.160570016000001</v>
      </c>
      <c r="M26" s="84">
        <v>7.1513395885057088E-7</v>
      </c>
      <c r="N26" s="84">
        <f t="shared" si="0"/>
        <v>0.28087496374190485</v>
      </c>
      <c r="O26" s="84">
        <f>L26/'סכום נכסי הקרן'!$C$42</f>
        <v>5.5742259634540192E-3</v>
      </c>
    </row>
    <row r="27" spans="2:15">
      <c r="B27" s="72"/>
      <c r="C27" s="73"/>
      <c r="D27" s="73"/>
      <c r="E27" s="73"/>
      <c r="F27" s="73"/>
      <c r="G27" s="73"/>
      <c r="H27" s="73"/>
      <c r="I27" s="73"/>
      <c r="J27" s="83"/>
      <c r="K27" s="85"/>
      <c r="L27" s="73"/>
      <c r="M27" s="73"/>
      <c r="N27" s="84"/>
      <c r="O27" s="73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32" t="s">
        <v>205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32" t="s">
        <v>101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132" t="s">
        <v>188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132" t="s">
        <v>196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2:15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2:15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2:15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2:15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2:15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2:15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2:15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2:15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2:15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2:15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2:15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2:15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2:15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2:15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2:15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2:15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2:15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2:15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2:15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2:15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2:15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2:15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2:15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2:15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2:15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2:15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2:15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2:15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2:15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2:15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2:15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2:15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2:15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2:15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2:15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2:15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2:15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2:15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2:15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2:15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2:15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2:15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2:15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2:15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2:15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2:15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2:15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2:15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2:15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2:15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2:15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2:15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2:15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2:15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2:15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2:15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2:15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2:15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2:15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2:15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2:15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2:15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2:15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2:15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2:15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2:15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2:15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2:15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2:15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2:15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2:15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2:15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2:15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2:15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</row>
    <row r="202" spans="2:15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</row>
    <row r="203" spans="2:15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</row>
    <row r="204" spans="2:15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</row>
    <row r="205" spans="2:15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</row>
    <row r="206" spans="2:15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</row>
    <row r="207" spans="2:15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</row>
    <row r="208" spans="2:15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</row>
    <row r="209" spans="2:15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</row>
    <row r="210" spans="2:15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</row>
    <row r="211" spans="2:15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</row>
    <row r="212" spans="2:15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</row>
    <row r="213" spans="2:15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</row>
    <row r="214" spans="2:15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</row>
    <row r="215" spans="2:15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</row>
    <row r="216" spans="2:15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</row>
    <row r="217" spans="2:15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</row>
    <row r="218" spans="2:15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2:15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</row>
    <row r="220" spans="2:15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</row>
    <row r="221" spans="2:15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</row>
    <row r="222" spans="2:15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</row>
    <row r="223" spans="2:15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</row>
    <row r="224" spans="2:15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</row>
    <row r="225" spans="2:15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</row>
    <row r="226" spans="2:15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</row>
    <row r="227" spans="2:15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</row>
    <row r="228" spans="2:15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</row>
    <row r="229" spans="2:15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</row>
    <row r="230" spans="2:15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</row>
    <row r="231" spans="2:15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</row>
    <row r="232" spans="2:15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</row>
    <row r="233" spans="2:15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</row>
    <row r="234" spans="2:15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</row>
    <row r="235" spans="2:15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</row>
    <row r="236" spans="2:15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</row>
    <row r="237" spans="2:15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</row>
    <row r="238" spans="2:15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</row>
    <row r="239" spans="2:15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</row>
    <row r="240" spans="2:15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</row>
    <row r="241" spans="2:15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</row>
    <row r="242" spans="2:15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</row>
    <row r="243" spans="2:15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</row>
    <row r="244" spans="2:15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</row>
    <row r="245" spans="2:15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</row>
    <row r="246" spans="2:15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</row>
    <row r="247" spans="2:15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</row>
    <row r="248" spans="2:15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</row>
    <row r="249" spans="2:15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</row>
    <row r="250" spans="2:15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</row>
    <row r="251" spans="2:15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</row>
    <row r="252" spans="2:15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</row>
    <row r="253" spans="2:15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</row>
    <row r="254" spans="2:15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</row>
    <row r="255" spans="2:15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</row>
    <row r="256" spans="2:15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</row>
    <row r="257" spans="2:15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</row>
    <row r="258" spans="2:15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</row>
    <row r="259" spans="2:15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</row>
    <row r="260" spans="2:15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</row>
    <row r="261" spans="2:15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</row>
    <row r="262" spans="2:15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</row>
    <row r="263" spans="2:15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</row>
    <row r="264" spans="2:15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</row>
    <row r="265" spans="2:15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</row>
    <row r="266" spans="2:15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</row>
    <row r="267" spans="2:15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</row>
    <row r="268" spans="2:15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</row>
    <row r="269" spans="2:15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2:15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2:15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2:15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2:15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2:15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2:15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2:15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2:15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2:15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2:15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2:15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2:15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2:15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2:15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2:15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  <row r="285" spans="2:15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</row>
    <row r="286" spans="2:15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2:15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2:15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  <row r="289" spans="2:15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</row>
    <row r="290" spans="2:15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</row>
    <row r="291" spans="2:15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</row>
    <row r="292" spans="2:15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</row>
    <row r="293" spans="2:15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</row>
    <row r="294" spans="2:15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</row>
    <row r="295" spans="2:15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</row>
    <row r="296" spans="2:15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</row>
    <row r="297" spans="2:15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</row>
    <row r="298" spans="2:15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</row>
    <row r="299" spans="2:15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</row>
    <row r="300" spans="2:15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  <row r="301" spans="2:15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</row>
    <row r="302" spans="2:15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</row>
    <row r="303" spans="2:15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</row>
    <row r="304" spans="2:15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</row>
    <row r="305" spans="2:15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</row>
    <row r="306" spans="2:15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</row>
    <row r="307" spans="2:15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</row>
    <row r="308" spans="2:15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</row>
    <row r="309" spans="2:15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</row>
    <row r="310" spans="2:15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</row>
    <row r="311" spans="2:15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</row>
    <row r="312" spans="2:15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</row>
    <row r="313" spans="2:15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</row>
    <row r="314" spans="2:15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</row>
    <row r="315" spans="2:15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</row>
    <row r="316" spans="2:15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</row>
    <row r="317" spans="2:15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</row>
    <row r="318" spans="2:15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</row>
    <row r="319" spans="2:15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</row>
    <row r="320" spans="2:15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</row>
    <row r="321" spans="2:15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2:15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</row>
    <row r="323" spans="2:15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</row>
    <row r="324" spans="2:15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</row>
    <row r="325" spans="2:15">
      <c r="B325" s="134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</row>
    <row r="326" spans="2:15">
      <c r="B326" s="134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>
      <c r="B327" s="135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</row>
    <row r="328" spans="2:15">
      <c r="B328" s="116"/>
      <c r="C328" s="116"/>
      <c r="D328" s="116"/>
      <c r="E328" s="116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</row>
    <row r="329" spans="2:15">
      <c r="B329" s="116"/>
      <c r="C329" s="116"/>
      <c r="D329" s="116"/>
      <c r="E329" s="116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</row>
    <row r="330" spans="2:15">
      <c r="B330" s="116"/>
      <c r="C330" s="116"/>
      <c r="D330" s="116"/>
      <c r="E330" s="116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</row>
    <row r="331" spans="2:15">
      <c r="B331" s="116"/>
      <c r="C331" s="116"/>
      <c r="D331" s="116"/>
      <c r="E331" s="116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</row>
    <row r="332" spans="2:15">
      <c r="B332" s="116"/>
      <c r="C332" s="116"/>
      <c r="D332" s="116"/>
      <c r="E332" s="116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</row>
    <row r="333" spans="2:15">
      <c r="B333" s="116"/>
      <c r="C333" s="116"/>
      <c r="D333" s="116"/>
      <c r="E333" s="116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</row>
    <row r="334" spans="2:15">
      <c r="B334" s="116"/>
      <c r="C334" s="116"/>
      <c r="D334" s="116"/>
      <c r="E334" s="116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</row>
    <row r="335" spans="2:15">
      <c r="B335" s="116"/>
      <c r="C335" s="116"/>
      <c r="D335" s="116"/>
      <c r="E335" s="116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</row>
    <row r="336" spans="2:15">
      <c r="B336" s="116"/>
      <c r="C336" s="116"/>
      <c r="D336" s="116"/>
      <c r="E336" s="116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</row>
    <row r="337" spans="2:15">
      <c r="B337" s="116"/>
      <c r="C337" s="116"/>
      <c r="D337" s="116"/>
      <c r="E337" s="116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</row>
    <row r="338" spans="2:15">
      <c r="B338" s="116"/>
      <c r="C338" s="116"/>
      <c r="D338" s="116"/>
      <c r="E338" s="116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2:15">
      <c r="B339" s="116"/>
      <c r="C339" s="116"/>
      <c r="D339" s="116"/>
      <c r="E339" s="116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</row>
    <row r="340" spans="2:15">
      <c r="B340" s="116"/>
      <c r="C340" s="116"/>
      <c r="D340" s="116"/>
      <c r="E340" s="116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</row>
    <row r="341" spans="2:15">
      <c r="B341" s="116"/>
      <c r="C341" s="116"/>
      <c r="D341" s="116"/>
      <c r="E341" s="116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</row>
    <row r="342" spans="2:15">
      <c r="B342" s="116"/>
      <c r="C342" s="116"/>
      <c r="D342" s="116"/>
      <c r="E342" s="116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</row>
    <row r="343" spans="2:15">
      <c r="B343" s="116"/>
      <c r="C343" s="116"/>
      <c r="D343" s="116"/>
      <c r="E343" s="116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</row>
    <row r="344" spans="2:15">
      <c r="B344" s="116"/>
      <c r="C344" s="116"/>
      <c r="D344" s="116"/>
      <c r="E344" s="116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</row>
    <row r="345" spans="2:15">
      <c r="B345" s="116"/>
      <c r="C345" s="116"/>
      <c r="D345" s="116"/>
      <c r="E345" s="116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</row>
    <row r="346" spans="2:15">
      <c r="B346" s="116"/>
      <c r="C346" s="116"/>
      <c r="D346" s="116"/>
      <c r="E346" s="116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</row>
    <row r="347" spans="2:15">
      <c r="B347" s="116"/>
      <c r="C347" s="116"/>
      <c r="D347" s="116"/>
      <c r="E347" s="116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</row>
    <row r="348" spans="2:15">
      <c r="B348" s="116"/>
      <c r="C348" s="116"/>
      <c r="D348" s="116"/>
      <c r="E348" s="116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</row>
    <row r="349" spans="2:15">
      <c r="B349" s="116"/>
      <c r="C349" s="116"/>
      <c r="D349" s="116"/>
      <c r="E349" s="116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</row>
    <row r="350" spans="2:15">
      <c r="B350" s="116"/>
      <c r="C350" s="116"/>
      <c r="D350" s="116"/>
      <c r="E350" s="116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</row>
    <row r="351" spans="2:15">
      <c r="B351" s="116"/>
      <c r="C351" s="116"/>
      <c r="D351" s="116"/>
      <c r="E351" s="116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</row>
    <row r="352" spans="2:15">
      <c r="B352" s="116"/>
      <c r="C352" s="116"/>
      <c r="D352" s="116"/>
      <c r="E352" s="116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</row>
    <row r="353" spans="2:15">
      <c r="B353" s="116"/>
      <c r="C353" s="116"/>
      <c r="D353" s="116"/>
      <c r="E353" s="116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</row>
    <row r="354" spans="2:15">
      <c r="B354" s="116"/>
      <c r="C354" s="116"/>
      <c r="D354" s="116"/>
      <c r="E354" s="116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</row>
    <row r="355" spans="2:15">
      <c r="B355" s="116"/>
      <c r="C355" s="116"/>
      <c r="D355" s="116"/>
      <c r="E355" s="116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</row>
    <row r="356" spans="2:15">
      <c r="B356" s="116"/>
      <c r="C356" s="116"/>
      <c r="D356" s="116"/>
      <c r="E356" s="116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</row>
    <row r="357" spans="2:15">
      <c r="B357" s="116"/>
      <c r="C357" s="116"/>
      <c r="D357" s="116"/>
      <c r="E357" s="116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</row>
    <row r="358" spans="2:15">
      <c r="B358" s="116"/>
      <c r="C358" s="116"/>
      <c r="D358" s="116"/>
      <c r="E358" s="116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</row>
    <row r="359" spans="2:15">
      <c r="B359" s="116"/>
      <c r="C359" s="116"/>
      <c r="D359" s="116"/>
      <c r="E359" s="116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</row>
    <row r="360" spans="2:15">
      <c r="B360" s="116"/>
      <c r="C360" s="116"/>
      <c r="D360" s="116"/>
      <c r="E360" s="116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</row>
    <row r="361" spans="2:15">
      <c r="B361" s="116"/>
      <c r="C361" s="116"/>
      <c r="D361" s="116"/>
      <c r="E361" s="116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</row>
    <row r="362" spans="2:15">
      <c r="B362" s="116"/>
      <c r="C362" s="116"/>
      <c r="D362" s="116"/>
      <c r="E362" s="116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</row>
    <row r="363" spans="2:15">
      <c r="B363" s="116"/>
      <c r="C363" s="116"/>
      <c r="D363" s="116"/>
      <c r="E363" s="116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</row>
    <row r="364" spans="2:15">
      <c r="B364" s="116"/>
      <c r="C364" s="116"/>
      <c r="D364" s="116"/>
      <c r="E364" s="116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</row>
    <row r="365" spans="2:15">
      <c r="B365" s="116"/>
      <c r="C365" s="116"/>
      <c r="D365" s="116"/>
      <c r="E365" s="116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</row>
    <row r="366" spans="2:15">
      <c r="B366" s="116"/>
      <c r="C366" s="116"/>
      <c r="D366" s="116"/>
      <c r="E366" s="116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</row>
    <row r="367" spans="2:15">
      <c r="B367" s="116"/>
      <c r="C367" s="116"/>
      <c r="D367" s="116"/>
      <c r="E367" s="116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</row>
    <row r="368" spans="2:15">
      <c r="B368" s="116"/>
      <c r="C368" s="116"/>
      <c r="D368" s="116"/>
      <c r="E368" s="116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</row>
    <row r="369" spans="2:15">
      <c r="B369" s="116"/>
      <c r="C369" s="116"/>
      <c r="D369" s="116"/>
      <c r="E369" s="116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</row>
    <row r="370" spans="2:15">
      <c r="B370" s="116"/>
      <c r="C370" s="116"/>
      <c r="D370" s="116"/>
      <c r="E370" s="116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</row>
    <row r="371" spans="2:15">
      <c r="B371" s="116"/>
      <c r="C371" s="116"/>
      <c r="D371" s="116"/>
      <c r="E371" s="116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</row>
    <row r="372" spans="2:15">
      <c r="B372" s="116"/>
      <c r="C372" s="116"/>
      <c r="D372" s="116"/>
      <c r="E372" s="116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</row>
    <row r="373" spans="2:15">
      <c r="B373" s="116"/>
      <c r="C373" s="116"/>
      <c r="D373" s="116"/>
      <c r="E373" s="116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</row>
    <row r="374" spans="2:15">
      <c r="B374" s="116"/>
      <c r="C374" s="116"/>
      <c r="D374" s="116"/>
      <c r="E374" s="116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</row>
    <row r="375" spans="2:15">
      <c r="B375" s="116"/>
      <c r="C375" s="116"/>
      <c r="D375" s="116"/>
      <c r="E375" s="116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</row>
    <row r="376" spans="2:15">
      <c r="B376" s="116"/>
      <c r="C376" s="116"/>
      <c r="D376" s="116"/>
      <c r="E376" s="116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</row>
    <row r="377" spans="2:15">
      <c r="B377" s="116"/>
      <c r="C377" s="116"/>
      <c r="D377" s="116"/>
      <c r="E377" s="116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</row>
    <row r="378" spans="2:15">
      <c r="B378" s="116"/>
      <c r="C378" s="116"/>
      <c r="D378" s="116"/>
      <c r="E378" s="116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</row>
    <row r="379" spans="2:15">
      <c r="B379" s="116"/>
      <c r="C379" s="116"/>
      <c r="D379" s="116"/>
      <c r="E379" s="116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</row>
    <row r="380" spans="2:15">
      <c r="B380" s="116"/>
      <c r="C380" s="116"/>
      <c r="D380" s="116"/>
      <c r="E380" s="116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</row>
    <row r="381" spans="2:15">
      <c r="B381" s="116"/>
      <c r="C381" s="116"/>
      <c r="D381" s="116"/>
      <c r="E381" s="116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</row>
    <row r="382" spans="2:15">
      <c r="B382" s="116"/>
      <c r="C382" s="116"/>
      <c r="D382" s="116"/>
      <c r="E382" s="116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</row>
    <row r="383" spans="2:15">
      <c r="B383" s="116"/>
      <c r="C383" s="116"/>
      <c r="D383" s="116"/>
      <c r="E383" s="116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</row>
    <row r="384" spans="2:15">
      <c r="B384" s="116"/>
      <c r="C384" s="116"/>
      <c r="D384" s="116"/>
      <c r="E384" s="116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</row>
    <row r="385" spans="2:15">
      <c r="B385" s="116"/>
      <c r="C385" s="116"/>
      <c r="D385" s="116"/>
      <c r="E385" s="116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</row>
    <row r="386" spans="2:15">
      <c r="B386" s="116"/>
      <c r="C386" s="116"/>
      <c r="D386" s="116"/>
      <c r="E386" s="116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</row>
    <row r="387" spans="2:15">
      <c r="B387" s="116"/>
      <c r="C387" s="116"/>
      <c r="D387" s="116"/>
      <c r="E387" s="116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</row>
    <row r="388" spans="2:15">
      <c r="B388" s="116"/>
      <c r="C388" s="116"/>
      <c r="D388" s="116"/>
      <c r="E388" s="116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</row>
    <row r="389" spans="2:15">
      <c r="B389" s="116"/>
      <c r="C389" s="116"/>
      <c r="D389" s="116"/>
      <c r="E389" s="116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</row>
    <row r="390" spans="2:15">
      <c r="B390" s="116"/>
      <c r="C390" s="116"/>
      <c r="D390" s="116"/>
      <c r="E390" s="116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</row>
    <row r="391" spans="2:15">
      <c r="B391" s="116"/>
      <c r="C391" s="116"/>
      <c r="D391" s="116"/>
      <c r="E391" s="116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</row>
    <row r="392" spans="2:15">
      <c r="B392" s="116"/>
      <c r="C392" s="116"/>
      <c r="D392" s="116"/>
      <c r="E392" s="116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</row>
    <row r="393" spans="2:15">
      <c r="B393" s="116"/>
      <c r="C393" s="116"/>
      <c r="D393" s="116"/>
      <c r="E393" s="116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</row>
    <row r="394" spans="2:15">
      <c r="B394" s="116"/>
      <c r="C394" s="116"/>
      <c r="D394" s="116"/>
      <c r="E394" s="116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</row>
    <row r="395" spans="2:15">
      <c r="B395" s="116"/>
      <c r="C395" s="116"/>
      <c r="D395" s="116"/>
      <c r="E395" s="116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</row>
    <row r="396" spans="2:15">
      <c r="B396" s="116"/>
      <c r="C396" s="116"/>
      <c r="D396" s="116"/>
      <c r="E396" s="116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</row>
    <row r="397" spans="2:15">
      <c r="B397" s="116"/>
      <c r="C397" s="116"/>
      <c r="D397" s="116"/>
      <c r="E397" s="116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</row>
    <row r="398" spans="2:15">
      <c r="B398" s="116"/>
      <c r="C398" s="116"/>
      <c r="D398" s="116"/>
      <c r="E398" s="116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</row>
    <row r="399" spans="2:15">
      <c r="B399" s="116"/>
      <c r="C399" s="116"/>
      <c r="D399" s="116"/>
      <c r="E399" s="116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</row>
    <row r="400" spans="2:15">
      <c r="B400" s="116"/>
      <c r="C400" s="116"/>
      <c r="D400" s="116"/>
      <c r="E400" s="116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</row>
    <row r="401" spans="2:15">
      <c r="B401" s="116"/>
      <c r="C401" s="116"/>
      <c r="D401" s="116"/>
      <c r="E401" s="116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</row>
    <row r="402" spans="2:15">
      <c r="B402" s="116"/>
      <c r="C402" s="116"/>
      <c r="D402" s="116"/>
      <c r="E402" s="116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</row>
    <row r="403" spans="2:15">
      <c r="B403" s="116"/>
      <c r="C403" s="116"/>
      <c r="D403" s="116"/>
      <c r="E403" s="116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</row>
    <row r="404" spans="2:15">
      <c r="B404" s="116"/>
      <c r="C404" s="116"/>
      <c r="D404" s="116"/>
      <c r="E404" s="116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</row>
    <row r="405" spans="2:15">
      <c r="B405" s="116"/>
      <c r="C405" s="116"/>
      <c r="D405" s="116"/>
      <c r="E405" s="116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</row>
    <row r="406" spans="2:15">
      <c r="B406" s="116"/>
      <c r="C406" s="116"/>
      <c r="D406" s="116"/>
      <c r="E406" s="116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</row>
    <row r="407" spans="2:15">
      <c r="B407" s="116"/>
      <c r="C407" s="116"/>
      <c r="D407" s="116"/>
      <c r="E407" s="116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</row>
    <row r="408" spans="2:15">
      <c r="B408" s="116"/>
      <c r="C408" s="116"/>
      <c r="D408" s="116"/>
      <c r="E408" s="116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</row>
    <row r="409" spans="2:15">
      <c r="B409" s="116"/>
      <c r="C409" s="116"/>
      <c r="D409" s="116"/>
      <c r="E409" s="116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</row>
    <row r="410" spans="2:15">
      <c r="B410" s="116"/>
      <c r="C410" s="116"/>
      <c r="D410" s="116"/>
      <c r="E410" s="116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</row>
    <row r="411" spans="2:15">
      <c r="B411" s="116"/>
      <c r="C411" s="116"/>
      <c r="D411" s="116"/>
      <c r="E411" s="116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</row>
    <row r="412" spans="2:15">
      <c r="B412" s="116"/>
      <c r="C412" s="116"/>
      <c r="D412" s="116"/>
      <c r="E412" s="116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</row>
    <row r="413" spans="2:15">
      <c r="B413" s="116"/>
      <c r="C413" s="116"/>
      <c r="D413" s="116"/>
      <c r="E413" s="116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</row>
    <row r="414" spans="2:15">
      <c r="B414" s="116"/>
      <c r="C414" s="116"/>
      <c r="D414" s="116"/>
      <c r="E414" s="116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</row>
    <row r="415" spans="2:15">
      <c r="B415" s="116"/>
      <c r="C415" s="116"/>
      <c r="D415" s="116"/>
      <c r="E415" s="116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</row>
    <row r="416" spans="2:15">
      <c r="B416" s="116"/>
      <c r="C416" s="116"/>
      <c r="D416" s="116"/>
      <c r="E416" s="116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</row>
    <row r="417" spans="2:15">
      <c r="B417" s="116"/>
      <c r="C417" s="116"/>
      <c r="D417" s="116"/>
      <c r="E417" s="116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</row>
    <row r="418" spans="2:15">
      <c r="B418" s="116"/>
      <c r="C418" s="116"/>
      <c r="D418" s="116"/>
      <c r="E418" s="116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</row>
    <row r="419" spans="2:15">
      <c r="B419" s="116"/>
      <c r="C419" s="116"/>
      <c r="D419" s="116"/>
      <c r="E419" s="116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</row>
    <row r="420" spans="2:15">
      <c r="B420" s="116"/>
      <c r="C420" s="116"/>
      <c r="D420" s="116"/>
      <c r="E420" s="116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</row>
    <row r="421" spans="2:15">
      <c r="B421" s="116"/>
      <c r="C421" s="116"/>
      <c r="D421" s="116"/>
      <c r="E421" s="116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</row>
    <row r="422" spans="2:15">
      <c r="B422" s="116"/>
      <c r="C422" s="116"/>
      <c r="D422" s="116"/>
      <c r="E422" s="116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</row>
    <row r="423" spans="2:15">
      <c r="B423" s="116"/>
      <c r="C423" s="116"/>
      <c r="D423" s="116"/>
      <c r="E423" s="116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</row>
    <row r="424" spans="2:15">
      <c r="B424" s="116"/>
      <c r="C424" s="116"/>
      <c r="D424" s="116"/>
      <c r="E424" s="116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</row>
    <row r="425" spans="2:15">
      <c r="B425" s="116"/>
      <c r="C425" s="116"/>
      <c r="D425" s="116"/>
      <c r="E425" s="116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</row>
    <row r="426" spans="2:15">
      <c r="B426" s="116"/>
      <c r="C426" s="116"/>
      <c r="D426" s="116"/>
      <c r="E426" s="116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</row>
    <row r="427" spans="2:15">
      <c r="B427" s="116"/>
      <c r="C427" s="116"/>
      <c r="D427" s="116"/>
      <c r="E427" s="116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</row>
    <row r="428" spans="2:15">
      <c r="B428" s="116"/>
      <c r="C428" s="116"/>
      <c r="D428" s="116"/>
      <c r="E428" s="116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</row>
    <row r="429" spans="2:15">
      <c r="B429" s="116"/>
      <c r="C429" s="116"/>
      <c r="D429" s="116"/>
      <c r="E429" s="116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</row>
    <row r="430" spans="2:15">
      <c r="B430" s="116"/>
      <c r="C430" s="116"/>
      <c r="D430" s="116"/>
      <c r="E430" s="116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</row>
    <row r="431" spans="2:15">
      <c r="B431" s="116"/>
      <c r="C431" s="116"/>
      <c r="D431" s="116"/>
      <c r="E431" s="116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</row>
    <row r="432" spans="2:15">
      <c r="B432" s="116"/>
      <c r="C432" s="116"/>
      <c r="D432" s="116"/>
      <c r="E432" s="116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</row>
    <row r="433" spans="2:15">
      <c r="B433" s="116"/>
      <c r="C433" s="116"/>
      <c r="D433" s="116"/>
      <c r="E433" s="116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</row>
    <row r="434" spans="2:15">
      <c r="B434" s="116"/>
      <c r="C434" s="116"/>
      <c r="D434" s="116"/>
      <c r="E434" s="116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</row>
    <row r="435" spans="2:15">
      <c r="B435" s="116"/>
      <c r="C435" s="116"/>
      <c r="D435" s="116"/>
      <c r="E435" s="116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</row>
    <row r="436" spans="2:15">
      <c r="B436" s="116"/>
      <c r="C436" s="116"/>
      <c r="D436" s="116"/>
      <c r="E436" s="116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</row>
    <row r="437" spans="2:15">
      <c r="B437" s="116"/>
      <c r="C437" s="116"/>
      <c r="D437" s="116"/>
      <c r="E437" s="116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</row>
    <row r="438" spans="2:15">
      <c r="B438" s="116"/>
      <c r="C438" s="116"/>
      <c r="D438" s="116"/>
      <c r="E438" s="116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</row>
    <row r="439" spans="2:15">
      <c r="B439" s="116"/>
      <c r="C439" s="116"/>
      <c r="D439" s="116"/>
      <c r="E439" s="116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</row>
    <row r="440" spans="2:15">
      <c r="B440" s="116"/>
      <c r="C440" s="116"/>
      <c r="D440" s="116"/>
      <c r="E440" s="116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</row>
    <row r="441" spans="2:15">
      <c r="B441" s="116"/>
      <c r="C441" s="116"/>
      <c r="D441" s="116"/>
      <c r="E441" s="116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</row>
    <row r="442" spans="2:15">
      <c r="B442" s="116"/>
      <c r="C442" s="116"/>
      <c r="D442" s="116"/>
      <c r="E442" s="116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</row>
    <row r="443" spans="2:15">
      <c r="B443" s="116"/>
      <c r="C443" s="116"/>
      <c r="D443" s="116"/>
      <c r="E443" s="116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</row>
    <row r="444" spans="2:15">
      <c r="B444" s="116"/>
      <c r="C444" s="116"/>
      <c r="D444" s="116"/>
      <c r="E444" s="116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</row>
    <row r="445" spans="2:15">
      <c r="B445" s="116"/>
      <c r="C445" s="116"/>
      <c r="D445" s="116"/>
      <c r="E445" s="116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</row>
    <row r="446" spans="2:15">
      <c r="B446" s="116"/>
      <c r="C446" s="116"/>
      <c r="D446" s="116"/>
      <c r="E446" s="116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</row>
    <row r="447" spans="2:15">
      <c r="B447" s="116"/>
      <c r="C447" s="116"/>
      <c r="D447" s="116"/>
      <c r="E447" s="116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</row>
    <row r="448" spans="2:15">
      <c r="B448" s="116"/>
      <c r="C448" s="116"/>
      <c r="D448" s="116"/>
      <c r="E448" s="116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</row>
    <row r="449" spans="2:15">
      <c r="B449" s="116"/>
      <c r="C449" s="116"/>
      <c r="D449" s="116"/>
      <c r="E449" s="116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</row>
    <row r="450" spans="2:15">
      <c r="B450" s="116"/>
      <c r="C450" s="116"/>
      <c r="D450" s="116"/>
      <c r="E450" s="116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</row>
    <row r="451" spans="2:15">
      <c r="B451" s="116"/>
      <c r="C451" s="116"/>
      <c r="D451" s="116"/>
      <c r="E451" s="116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</row>
    <row r="452" spans="2:15">
      <c r="B452" s="116"/>
      <c r="C452" s="116"/>
      <c r="D452" s="116"/>
      <c r="E452" s="116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</row>
    <row r="453" spans="2:15">
      <c r="B453" s="116"/>
      <c r="C453" s="116"/>
      <c r="D453" s="116"/>
      <c r="E453" s="116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</row>
    <row r="454" spans="2:15">
      <c r="B454" s="116"/>
      <c r="C454" s="116"/>
      <c r="D454" s="116"/>
      <c r="E454" s="116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</row>
    <row r="455" spans="2:15">
      <c r="B455" s="116"/>
      <c r="C455" s="116"/>
      <c r="D455" s="116"/>
      <c r="E455" s="116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</row>
    <row r="456" spans="2:15">
      <c r="B456" s="116"/>
      <c r="C456" s="116"/>
      <c r="D456" s="116"/>
      <c r="E456" s="116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</row>
    <row r="457" spans="2:15">
      <c r="B457" s="116"/>
      <c r="C457" s="116"/>
      <c r="D457" s="116"/>
      <c r="E457" s="116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</row>
    <row r="458" spans="2:15">
      <c r="B458" s="116"/>
      <c r="C458" s="116"/>
      <c r="D458" s="116"/>
      <c r="E458" s="116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</row>
    <row r="459" spans="2:15">
      <c r="B459" s="116"/>
      <c r="C459" s="116"/>
      <c r="D459" s="116"/>
      <c r="E459" s="116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</row>
    <row r="460" spans="2:15">
      <c r="B460" s="116"/>
      <c r="C460" s="116"/>
      <c r="D460" s="116"/>
      <c r="E460" s="116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</row>
    <row r="461" spans="2:15">
      <c r="B461" s="116"/>
      <c r="C461" s="116"/>
      <c r="D461" s="116"/>
      <c r="E461" s="116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</row>
    <row r="462" spans="2:15">
      <c r="B462" s="116"/>
      <c r="C462" s="116"/>
      <c r="D462" s="116"/>
      <c r="E462" s="116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</row>
    <row r="463" spans="2:15">
      <c r="B463" s="116"/>
      <c r="C463" s="116"/>
      <c r="D463" s="116"/>
      <c r="E463" s="116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</row>
    <row r="464" spans="2:15">
      <c r="B464" s="116"/>
      <c r="C464" s="116"/>
      <c r="D464" s="116"/>
      <c r="E464" s="116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</row>
    <row r="465" spans="2:15">
      <c r="B465" s="116"/>
      <c r="C465" s="116"/>
      <c r="D465" s="116"/>
      <c r="E465" s="116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</row>
    <row r="466" spans="2:15">
      <c r="B466" s="116"/>
      <c r="C466" s="116"/>
      <c r="D466" s="116"/>
      <c r="E466" s="116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</row>
    <row r="467" spans="2:15">
      <c r="B467" s="116"/>
      <c r="C467" s="116"/>
      <c r="D467" s="116"/>
      <c r="E467" s="116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</row>
    <row r="468" spans="2:15">
      <c r="B468" s="116"/>
      <c r="C468" s="116"/>
      <c r="D468" s="116"/>
      <c r="E468" s="116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</row>
    <row r="469" spans="2:15">
      <c r="B469" s="116"/>
      <c r="C469" s="116"/>
      <c r="D469" s="116"/>
      <c r="E469" s="116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</row>
    <row r="470" spans="2:15">
      <c r="B470" s="116"/>
      <c r="C470" s="116"/>
      <c r="D470" s="116"/>
      <c r="E470" s="116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</row>
    <row r="471" spans="2:15">
      <c r="B471" s="116"/>
      <c r="C471" s="116"/>
      <c r="D471" s="116"/>
      <c r="E471" s="116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</row>
    <row r="472" spans="2:15">
      <c r="B472" s="116"/>
      <c r="C472" s="116"/>
      <c r="D472" s="116"/>
      <c r="E472" s="116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</row>
    <row r="473" spans="2:15">
      <c r="B473" s="116"/>
      <c r="C473" s="116"/>
      <c r="D473" s="116"/>
      <c r="E473" s="116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</row>
    <row r="474" spans="2:15">
      <c r="B474" s="116"/>
      <c r="C474" s="116"/>
      <c r="D474" s="116"/>
      <c r="E474" s="116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</row>
    <row r="475" spans="2:15">
      <c r="B475" s="116"/>
      <c r="C475" s="116"/>
      <c r="D475" s="116"/>
      <c r="E475" s="116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</row>
    <row r="476" spans="2:15">
      <c r="B476" s="116"/>
      <c r="C476" s="116"/>
      <c r="D476" s="116"/>
      <c r="E476" s="116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</row>
    <row r="477" spans="2:15">
      <c r="B477" s="116"/>
      <c r="C477" s="116"/>
      <c r="D477" s="116"/>
      <c r="E477" s="116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</row>
    <row r="478" spans="2:15">
      <c r="B478" s="116"/>
      <c r="C478" s="116"/>
      <c r="D478" s="116"/>
      <c r="E478" s="116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</row>
    <row r="479" spans="2:15">
      <c r="B479" s="116"/>
      <c r="C479" s="116"/>
      <c r="D479" s="116"/>
      <c r="E479" s="116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</row>
    <row r="480" spans="2:15">
      <c r="B480" s="116"/>
      <c r="C480" s="116"/>
      <c r="D480" s="116"/>
      <c r="E480" s="116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</row>
    <row r="481" spans="2:15">
      <c r="B481" s="116"/>
      <c r="C481" s="116"/>
      <c r="D481" s="116"/>
      <c r="E481" s="116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</row>
    <row r="482" spans="2:15">
      <c r="B482" s="116"/>
      <c r="C482" s="116"/>
      <c r="D482" s="116"/>
      <c r="E482" s="116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</row>
    <row r="483" spans="2:15">
      <c r="B483" s="116"/>
      <c r="C483" s="116"/>
      <c r="D483" s="116"/>
      <c r="E483" s="116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</row>
    <row r="484" spans="2:15">
      <c r="B484" s="116"/>
      <c r="C484" s="116"/>
      <c r="D484" s="116"/>
      <c r="E484" s="116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</row>
    <row r="485" spans="2:15">
      <c r="B485" s="116"/>
      <c r="C485" s="116"/>
      <c r="D485" s="116"/>
      <c r="E485" s="116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</row>
    <row r="486" spans="2:15">
      <c r="B486" s="116"/>
      <c r="C486" s="116"/>
      <c r="D486" s="116"/>
      <c r="E486" s="116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</row>
    <row r="487" spans="2:15">
      <c r="B487" s="116"/>
      <c r="C487" s="116"/>
      <c r="D487" s="116"/>
      <c r="E487" s="116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</row>
    <row r="488" spans="2:15">
      <c r="B488" s="116"/>
      <c r="C488" s="116"/>
      <c r="D488" s="116"/>
      <c r="E488" s="116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</row>
    <row r="489" spans="2:15">
      <c r="B489" s="116"/>
      <c r="C489" s="116"/>
      <c r="D489" s="116"/>
      <c r="E489" s="116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</row>
    <row r="490" spans="2:15">
      <c r="B490" s="116"/>
      <c r="C490" s="116"/>
      <c r="D490" s="116"/>
      <c r="E490" s="116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</row>
    <row r="491" spans="2:15">
      <c r="B491" s="116"/>
      <c r="C491" s="116"/>
      <c r="D491" s="116"/>
      <c r="E491" s="116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</row>
    <row r="492" spans="2:15">
      <c r="B492" s="116"/>
      <c r="C492" s="116"/>
      <c r="D492" s="116"/>
      <c r="E492" s="116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</row>
    <row r="493" spans="2:15">
      <c r="B493" s="116"/>
      <c r="C493" s="116"/>
      <c r="D493" s="116"/>
      <c r="E493" s="116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</row>
    <row r="494" spans="2:15">
      <c r="B494" s="116"/>
      <c r="C494" s="116"/>
      <c r="D494" s="116"/>
      <c r="E494" s="116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</row>
    <row r="495" spans="2:15">
      <c r="B495" s="116"/>
      <c r="C495" s="116"/>
      <c r="D495" s="116"/>
      <c r="E495" s="116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</row>
    <row r="496" spans="2:15">
      <c r="B496" s="116"/>
      <c r="C496" s="116"/>
      <c r="D496" s="116"/>
      <c r="E496" s="116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</row>
    <row r="497" spans="2:15">
      <c r="B497" s="116"/>
      <c r="C497" s="116"/>
      <c r="D497" s="116"/>
      <c r="E497" s="116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</row>
    <row r="498" spans="2:15">
      <c r="B498" s="116"/>
      <c r="C498" s="116"/>
      <c r="D498" s="116"/>
      <c r="E498" s="116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</row>
    <row r="499" spans="2:15">
      <c r="B499" s="116"/>
      <c r="C499" s="116"/>
      <c r="D499" s="116"/>
      <c r="E499" s="116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</row>
    <row r="500" spans="2:15">
      <c r="B500" s="116"/>
      <c r="C500" s="116"/>
      <c r="D500" s="116"/>
      <c r="E500" s="116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</row>
    <row r="501" spans="2:15">
      <c r="B501" s="116"/>
      <c r="C501" s="116"/>
      <c r="D501" s="116"/>
      <c r="E501" s="116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</row>
    <row r="502" spans="2:15">
      <c r="B502" s="116"/>
      <c r="C502" s="116"/>
      <c r="D502" s="116"/>
      <c r="E502" s="116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</row>
    <row r="503" spans="2:15">
      <c r="B503" s="116"/>
      <c r="C503" s="116"/>
      <c r="D503" s="116"/>
      <c r="E503" s="116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</row>
    <row r="504" spans="2:15">
      <c r="B504" s="116"/>
      <c r="C504" s="116"/>
      <c r="D504" s="116"/>
      <c r="E504" s="116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</row>
    <row r="505" spans="2:15">
      <c r="B505" s="116"/>
      <c r="C505" s="116"/>
      <c r="D505" s="116"/>
      <c r="E505" s="116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</row>
    <row r="506" spans="2:15">
      <c r="B506" s="116"/>
      <c r="C506" s="116"/>
      <c r="D506" s="116"/>
      <c r="E506" s="116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</row>
    <row r="507" spans="2:15">
      <c r="B507" s="116"/>
      <c r="C507" s="116"/>
      <c r="D507" s="116"/>
      <c r="E507" s="116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</row>
    <row r="508" spans="2:15">
      <c r="B508" s="116"/>
      <c r="C508" s="116"/>
      <c r="D508" s="116"/>
      <c r="E508" s="116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</row>
    <row r="509" spans="2:15">
      <c r="B509" s="116"/>
      <c r="C509" s="116"/>
      <c r="D509" s="116"/>
      <c r="E509" s="116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</row>
    <row r="510" spans="2:15">
      <c r="B510" s="116"/>
      <c r="C510" s="116"/>
      <c r="D510" s="116"/>
      <c r="E510" s="116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</row>
    <row r="511" spans="2:15">
      <c r="B511" s="116"/>
      <c r="C511" s="116"/>
      <c r="D511" s="116"/>
      <c r="E511" s="116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</row>
    <row r="512" spans="2:15">
      <c r="B512" s="116"/>
      <c r="C512" s="116"/>
      <c r="D512" s="116"/>
      <c r="E512" s="116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</row>
    <row r="513" spans="2:15">
      <c r="B513" s="116"/>
      <c r="C513" s="116"/>
      <c r="D513" s="116"/>
      <c r="E513" s="116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</row>
    <row r="514" spans="2:15">
      <c r="B514" s="116"/>
      <c r="C514" s="116"/>
      <c r="D514" s="116"/>
      <c r="E514" s="116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</row>
    <row r="515" spans="2:15">
      <c r="B515" s="116"/>
      <c r="C515" s="116"/>
      <c r="D515" s="116"/>
      <c r="E515" s="116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</row>
    <row r="516" spans="2:15">
      <c r="B516" s="116"/>
      <c r="C516" s="116"/>
      <c r="D516" s="116"/>
      <c r="E516" s="116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</row>
    <row r="517" spans="2:15">
      <c r="B517" s="116"/>
      <c r="C517" s="116"/>
      <c r="D517" s="116"/>
      <c r="E517" s="116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</row>
    <row r="518" spans="2:15">
      <c r="B518" s="116"/>
      <c r="C518" s="116"/>
      <c r="D518" s="116"/>
      <c r="E518" s="116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</row>
    <row r="519" spans="2:15">
      <c r="B519" s="116"/>
      <c r="C519" s="116"/>
      <c r="D519" s="116"/>
      <c r="E519" s="116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</row>
    <row r="520" spans="2:15">
      <c r="B520" s="116"/>
      <c r="C520" s="116"/>
      <c r="D520" s="116"/>
      <c r="E520" s="116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</row>
    <row r="521" spans="2:15">
      <c r="B521" s="116"/>
      <c r="C521" s="116"/>
      <c r="D521" s="116"/>
      <c r="E521" s="116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</row>
    <row r="522" spans="2:15">
      <c r="B522" s="116"/>
      <c r="C522" s="116"/>
      <c r="D522" s="116"/>
      <c r="E522" s="116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</row>
    <row r="523" spans="2:15">
      <c r="B523" s="116"/>
      <c r="C523" s="116"/>
      <c r="D523" s="116"/>
      <c r="E523" s="116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</row>
    <row r="524" spans="2:15">
      <c r="B524" s="116"/>
      <c r="C524" s="116"/>
      <c r="D524" s="116"/>
      <c r="E524" s="116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</row>
    <row r="525" spans="2:15">
      <c r="B525" s="116"/>
      <c r="C525" s="116"/>
      <c r="D525" s="116"/>
      <c r="E525" s="116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6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7.28515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135</v>
      </c>
      <c r="C1" s="67" t="s" vm="1">
        <v>214</v>
      </c>
    </row>
    <row r="2" spans="2:12">
      <c r="B2" s="46" t="s">
        <v>134</v>
      </c>
      <c r="C2" s="67" t="s">
        <v>215</v>
      </c>
    </row>
    <row r="3" spans="2:12">
      <c r="B3" s="46" t="s">
        <v>136</v>
      </c>
      <c r="C3" s="67" t="s">
        <v>2663</v>
      </c>
    </row>
    <row r="4" spans="2:12">
      <c r="B4" s="46" t="s">
        <v>137</v>
      </c>
      <c r="C4" s="67">
        <v>14242</v>
      </c>
    </row>
    <row r="6" spans="2:12" ht="26.25" customHeight="1">
      <c r="B6" s="148" t="s">
        <v>162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2:12" ht="26.25" customHeight="1">
      <c r="B7" s="148" t="s">
        <v>83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2:12" s="3" customFormat="1" ht="78.75">
      <c r="B8" s="21" t="s">
        <v>105</v>
      </c>
      <c r="C8" s="29" t="s">
        <v>40</v>
      </c>
      <c r="D8" s="29" t="s">
        <v>108</v>
      </c>
      <c r="E8" s="29" t="s">
        <v>58</v>
      </c>
      <c r="F8" s="29" t="s">
        <v>92</v>
      </c>
      <c r="G8" s="29" t="s">
        <v>190</v>
      </c>
      <c r="H8" s="29" t="s">
        <v>189</v>
      </c>
      <c r="I8" s="29" t="s">
        <v>54</v>
      </c>
      <c r="J8" s="29" t="s">
        <v>53</v>
      </c>
      <c r="K8" s="29" t="s">
        <v>138</v>
      </c>
      <c r="L8" s="65" t="s">
        <v>140</v>
      </c>
    </row>
    <row r="9" spans="2:12" s="3" customFormat="1" ht="25.5">
      <c r="B9" s="14"/>
      <c r="C9" s="15"/>
      <c r="D9" s="15"/>
      <c r="E9" s="15"/>
      <c r="F9" s="15"/>
      <c r="G9" s="15" t="s">
        <v>197</v>
      </c>
      <c r="H9" s="15"/>
      <c r="I9" s="15" t="s">
        <v>193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43</v>
      </c>
      <c r="C11" s="73"/>
      <c r="D11" s="73"/>
      <c r="E11" s="73"/>
      <c r="F11" s="73"/>
      <c r="G11" s="83"/>
      <c r="H11" s="85"/>
      <c r="I11" s="83">
        <v>0.13743598400000004</v>
      </c>
      <c r="J11" s="73"/>
      <c r="K11" s="84">
        <f>IFERROR(I11/$I$11,0)</f>
        <v>1</v>
      </c>
      <c r="L11" s="84">
        <f>I11/'סכום נכסי הקרן'!$C$42</f>
        <v>2.3102715965256564E-5</v>
      </c>
    </row>
    <row r="12" spans="2:12" s="4" customFormat="1" ht="18" customHeight="1">
      <c r="B12" s="92" t="s">
        <v>26</v>
      </c>
      <c r="C12" s="73"/>
      <c r="D12" s="73"/>
      <c r="E12" s="73"/>
      <c r="F12" s="73"/>
      <c r="G12" s="83"/>
      <c r="H12" s="85"/>
      <c r="I12" s="83">
        <v>0.12654281000000003</v>
      </c>
      <c r="J12" s="73"/>
      <c r="K12" s="84">
        <f t="shared" ref="K12:K20" si="0">IFERROR(I12/$I$11,0)</f>
        <v>0.920740015220468</v>
      </c>
      <c r="L12" s="84">
        <f>I12/'סכום נכסי הקרן'!$C$42</f>
        <v>2.1271595049484479E-5</v>
      </c>
    </row>
    <row r="13" spans="2:12">
      <c r="B13" s="89" t="s">
        <v>1691</v>
      </c>
      <c r="C13" s="71"/>
      <c r="D13" s="71"/>
      <c r="E13" s="71"/>
      <c r="F13" s="71"/>
      <c r="G13" s="80"/>
      <c r="H13" s="82"/>
      <c r="I13" s="80">
        <v>0.12654281000000003</v>
      </c>
      <c r="J13" s="71"/>
      <c r="K13" s="81">
        <f t="shared" si="0"/>
        <v>0.920740015220468</v>
      </c>
      <c r="L13" s="81">
        <f>I13/'סכום נכסי הקרן'!$C$42</f>
        <v>2.1271595049484479E-5</v>
      </c>
    </row>
    <row r="14" spans="2:12">
      <c r="B14" s="76" t="s">
        <v>1692</v>
      </c>
      <c r="C14" s="73" t="s">
        <v>1693</v>
      </c>
      <c r="D14" s="86" t="s">
        <v>109</v>
      </c>
      <c r="E14" s="86" t="s">
        <v>462</v>
      </c>
      <c r="F14" s="86" t="s">
        <v>122</v>
      </c>
      <c r="G14" s="83">
        <v>7.9417800000000014</v>
      </c>
      <c r="H14" s="85">
        <v>1500</v>
      </c>
      <c r="I14" s="83">
        <v>0.11912670000000002</v>
      </c>
      <c r="J14" s="84">
        <v>3.9708900000000005E-6</v>
      </c>
      <c r="K14" s="84">
        <f t="shared" si="0"/>
        <v>0.86677954734183726</v>
      </c>
      <c r="L14" s="84">
        <f>I14/'סכום נכסי הקרן'!$C$42</f>
        <v>2.002496168673212E-5</v>
      </c>
    </row>
    <row r="15" spans="2:12">
      <c r="B15" s="76" t="s">
        <v>1694</v>
      </c>
      <c r="C15" s="73" t="s">
        <v>1695</v>
      </c>
      <c r="D15" s="86" t="s">
        <v>109</v>
      </c>
      <c r="E15" s="86" t="s">
        <v>146</v>
      </c>
      <c r="F15" s="86" t="s">
        <v>122</v>
      </c>
      <c r="G15" s="83">
        <v>100.21770000000001</v>
      </c>
      <c r="H15" s="85">
        <v>7.4</v>
      </c>
      <c r="I15" s="83">
        <v>7.4161100000000009E-3</v>
      </c>
      <c r="J15" s="84">
        <v>6.6832526994371864E-6</v>
      </c>
      <c r="K15" s="84">
        <f t="shared" si="0"/>
        <v>5.3960467878630673E-2</v>
      </c>
      <c r="L15" s="84">
        <f>I15/'סכום נכסי הקרן'!$C$42</f>
        <v>1.2466333627523547E-6</v>
      </c>
    </row>
    <row r="16" spans="2:12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92" t="s">
        <v>36</v>
      </c>
      <c r="C17" s="73"/>
      <c r="D17" s="73"/>
      <c r="E17" s="73"/>
      <c r="F17" s="73"/>
      <c r="G17" s="83"/>
      <c r="H17" s="85"/>
      <c r="I17" s="83">
        <v>1.0893174000000002E-2</v>
      </c>
      <c r="J17" s="73"/>
      <c r="K17" s="84">
        <f t="shared" si="0"/>
        <v>7.9259984779531972E-2</v>
      </c>
      <c r="L17" s="84">
        <f>I17/'סכום נכסי הקרן'!$C$42</f>
        <v>1.8311209157720854E-6</v>
      </c>
    </row>
    <row r="18" spans="2:12">
      <c r="B18" s="89" t="s">
        <v>1696</v>
      </c>
      <c r="C18" s="71"/>
      <c r="D18" s="71"/>
      <c r="E18" s="71"/>
      <c r="F18" s="71"/>
      <c r="G18" s="80"/>
      <c r="H18" s="82"/>
      <c r="I18" s="80">
        <v>1.0893174000000002E-2</v>
      </c>
      <c r="J18" s="71"/>
      <c r="K18" s="81">
        <f t="shared" si="0"/>
        <v>7.9259984779531972E-2</v>
      </c>
      <c r="L18" s="81">
        <f>I18/'סכום נכסי הקרן'!$C$42</f>
        <v>1.8311209157720854E-6</v>
      </c>
    </row>
    <row r="19" spans="2:12">
      <c r="B19" s="76" t="s">
        <v>1697</v>
      </c>
      <c r="C19" s="73" t="s">
        <v>1698</v>
      </c>
      <c r="D19" s="86" t="s">
        <v>1384</v>
      </c>
      <c r="E19" s="86" t="s">
        <v>735</v>
      </c>
      <c r="F19" s="86" t="s">
        <v>121</v>
      </c>
      <c r="G19" s="83">
        <v>15.127200000000002</v>
      </c>
      <c r="H19" s="85">
        <v>16.82</v>
      </c>
      <c r="I19" s="83">
        <v>9.4142620000000031E-3</v>
      </c>
      <c r="J19" s="84">
        <v>4.529101796407186E-7</v>
      </c>
      <c r="K19" s="84">
        <f t="shared" si="0"/>
        <v>6.849925125868056E-2</v>
      </c>
      <c r="L19" s="84">
        <f>I19/'סכום נכסי הקרן'!$C$42</f>
        <v>1.5825187456620401E-6</v>
      </c>
    </row>
    <row r="20" spans="2:12">
      <c r="B20" s="76" t="s">
        <v>1699</v>
      </c>
      <c r="C20" s="73" t="s">
        <v>1700</v>
      </c>
      <c r="D20" s="86" t="s">
        <v>1400</v>
      </c>
      <c r="E20" s="86" t="s">
        <v>812</v>
      </c>
      <c r="F20" s="86" t="s">
        <v>121</v>
      </c>
      <c r="G20" s="83">
        <v>3.9970600000000003</v>
      </c>
      <c r="H20" s="85">
        <v>10</v>
      </c>
      <c r="I20" s="83">
        <v>1.4789120000000002E-3</v>
      </c>
      <c r="J20" s="84">
        <v>1.5798656126482214E-7</v>
      </c>
      <c r="K20" s="84">
        <f t="shared" si="0"/>
        <v>1.0760733520851423E-2</v>
      </c>
      <c r="L20" s="84">
        <f>I20/'סכום נכסי הקרן'!$C$42</f>
        <v>2.4860217011004565E-7</v>
      </c>
    </row>
    <row r="21" spans="2:12">
      <c r="B21" s="7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32" t="s">
        <v>205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32" t="s">
        <v>101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32" t="s">
        <v>188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32" t="s">
        <v>196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6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6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6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6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6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6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6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6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6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6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6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6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6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6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6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6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6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6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6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6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6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