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4-6.2023\רשימות נכסים- 30.6.23\רשימות נכסים- שידור שני- 30.6.23\"/>
    </mc:Choice>
  </mc:AlternateContent>
  <xr:revisionPtr revIDLastSave="0" documentId="13_ncr:1_{BF6E7EFB-B770-4716-9EC4-D9383DF5FC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24" l="1"/>
  <c r="I13" i="24"/>
  <c r="I14" i="24"/>
  <c r="I15" i="24"/>
  <c r="I16" i="24"/>
  <c r="I17" i="24"/>
  <c r="I18" i="24"/>
  <c r="I19" i="24"/>
  <c r="I20" i="24"/>
  <c r="I21" i="24"/>
  <c r="I22" i="24"/>
  <c r="I23" i="24"/>
  <c r="I24" i="24"/>
  <c r="I25" i="24"/>
  <c r="I26" i="24"/>
  <c r="I27" i="24"/>
  <c r="I28" i="24"/>
  <c r="I29" i="24"/>
  <c r="I11" i="24"/>
  <c r="H29" i="24"/>
  <c r="H28" i="24"/>
  <c r="H27" i="24"/>
  <c r="H26" i="24"/>
  <c r="H25" i="24"/>
  <c r="H24" i="24"/>
  <c r="H23" i="24"/>
  <c r="H22" i="24"/>
  <c r="H21" i="24"/>
  <c r="H20" i="24"/>
  <c r="G19" i="24"/>
  <c r="H18" i="24"/>
  <c r="H17" i="24"/>
  <c r="H16" i="24"/>
  <c r="H15" i="24"/>
  <c r="H14" i="24"/>
  <c r="G13" i="24"/>
  <c r="E13" i="24" s="1"/>
  <c r="H11" i="24"/>
  <c r="C52" i="27"/>
  <c r="C12" i="27"/>
  <c r="C11" i="27"/>
  <c r="C43" i="1" s="1"/>
  <c r="D43" i="1" s="1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11" i="2"/>
  <c r="J55" i="2"/>
  <c r="J54" i="2" s="1"/>
  <c r="J52" i="2"/>
  <c r="J44" i="2"/>
  <c r="J41" i="2"/>
  <c r="J40" i="2"/>
  <c r="J32" i="2"/>
  <c r="J29" i="2"/>
  <c r="J28" i="2"/>
  <c r="J21" i="2"/>
  <c r="J20" i="2"/>
  <c r="J18" i="2"/>
  <c r="J16" i="2"/>
  <c r="J15" i="2"/>
  <c r="H13" i="24" l="1"/>
  <c r="G12" i="24"/>
  <c r="H19" i="24"/>
  <c r="J13" i="2"/>
  <c r="H12" i="24" l="1"/>
  <c r="E12" i="24"/>
  <c r="E11" i="24" s="1"/>
  <c r="J12" i="2"/>
  <c r="J11" i="2" l="1"/>
  <c r="K49" i="2" l="1"/>
  <c r="K46" i="2"/>
  <c r="K30" i="2"/>
  <c r="K25" i="2"/>
  <c r="K22" i="2"/>
  <c r="K11" i="2"/>
  <c r="K59" i="2"/>
  <c r="K56" i="2"/>
  <c r="K43" i="2"/>
  <c r="K38" i="2"/>
  <c r="K35" i="2"/>
  <c r="K17" i="2"/>
  <c r="K51" i="2"/>
  <c r="K48" i="2"/>
  <c r="K45" i="2"/>
  <c r="K27" i="2"/>
  <c r="K24" i="2"/>
  <c r="K19" i="2"/>
  <c r="K58" i="2"/>
  <c r="K53" i="2"/>
  <c r="K42" i="2"/>
  <c r="K37" i="2"/>
  <c r="K34" i="2"/>
  <c r="K14" i="2"/>
  <c r="K50" i="2"/>
  <c r="K47" i="2"/>
  <c r="K31" i="2"/>
  <c r="K26" i="2"/>
  <c r="K23" i="2"/>
  <c r="K60" i="2"/>
  <c r="K57" i="2"/>
  <c r="K52" i="2"/>
  <c r="K41" i="2"/>
  <c r="K39" i="2"/>
  <c r="K36" i="2"/>
  <c r="K33" i="2"/>
  <c r="K28" i="2"/>
  <c r="K20" i="2"/>
  <c r="K54" i="2"/>
  <c r="K55" i="2"/>
  <c r="K21" i="2"/>
  <c r="K15" i="2"/>
  <c r="K29" i="2"/>
  <c r="K18" i="2"/>
  <c r="K40" i="2"/>
  <c r="K44" i="2"/>
  <c r="K16" i="2"/>
  <c r="K32" i="2"/>
  <c r="K13" i="2"/>
  <c r="K12" i="2"/>
</calcChain>
</file>

<file path=xl/sharedStrings.xml><?xml version="1.0" encoding="utf-8"?>
<sst xmlns="http://schemas.openxmlformats.org/spreadsheetml/2006/main" count="13502" uniqueCount="3874">
  <si>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</si>
  <si>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</si>
  <si>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</si>
  <si>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</si>
  <si>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</si>
  <si>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</si>
  <si>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</si>
  <si>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</si>
  <si>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</si>
  <si>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</si>
  <si>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</si>
  <si>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</si>
  <si>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</si>
  <si>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</si>
  <si>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</si>
  <si>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</si>
  <si>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</si>
  <si>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</si>
  <si>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</si>
  <si>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</si>
  <si>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</si>
  <si>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</si>
  <si>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</si>
  <si>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</si>
  <si>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</si>
  <si>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</si>
  <si>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</si>
  <si>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</si>
  <si>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</si>
  <si>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</si>
  <si>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</si>
  <si>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</si>
  <si>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</si>
  <si>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</si>
  <si>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</si>
  <si>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</si>
  <si>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</si>
  <si>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</si>
  <si>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</si>
  <si>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</si>
  <si>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</si>
  <si>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</si>
  <si>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</si>
  <si>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</si>
  <si>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</si>
  <si>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</si>
  <si>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</si>
  <si>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</si>
  <si>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</si>
  <si>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</si>
  <si>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</si>
  <si>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</si>
  <si>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</si>
  <si>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</si>
  <si>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</si>
  <si>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</si>
  <si>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</si>
  <si>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</si>
  <si>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</si>
  <si>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</si>
  <si>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</si>
  <si>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</si>
  <si>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</si>
  <si>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</si>
  <si>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</si>
  <si>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</si>
  <si>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</si>
  <si>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</si>
  <si>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</si>
  <si>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</si>
  <si>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</si>
  <si>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</si>
  <si>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</si>
  <si>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</si>
  <si>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</si>
  <si>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</si>
  <si>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</si>
  <si>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</si>
  <si>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</si>
  <si>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</si>
  <si>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</si>
  <si>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</si>
  <si>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</si>
  <si>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</si>
  <si>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</si>
  <si>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</si>
  <si>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</si>
  <si>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</si>
  <si>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</si>
  <si>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</si>
  <si>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</si>
  <si>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</si>
  <si>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</si>
  <si>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</si>
  <si>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</si>
  <si>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</si>
  <si>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</si>
  <si>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</si>
  <si>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</si>
  <si>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</si>
  <si>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</si>
  <si>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</si>
  <si>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</si>
  <si>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</si>
  <si>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</si>
  <si>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</si>
  <si>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</si>
  <si>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</si>
  <si>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</si>
  <si>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</si>
  <si>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</si>
  <si>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</si>
  <si>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</si>
  <si>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</si>
  <si>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</si>
  <si>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</si>
  <si>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</si>
  <si>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</si>
  <si>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</si>
  <si>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</si>
  <si>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</si>
  <si>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</si>
  <si>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</si>
  <si>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</si>
  <si>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</si>
  <si>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</si>
  <si>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</si>
  <si>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</si>
  <si>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</si>
  <si>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</si>
  <si>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</si>
  <si>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</si>
  <si>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</si>
  <si>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</si>
  <si>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</si>
  <si>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</si>
  <si>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</si>
  <si>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</si>
  <si>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</si>
  <si>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</si>
  <si>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</si>
  <si>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</si>
  <si>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</si>
  <si>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</si>
  <si>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</si>
  <si>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</si>
  <si>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</si>
  <si>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</si>
  <si>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</si>
  <si>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</si>
  <si>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</si>
  <si>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</si>
  <si>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</si>
  <si>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</si>
  <si>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</si>
  <si>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</si>
  <si>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</si>
  <si>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</si>
  <si>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</si>
  <si>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</si>
  <si>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</si>
  <si>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</si>
  <si>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</si>
  <si>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</si>
  <si>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</si>
  <si>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</si>
  <si>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</si>
  <si>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</si>
  <si>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</si>
  <si>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</si>
  <si>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</si>
  <si>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</si>
  <si>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</si>
  <si>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</si>
  <si>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</si>
  <si>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</si>
  <si>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</si>
  <si>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</si>
  <si>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</si>
  <si>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</si>
  <si>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</si>
  <si>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</si>
  <si>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</si>
  <si>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</si>
  <si>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</si>
  <si>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</si>
  <si>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</si>
  <si>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</si>
  <si>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</si>
  <si>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</si>
  <si>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</si>
  <si>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</si>
  <si>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</si>
  <si>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</si>
  <si>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</si>
  <si>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</si>
  <si>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</si>
  <si>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7253</t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</si>
  <si>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</si>
  <si>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</si>
  <si>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</si>
  <si>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</si>
  <si>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</si>
  <si>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כתר נורבגי</t>
  </si>
  <si>
    <t>סה"כ בישראל</t>
  </si>
  <si>
    <t>סה"כ יתרת מזומנים ועו"ש בש"ח</t>
  </si>
  <si>
    <t>1111111111- 12- בנק הפועלים</t>
  </si>
  <si>
    <t>ilAAA</t>
  </si>
  <si>
    <t>S&amp;P מעלות</t>
  </si>
  <si>
    <t>1111111111- 10- לאומי</t>
  </si>
  <si>
    <t>סה"כ יתרת מזומנים ועו"ש נקובים במט"ח</t>
  </si>
  <si>
    <t>0</t>
  </si>
  <si>
    <t>לא מדורג</t>
  </si>
  <si>
    <t>S&amp;P</t>
  </si>
  <si>
    <t>130018- 12- בנק הפועלים</t>
  </si>
  <si>
    <t>20001- 10- לאומי</t>
  </si>
  <si>
    <t>100006- 10- לאומי</t>
  </si>
  <si>
    <t>20003- 12- בנק הפועלים</t>
  </si>
  <si>
    <t>20003- 10- לאומי</t>
  </si>
  <si>
    <t>70002- 12- בנק הפועלים</t>
  </si>
  <si>
    <t>70002- 10-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</si>
  <si>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</si>
  <si>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</si>
  <si>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</si>
  <si>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</si>
  <si>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</si>
  <si>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</si>
  <si>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</si>
  <si>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</si>
  <si>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</si>
  <si>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</si>
  <si>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</si>
  <si>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</si>
  <si>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</si>
  <si>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ממשל צמודה 0527- גליל</t>
  </si>
  <si>
    <t>1140847</t>
  </si>
  <si>
    <t>ממשל צמודה 0545- גליל</t>
  </si>
  <si>
    <t>1134865</t>
  </si>
  <si>
    <t>ממשל צמודה 0923- גליל</t>
  </si>
  <si>
    <t>1128081</t>
  </si>
  <si>
    <t>ממשל צמודה 1025- גליל</t>
  </si>
  <si>
    <t>1135912</t>
  </si>
  <si>
    <t>ממשל צמודה 1131- גליל</t>
  </si>
  <si>
    <t>1172220</t>
  </si>
  <si>
    <t>ממשל צמודה 1151- גליל</t>
  </si>
  <si>
    <t>1168301</t>
  </si>
  <si>
    <t>ממשלתי צמוד 841- גליל</t>
  </si>
  <si>
    <t>1120583</t>
  </si>
  <si>
    <t>ממשלתי צמודה 0536- גליל</t>
  </si>
  <si>
    <t>1097708</t>
  </si>
  <si>
    <t>ממשלתית צמודה 0.5% 0529- גליל</t>
  </si>
  <si>
    <t>1157023</t>
  </si>
  <si>
    <t>ממשלתית צמודה 0726- גליל</t>
  </si>
  <si>
    <t>1169564</t>
  </si>
  <si>
    <t>סה"כ לא צמודות</t>
  </si>
  <si>
    <t>סה"כ מלווה קצר מועד</t>
  </si>
  <si>
    <t>מ.ק.מ. 414- בנק ישראל- מק"מ</t>
  </si>
  <si>
    <t>8240418</t>
  </si>
  <si>
    <t>30/04/23</t>
  </si>
  <si>
    <t>מלווה קצר מועד 1023- בנק ישראל- מק"מ</t>
  </si>
  <si>
    <t>8231029</t>
  </si>
  <si>
    <t>מלווה קצר מועד 1123- בנק ישראל- מק"מ</t>
  </si>
  <si>
    <t>8231128</t>
  </si>
  <si>
    <t>מלווה קצר מועד 114- בנק ישראל- מק"מ</t>
  </si>
  <si>
    <t>8240111</t>
  </si>
  <si>
    <t>31/01/23</t>
  </si>
  <si>
    <t>מלווה קצר מועד 214- בנק ישראל- מק"מ</t>
  </si>
  <si>
    <t>8240210</t>
  </si>
  <si>
    <t>28/02/23</t>
  </si>
  <si>
    <t>מלווה קצר מועד 314- בנק ישראל- מק"מ</t>
  </si>
  <si>
    <t>8240319</t>
  </si>
  <si>
    <t>30/03/23</t>
  </si>
  <si>
    <t>מקמ 1213- בנק ישראל- מק"מ</t>
  </si>
  <si>
    <t>8231219</t>
  </si>
  <si>
    <t>29/12/22</t>
  </si>
  <si>
    <t>מקמ 524- בנק ישראל- מק"מ</t>
  </si>
  <si>
    <t>8240525</t>
  </si>
  <si>
    <t>31/05/23</t>
  </si>
  <si>
    <t>מקמ 614- בנק ישראל- מק"מ</t>
  </si>
  <si>
    <t>8240616</t>
  </si>
  <si>
    <t>29/06/23</t>
  </si>
  <si>
    <t>מקמ 813</t>
  </si>
  <si>
    <t>8230815</t>
  </si>
  <si>
    <t>מקמ 913- בנק ישראל- מק"מ</t>
  </si>
  <si>
    <t>8230914</t>
  </si>
  <si>
    <t>סה"כ שחר</t>
  </si>
  <si>
    <t>ממשל שיקלית 0928- שחר</t>
  </si>
  <si>
    <t>1150879</t>
  </si>
  <si>
    <t>ממשל שקלית 0226- שחר</t>
  </si>
  <si>
    <t>1174697</t>
  </si>
  <si>
    <t>ממשל שקלית 0229- שחר</t>
  </si>
  <si>
    <t>1194802</t>
  </si>
  <si>
    <t>ממשל שקלית 0327- שחר</t>
  </si>
  <si>
    <t>1139344</t>
  </si>
  <si>
    <t>ממשל שקלית 0347- שחר</t>
  </si>
  <si>
    <t>1140193</t>
  </si>
  <si>
    <t>ממשל שקלית 0723- שחר</t>
  </si>
  <si>
    <t>1167105</t>
  </si>
  <si>
    <t>ממשל שקלית 0825- שחר</t>
  </si>
  <si>
    <t>1135557</t>
  </si>
  <si>
    <t>ממשל שקלית 11/52 2.8%- שחר</t>
  </si>
  <si>
    <t>1184076</t>
  </si>
  <si>
    <t>ממשלתי שקלי  1026- שחר</t>
  </si>
  <si>
    <t>1099456</t>
  </si>
  <si>
    <t>ממשלתי שקלי 324- שחר</t>
  </si>
  <si>
    <t>1130848</t>
  </si>
  <si>
    <t>ממשלתי שקלית 0142- שחר</t>
  </si>
  <si>
    <t>1125400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</si>
  <si>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</si>
  <si>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</si>
  <si>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</si>
  <si>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</si>
  <si>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</si>
  <si>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</si>
  <si>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ממשלתית שקלית 1.3% 04/32- שחר</t>
  </si>
  <si>
    <t>1180660</t>
  </si>
  <si>
    <t>ממשלתית שקלית 1.5% 11/23- שחר</t>
  </si>
  <si>
    <t>1155068</t>
  </si>
  <si>
    <t>ממשלתית שקלית 537ב 1.5% 05/37- שחר</t>
  </si>
  <si>
    <t>1166180</t>
  </si>
  <si>
    <t>סה"כ גילון</t>
  </si>
  <si>
    <t>סה"כ צמודות לדולר</t>
  </si>
  <si>
    <t>סה"כ אג"ח של ממשלת ישראל שהונפקו בחו"ל</t>
  </si>
  <si>
    <t>ISRAEL 4.5 2120- מדינת ישראל</t>
  </si>
  <si>
    <t>US46513JB593</t>
  </si>
  <si>
    <t>A+</t>
  </si>
  <si>
    <t>Fitch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</si>
  <si>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</si>
  <si>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</si>
  <si>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</si>
  <si>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</si>
  <si>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</si>
  <si>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</si>
  <si>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</si>
  <si>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</si>
  <si>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</si>
  <si>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</si>
  <si>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</si>
  <si>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</si>
  <si>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</si>
  <si>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מז טפ הנפק 52- מזרחי טפחות חברה להנפקות בע"מ</t>
  </si>
  <si>
    <t>2310381</t>
  </si>
  <si>
    <t>520032046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</si>
  <si>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</si>
  <si>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</si>
  <si>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</si>
  <si>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</si>
  <si>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מקורות אגח 11- מקורות חברת מים בע"מ</t>
  </si>
  <si>
    <t>1158476</t>
  </si>
  <si>
    <t>520010869</t>
  </si>
  <si>
    <t>מרכנתיל 3- מרכנתיל הנפקות בע"מ</t>
  </si>
  <si>
    <t>1171297</t>
  </si>
  <si>
    <t>513686154</t>
  </si>
  <si>
    <t>נמלי ישראל אגח א- חברת נמלי ישראל - פיתוח נכסים בע"מ</t>
  </si>
  <si>
    <t>1145564</t>
  </si>
  <si>
    <t>513569780</t>
  </si>
  <si>
    <t>נדלן מניב בישראל</t>
  </si>
  <si>
    <t>פועלים הנ אגח 36- הפועלים הנפקות בע"מ</t>
  </si>
  <si>
    <t>1940659</t>
  </si>
  <si>
    <t>520032640</t>
  </si>
  <si>
    <t>פועלים הנפ 35- הפועלים הנפקות בע"מ</t>
  </si>
  <si>
    <t>1940618</t>
  </si>
  <si>
    <t>פועלים הנפ אגח 32- הפועלים הנפקות בע"מ</t>
  </si>
  <si>
    <t>1940535</t>
  </si>
  <si>
    <t>חשמל     אגח 29- חברת החשמל לישראל בע"מ</t>
  </si>
  <si>
    <t>6000236</t>
  </si>
  <si>
    <t>520000472</t>
  </si>
  <si>
    <t>אנרגיה</t>
  </si>
  <si>
    <t>Aa1.il</t>
  </si>
  <si>
    <t>חשמל אגח 27- חברת החשמל לישראל בע"מ</t>
  </si>
  <si>
    <t>6000210</t>
  </si>
  <si>
    <t>חשמל אגח 31- חברת החשמל לישראל בע"מ</t>
  </si>
  <si>
    <t>6000285</t>
  </si>
  <si>
    <t>חשמל אגח 32- חברת החשמל לישראל בע"מ</t>
  </si>
  <si>
    <t>6000384</t>
  </si>
  <si>
    <t>חשמל אגח 33- חברת החשמל לישראל בע"מ</t>
  </si>
  <si>
    <t>6000392</t>
  </si>
  <si>
    <t>31/08/22</t>
  </si>
  <si>
    <t>חשמל אגח 35- חברת החשמל לישראל בע"מ</t>
  </si>
  <si>
    <t>1196799</t>
  </si>
  <si>
    <t>נתיבי גז אגח ד- נתיבי הגז הטבעי לישראל בע"מ</t>
  </si>
  <si>
    <t>1147503</t>
  </si>
  <si>
    <t>513436394</t>
  </si>
  <si>
    <t>ilAA+</t>
  </si>
  <si>
    <t>עזריאלי אגח ד- קבוצת עזריאלי בע"מ (לשעבר קנית מימון)</t>
  </si>
  <si>
    <t>1138650</t>
  </si>
  <si>
    <t>510960719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</si>
  <si>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</si>
  <si>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</si>
  <si>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</si>
  <si>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</si>
  <si>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אגח ז- קבוצת עזריאלי בע"מ (לשעבר קנית מימון)</t>
  </si>
  <si>
    <t>1178672</t>
  </si>
  <si>
    <t>עזריאלי אגח ח- קבוצת עזריאלי בע"מ (לשעבר קנית מימון)</t>
  </si>
  <si>
    <t>1178680</t>
  </si>
  <si>
    <t>עזריאלי קבוצה אגח ב סחיר- קבוצת עזריאלי בע"מ (לשעבר קנית מימון)</t>
  </si>
  <si>
    <t>1134436</t>
  </si>
  <si>
    <t>*ביג  ח- ביג מרכזי קניות (2004) בע"מ</t>
  </si>
  <si>
    <t>1138924</t>
  </si>
  <si>
    <t>513623314</t>
  </si>
  <si>
    <t>ilAA</t>
  </si>
  <si>
    <t>*ביג אגח יד- ביג מרכזי קניות (2004) בע"מ</t>
  </si>
  <si>
    <t>1161512</t>
  </si>
  <si>
    <t>*ביג יא- ביג מרכזי קניות (2004) בע"מ</t>
  </si>
  <si>
    <t>1151117</t>
  </si>
  <si>
    <t>*גב ים     אגח ט- חברת גב-ים לקרקעות בע"מ</t>
  </si>
  <si>
    <t>7590219</t>
  </si>
  <si>
    <t>520001736</t>
  </si>
  <si>
    <t>*גב ים אגח י- חברת גב-ים לקרקעות בע"מ</t>
  </si>
  <si>
    <t>7590284</t>
  </si>
  <si>
    <t>*גב ים סד' ו'- חברת גב-ים לקרקעות בע"מ</t>
  </si>
  <si>
    <t>7590128</t>
  </si>
  <si>
    <t>*מבנה אגח כה- מבנה נדל"ן (כ.ד)  בע"מ</t>
  </si>
  <si>
    <t>2260636</t>
  </si>
  <si>
    <t>520024126</t>
  </si>
  <si>
    <t>*מבני תעש אגח כג- מבנה נדל"ן (כ.ד)  בע"מ</t>
  </si>
  <si>
    <t>2260545</t>
  </si>
  <si>
    <t>*מבני תעש אגח כד- מבנה נדל"ן (כ.ד)  בע"מ</t>
  </si>
  <si>
    <t>2260552</t>
  </si>
  <si>
    <t>*מבני תעשיה  אגח כ- מבנה נדל"ן (כ.ד)  בע"מ</t>
  </si>
  <si>
    <t>2260495</t>
  </si>
  <si>
    <t>*מבני תעשיה אגח יז- מבנה נדל"ן (כ.ד)  בע"מ</t>
  </si>
  <si>
    <t>2260446</t>
  </si>
  <si>
    <t>*מליסרון  אגח יח- מליסרון בע"מ</t>
  </si>
  <si>
    <t>3230372</t>
  </si>
  <si>
    <t>520037789</t>
  </si>
  <si>
    <t>*מליסרון  אגח יט- מליסרון בע"מ</t>
  </si>
  <si>
    <t>3230398</t>
  </si>
  <si>
    <t>*מליסרון  אגח כא- מליסרון בע"מ</t>
  </si>
  <si>
    <t>1194638</t>
  </si>
  <si>
    <t>*מליסרון אגח ו- מליסרון בע"מ</t>
  </si>
  <si>
    <t>3230125</t>
  </si>
  <si>
    <t>*מליסרון אגח י'- מליסרון בע"מ</t>
  </si>
  <si>
    <t>3230190</t>
  </si>
  <si>
    <t>*מליסרון אגח יד- מליסרון בע"מ</t>
  </si>
  <si>
    <t>3230232</t>
  </si>
  <si>
    <t>*מליסרון אגח יז- מליסרון בע"מ</t>
  </si>
  <si>
    <t>3230273</t>
  </si>
  <si>
    <t>*מליסרון אגח כ- מליסרון בע"מ</t>
  </si>
  <si>
    <t>3230422</t>
  </si>
  <si>
    <t>*מליסרון טז'- מליסרון בע"מ</t>
  </si>
  <si>
    <t>3230265</t>
  </si>
  <si>
    <t>*רבוע נדלן אגח ח- רבוע כחול נדל"ן בע"מ</t>
  </si>
  <si>
    <t>1157569</t>
  </si>
  <si>
    <t>513765859</t>
  </si>
  <si>
    <t>*ריט 1 אגח ד- ריט 1 בע"מ</t>
  </si>
  <si>
    <t>1129899</t>
  </si>
  <si>
    <t>513821488</t>
  </si>
  <si>
    <t>*ריט 1 אגח ו- ריט 1 בע"מ</t>
  </si>
  <si>
    <t>1138544</t>
  </si>
  <si>
    <t>*ריט 1 אגח ז- ריט 1 בע"מ</t>
  </si>
  <si>
    <t>1171271</t>
  </si>
  <si>
    <t>*ריט 1 סד ה- ריט 1 בע"מ</t>
  </si>
  <si>
    <t>1136753</t>
  </si>
  <si>
    <t>איירפורט אגח ה- איירפורט סיטי בע"מ</t>
  </si>
  <si>
    <t>1133487</t>
  </si>
  <si>
    <t>511659401</t>
  </si>
  <si>
    <t>אמות אגח ד- אמות השקעות בע"מ</t>
  </si>
  <si>
    <t>1133149</t>
  </si>
  <si>
    <t>520026683</t>
  </si>
  <si>
    <t>אמות אגח ו- אמות השקעות בע"מ</t>
  </si>
  <si>
    <t>1158609</t>
  </si>
  <si>
    <t>אמות אגח ח- אמות השקעות בע"מ</t>
  </si>
  <si>
    <t>1172782</t>
  </si>
  <si>
    <t>ארפורט אגח ט- איירפורט סיטי בע"מ</t>
  </si>
  <si>
    <t>1160944</t>
  </si>
  <si>
    <t>ארפורט אגח יא- איירפורט סיטי בע"מ</t>
  </si>
  <si>
    <t>1195999</t>
  </si>
  <si>
    <t>הראל השקעות אגח א- הראל השקעות בביטוח ושרותים פיננסים בע"מ</t>
  </si>
  <si>
    <t>5850110</t>
  </si>
  <si>
    <t>520033986</t>
  </si>
  <si>
    <t>ביטוח</t>
  </si>
  <si>
    <t>Aa2.il</t>
  </si>
  <si>
    <t>ישרס אגח טו- ישרס חברה להשקעות בע"מ</t>
  </si>
  <si>
    <t>6130207</t>
  </si>
  <si>
    <t>520017807</t>
  </si>
  <si>
    <t>ישרס אגח יח- ישרס חברה להשקעות בע"מ</t>
  </si>
  <si>
    <t>6130280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</si>
  <si>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</si>
  <si>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</si>
  <si>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</si>
  <si>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</si>
  <si>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התח נד401- בנק לאומי לישראל בע"מ</t>
  </si>
  <si>
    <t>6040380</t>
  </si>
  <si>
    <t>לאומי התח נדח' סד' 405- בנק לאומי לישראל בע"מ</t>
  </si>
  <si>
    <t>6040620</t>
  </si>
  <si>
    <t>לאומי כתבי התח נד סד' 402- בנק לאומי לישראל בע"מ</t>
  </si>
  <si>
    <t>6040398</t>
  </si>
  <si>
    <t>פועלים הנפ הת כ- הפועלים הנפקות בע"מ</t>
  </si>
  <si>
    <t>1940691</t>
  </si>
  <si>
    <t>פועלים הנפקות התחייבות נדחית ס- הפועלים הנפקות בע"מ</t>
  </si>
  <si>
    <t>1940626</t>
  </si>
  <si>
    <t>פועלים הנפקות כא COCO- הפועלים הנפקות בע"מ</t>
  </si>
  <si>
    <t>1940725</t>
  </si>
  <si>
    <t>פועלים התחייבות נדחים ה'- בנק הפועלים בע"מ</t>
  </si>
  <si>
    <t>6620462</t>
  </si>
  <si>
    <t>520000118</t>
  </si>
  <si>
    <t>פועלים התחייבות נדחים ו- בנק הפועלים בע"מ</t>
  </si>
  <si>
    <t>6620553</t>
  </si>
  <si>
    <t>פועלים התחייבות נדחים ז'- בנק הפועלים בע"מ</t>
  </si>
  <si>
    <t>1191329</t>
  </si>
  <si>
    <t>30/11/22</t>
  </si>
  <si>
    <t>שלמה החז אגח יח- ש.שלמה החזקות בע"מ</t>
  </si>
  <si>
    <t>1410307</t>
  </si>
  <si>
    <t>520034372</t>
  </si>
  <si>
    <t>שלמה החז אגח כ- ש.שלמה החזקות בע"מ</t>
  </si>
  <si>
    <t>1192749</t>
  </si>
  <si>
    <t>*ביג אג"ח ט'- ביג מרכזי קניות (2004) בע"מ</t>
  </si>
  <si>
    <t>1141050</t>
  </si>
  <si>
    <t>ilAA-</t>
  </si>
  <si>
    <t>*ביג אגח ז- ביג מרכזי קניות (2004) בע"מ</t>
  </si>
  <si>
    <t>1136084</t>
  </si>
  <si>
    <t>*ביג אגח טו- ביג מרכזי קניות (2004) בע"מ</t>
  </si>
  <si>
    <t>1162221</t>
  </si>
  <si>
    <t>Aa3.il</t>
  </si>
  <si>
    <t>*ביג אגח יח- ביג מרכזי קניות (2004) בע"מ</t>
  </si>
  <si>
    <t>1174226</t>
  </si>
  <si>
    <t>*ביג אגח כ- ביג מרכזי קניות (2004) בע"מ</t>
  </si>
  <si>
    <t>1186188</t>
  </si>
  <si>
    <t>*ביג מרכזי קניות יב- ביג מרכזי קניות (2004) בע"מ</t>
  </si>
  <si>
    <t>1156231</t>
  </si>
  <si>
    <t>*מגה אור אג8- מגה אור החזקות בע"מ</t>
  </si>
  <si>
    <t>1147602</t>
  </si>
  <si>
    <t>513257873</t>
  </si>
  <si>
    <t>*רבוע נדלן אגח ו- רבוע כחול נדל"ן בע"מ</t>
  </si>
  <si>
    <t>1140607</t>
  </si>
  <si>
    <t>*ריבוע נדלן אגח ט- רבוע כחול נדל"ן בע"מ</t>
  </si>
  <si>
    <t>1174556</t>
  </si>
  <si>
    <t>אדמה אגח ב- אדמה פתרונות לחקלאות בע"מ</t>
  </si>
  <si>
    <t>1110915</t>
  </si>
  <si>
    <t>520043605</t>
  </si>
  <si>
    <t>כימיה, גומי ופלסטיק</t>
  </si>
  <si>
    <t>בזק אגח 10- בזק החברה הישראלית לתקשורת בע"מ</t>
  </si>
  <si>
    <t>2300184</t>
  </si>
  <si>
    <t>520031931</t>
  </si>
  <si>
    <t>בזק אגח 12- בזק החברה הישראלית לתקשורת בע"מ</t>
  </si>
  <si>
    <t>2300242</t>
  </si>
  <si>
    <t>בזק אגח 14- בזק החברה הישראלית לתקשורת בע"מ</t>
  </si>
  <si>
    <t>2300317</t>
  </si>
  <si>
    <t>בילאומי הנפקות כד- הבינלאומי הראשון הנפקות בע"מ</t>
  </si>
  <si>
    <t>1151000</t>
  </si>
  <si>
    <t>513141879</t>
  </si>
  <si>
    <t>בינלאומי הנפק התח כו- הבינלאומי הראשון הנפקות בע"מ</t>
  </si>
  <si>
    <t>1185537</t>
  </si>
  <si>
    <t>בינלאומי הנפק התח כז- הבינלאומי הראשון הנפקות בע"מ</t>
  </si>
  <si>
    <t>1189497</t>
  </si>
  <si>
    <t>בינלאומי כה COCO- הבינלאומי הראשון הנפקות בע"מ</t>
  </si>
  <si>
    <t>1167030</t>
  </si>
  <si>
    <t>דיסקונט כתבי התחייבות נדחים ז- דיסקונט מנפיקים בע"מ</t>
  </si>
  <si>
    <t>7480247</t>
  </si>
  <si>
    <t>520029935</t>
  </si>
  <si>
    <t>דיסקונט מנ נד ו- דיסקונט מנפיקים בע"מ</t>
  </si>
  <si>
    <t>7480197</t>
  </si>
  <si>
    <t>דיסקונט מנ נד ח- דיסקונט מנפיקים בע"מ</t>
  </si>
  <si>
    <t>7480312</t>
  </si>
  <si>
    <t>דיסקונט מנ נד ט- דיסקונט מנפיקים בע"מ</t>
  </si>
  <si>
    <t>1191246</t>
  </si>
  <si>
    <t>הפניקס אגח 5- הפניקס אחזקות בע"מ</t>
  </si>
  <si>
    <t>7670284</t>
  </si>
  <si>
    <t>520017450</t>
  </si>
  <si>
    <t>הראל הנפק אגח ז- הראל ביטוח מימון והנפקות בע"מ</t>
  </si>
  <si>
    <t>1126077</t>
  </si>
  <si>
    <t>513834200</t>
  </si>
  <si>
    <t>ישרס אגח טז- ישרס חברה להשקעות בע"מ</t>
  </si>
  <si>
    <t>6130223</t>
  </si>
  <si>
    <t>ישרס אגח יג- ישרס חברה להשקעות בע"מ</t>
  </si>
  <si>
    <t>6130181</t>
  </si>
  <si>
    <t>ישרס אגח יט- ישרס חברה להשקעות בע"מ</t>
  </si>
  <si>
    <t>6130348</t>
  </si>
  <si>
    <t>כלל ביטוח אגח א- כלל החזקות עסקי ביטוח בע"מ</t>
  </si>
  <si>
    <t>1193481</t>
  </si>
  <si>
    <t>520036120</t>
  </si>
  <si>
    <t>כללביט אגח ט- כללביט מימון בע"מ</t>
  </si>
  <si>
    <t>1136050</t>
  </si>
  <si>
    <t>513754069</t>
  </si>
  <si>
    <t>מז טפ הנפק הת 48- מזרחי טפחות חברה להנפקות בע"מ</t>
  </si>
  <si>
    <t>2310266</t>
  </si>
  <si>
    <t>מז טפ הנפק כתבי הת50 coco- מזרחי טפחות חברה להנפקות בע"מ</t>
  </si>
  <si>
    <t>2310290</t>
  </si>
  <si>
    <t>מזטפ הנפ הת65- מזרחי טפחות חברה להנפקות בע"מ</t>
  </si>
  <si>
    <t>1191675</t>
  </si>
  <si>
    <t>מזרחי כתבי התחייבות נדחים 53- מזרחי טפחות חברה להנפקות בע"מ</t>
  </si>
  <si>
    <t>2310399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</si>
  <si>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</si>
  <si>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</si>
  <si>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</si>
  <si>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</si>
  <si>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</si>
  <si>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סלע נדלן אגח ד- סלע קפיטל נדל"ן בע"מ</t>
  </si>
  <si>
    <t>1167147</t>
  </si>
  <si>
    <t>פניקס הון אגח ה- הפניקס גיוסי הון (2009) בע"מ</t>
  </si>
  <si>
    <t>1135417</t>
  </si>
  <si>
    <t>514290345</t>
  </si>
  <si>
    <t>*ג'נריישן קפיטל אגח ב- ג'נריישן קפיטל בע"מ</t>
  </si>
  <si>
    <t>1177526</t>
  </si>
  <si>
    <t>515846558</t>
  </si>
  <si>
    <t>ilA+</t>
  </si>
  <si>
    <t>*ג'נריישן קפיטל אגח ג- ג'נריישן קפיטל בע"מ</t>
  </si>
  <si>
    <t>1184555</t>
  </si>
  <si>
    <t>*דמרי אגח י- י.ח.דמרי בניה ופיתוח בע"מ</t>
  </si>
  <si>
    <t>1186162</t>
  </si>
  <si>
    <t>511399388</t>
  </si>
  <si>
    <t>בנייה</t>
  </si>
  <si>
    <t>A1.il</t>
  </si>
  <si>
    <t>*מגה אור   אגח ו- מגה אור החזקות בע"מ</t>
  </si>
  <si>
    <t>1138668</t>
  </si>
  <si>
    <t>*מגה אור אגח ד- מגה אור החזקות בע"מ</t>
  </si>
  <si>
    <t>1130632</t>
  </si>
  <si>
    <t>*מגה אור אגח ז- מגה אור החזקות בע"מ</t>
  </si>
  <si>
    <t>1141696</t>
  </si>
  <si>
    <t>*מגה אור אגח ט- מגה אור החזקות בע"מ</t>
  </si>
  <si>
    <t>1165141</t>
  </si>
  <si>
    <t>*מגה אור אגח י- מגה אור החזקות בע"מ</t>
  </si>
  <si>
    <t>1178367</t>
  </si>
  <si>
    <t>*מגה אור אגח יא- מגה אור החזקות בע"מ</t>
  </si>
  <si>
    <t>1178375</t>
  </si>
  <si>
    <t>*מימון ישיר אגח ג- מימון ישיר מקבוצת ישיר 2006 בע"מ</t>
  </si>
  <si>
    <t>1171214</t>
  </si>
  <si>
    <t>513893123</t>
  </si>
  <si>
    <t>אשראי חוץ בנקאי</t>
  </si>
  <si>
    <t>*מימון ישיר אגח ה- מימון ישיר מקבוצת ישיר 2006 בע"מ</t>
  </si>
  <si>
    <t>1182831</t>
  </si>
  <si>
    <t>*מימון ישיר אגח ו- מימון ישיר מקבוצת ישיר 2006 בע"מ</t>
  </si>
  <si>
    <t>1191659</t>
  </si>
  <si>
    <t>*מימון ישיר ד- מימון ישיר מקבוצת ישיר 2006 בע"מ</t>
  </si>
  <si>
    <t>1175660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</si>
  <si>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</si>
  <si>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</si>
  <si>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</si>
  <si>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</si>
  <si>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</si>
  <si>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אלבר אג"ח יז- אלבר שירותי מימונית בע"מ</t>
  </si>
  <si>
    <t>1158732</t>
  </si>
  <si>
    <t>512025891</t>
  </si>
  <si>
    <t>אלבר אגח יט- אלבר שירותי מימונית בע"מ</t>
  </si>
  <si>
    <t>1191824</t>
  </si>
  <si>
    <t>אלדן תחבורה אגח ה- אלדן תחבורה בע"מ</t>
  </si>
  <si>
    <t>1155357</t>
  </si>
  <si>
    <t>510454333</t>
  </si>
  <si>
    <t>אלדן תחבורה אגח ז- אלדן תחבורה בע"מ</t>
  </si>
  <si>
    <t>1184779</t>
  </si>
  <si>
    <t>אלדן תחבורה אגח ח- אלדן תחבורה בע"מ</t>
  </si>
  <si>
    <t>1192442</t>
  </si>
  <si>
    <t>גירון אגח ו- גירון פיתוח ובניה בע"מ</t>
  </si>
  <si>
    <t>1139849</t>
  </si>
  <si>
    <t>520044520</t>
  </si>
  <si>
    <t>גירון אגח ז- גירון פיתוח ובניה בע"מ</t>
  </si>
  <si>
    <t>1142629</t>
  </si>
  <si>
    <t>גירון אגח ח- גירון פיתוח ובניה בע"מ</t>
  </si>
  <si>
    <t>1183151</t>
  </si>
  <si>
    <t>*ג'י סיטי אגח טו- ג'י סיטי בע"מ</t>
  </si>
  <si>
    <t>1260769</t>
  </si>
  <si>
    <t>520033234</t>
  </si>
  <si>
    <t>נדלן מניב בחו"ל</t>
  </si>
  <si>
    <t>ilA</t>
  </si>
  <si>
    <t>*סלקום אגח ח- סלקום ישראל בע"מ</t>
  </si>
  <si>
    <t>1132828</t>
  </si>
  <si>
    <t>511930125</t>
  </si>
  <si>
    <t>אפי נכסים אגח 8- אפי נכסים בע"מ</t>
  </si>
  <si>
    <t>1142231</t>
  </si>
  <si>
    <t>510560188</t>
  </si>
  <si>
    <t>A2.il</t>
  </si>
  <si>
    <t>אפי נכסים אגח יא- אפי נכסים בע"מ</t>
  </si>
  <si>
    <t>1171628</t>
  </si>
  <si>
    <t>אפי נכסים אגח יג- אפי נכסים בע"מ</t>
  </si>
  <si>
    <t>1178292</t>
  </si>
  <si>
    <t>אפי נכסים אגח יד- אפי נכסים בע"מ</t>
  </si>
  <si>
    <t>1184530</t>
  </si>
  <si>
    <t>אשטרום קבוצה אגח ד- קבוצת אשטרום</t>
  </si>
  <si>
    <t>1182989</t>
  </si>
  <si>
    <t>510381601</t>
  </si>
  <si>
    <t>הכשרת ישוב אגח 21- חברת הכשרת הישוב בישראל בע"מ</t>
  </si>
  <si>
    <t>6120224</t>
  </si>
  <si>
    <t>520020116</t>
  </si>
  <si>
    <t>נכסים ובנין אגח י- חברה לנכסים ולבנין בע"מ</t>
  </si>
  <si>
    <t>1193630</t>
  </si>
  <si>
    <t>520025438</t>
  </si>
  <si>
    <t>*או פי סי אגח ב'- או.פי.סי. אנרגיה בע"מ</t>
  </si>
  <si>
    <t>1166057</t>
  </si>
  <si>
    <t>514401702</t>
  </si>
  <si>
    <t>ilA-</t>
  </si>
  <si>
    <t>*גזית גלוב אגח יד- ג'י סיטי בע"מ</t>
  </si>
  <si>
    <t>1260736</t>
  </si>
  <si>
    <t>*ג'י סיטי  אגח יג- ג'י סיטי בע"מ</t>
  </si>
  <si>
    <t>1260652</t>
  </si>
  <si>
    <t>*ג'י סיטי אגח יב- ג'י סיטי בע"מ</t>
  </si>
  <si>
    <t>1260603</t>
  </si>
  <si>
    <t>*פתאל החזקות אגח ד- פתאל החזקות 1998 בע"מ</t>
  </si>
  <si>
    <t>1188192</t>
  </si>
  <si>
    <t>512607888</t>
  </si>
  <si>
    <t>A3.il</t>
  </si>
  <si>
    <t>הכשרת הישוב אג"ח 23- חברת הכשרת הישוב בישראל בע"מ</t>
  </si>
  <si>
    <t>6120323</t>
  </si>
  <si>
    <t>מגוריט אגח ב- מגוריט ישראל בעמ</t>
  </si>
  <si>
    <t>1168350</t>
  </si>
  <si>
    <t>515434074</t>
  </si>
  <si>
    <t>מגוריט אגח ג- מגוריט ישראל בעמ</t>
  </si>
  <si>
    <t>1175975</t>
  </si>
  <si>
    <t>מגוריט אגח ד- מגוריט ישראל בעמ</t>
  </si>
  <si>
    <t>1185834</t>
  </si>
  <si>
    <t>מגוריט אגח ה- מגוריט ישראל בעמ</t>
  </si>
  <si>
    <t>1192129</t>
  </si>
  <si>
    <t>*נופר אנרג אגח א- ע.י נופר אנרגי' בע"מ</t>
  </si>
  <si>
    <t>1179340</t>
  </si>
  <si>
    <t>514599943</t>
  </si>
  <si>
    <t>אנרגיה מתחדשת</t>
  </si>
  <si>
    <t>*קרדן אן וי אגח ב- קרדן אן.וי.</t>
  </si>
  <si>
    <t>1113034</t>
  </si>
  <si>
    <t>1239114</t>
  </si>
  <si>
    <t>אול- יר אגח ה</t>
  </si>
  <si>
    <t>1143304</t>
  </si>
  <si>
    <t>1841580</t>
  </si>
  <si>
    <t>ארי נדלן אגח א- ארי נדל"ן(ארנה) השקעות בע"מ</t>
  </si>
  <si>
    <t>3660156</t>
  </si>
  <si>
    <t>520038332</t>
  </si>
  <si>
    <t>מניבים ריט אגח ב- מניבים קרן הריט החדשה בע"מ</t>
  </si>
  <si>
    <t>1155928</t>
  </si>
  <si>
    <t>515327120</t>
  </si>
  <si>
    <t>מניבים ריט אגח ג- מניבים קרן הריט החדשה בע"מ</t>
  </si>
  <si>
    <t>1177658</t>
  </si>
  <si>
    <t>מניבים ריט אגח ד- מניבים קרן הריט החדשה בע"מ</t>
  </si>
  <si>
    <t>1193929</t>
  </si>
  <si>
    <t>משק אנרגיה אגח א- משק אנרגיה-אנרגיות מתחדשות בע"מ</t>
  </si>
  <si>
    <t>1169531</t>
  </si>
  <si>
    <t>516167343</t>
  </si>
  <si>
    <t>דיסקונט אגח יד- דיסקונט מנפיקים בע"מ</t>
  </si>
  <si>
    <t>7480163</t>
  </si>
  <si>
    <t>תעשיה אוירית אגח ד- התעשיה האוירית לישראל בע"מ</t>
  </si>
  <si>
    <t>1133131</t>
  </si>
  <si>
    <t>520027194</t>
  </si>
  <si>
    <t>ביטחוניות</t>
  </si>
  <si>
    <t>*אייסיאל   אגח ז- איי.סי.אל גרופ בע"מ (דואלי)</t>
  </si>
  <si>
    <t>2810372</t>
  </si>
  <si>
    <t>520027830</t>
  </si>
  <si>
    <t>*ביג אגח ו- ביג מרכזי קניות (2004) בע"מ</t>
  </si>
  <si>
    <t>1132521</t>
  </si>
  <si>
    <t>*גב ים אגח ח- חברת גב-ים לקרקעות בע"מ</t>
  </si>
  <si>
    <t>7590151</t>
  </si>
  <si>
    <t>*ישראמקו אגח ג- ישראמקו נגב 2 שותפות מוגבלת</t>
  </si>
  <si>
    <t>2320232</t>
  </si>
  <si>
    <t>550010003</t>
  </si>
  <si>
    <t>חיפושי נפט וגז</t>
  </si>
  <si>
    <t>*שופרסל אגח ז- שופר-סל בע"מ</t>
  </si>
  <si>
    <t>7770258</t>
  </si>
  <si>
    <t>520022732</t>
  </si>
  <si>
    <t>רשתות שיווק</t>
  </si>
  <si>
    <t>אמות אגח ה- אמות השקעות בע"מ</t>
  </si>
  <si>
    <t>1138114</t>
  </si>
  <si>
    <t>אמות אגח ז- אמות השקעות בע"מ</t>
  </si>
  <si>
    <t>1162866</t>
  </si>
  <si>
    <t>וילאר אינטרנ' ח'- וילאר אינטרנשיונל בע"מ</t>
  </si>
  <si>
    <t>4160156</t>
  </si>
  <si>
    <t>520038910</t>
  </si>
  <si>
    <t>מנורה הון ד- מנורה חברה לביטוח בע"מ</t>
  </si>
  <si>
    <t>1135920</t>
  </si>
  <si>
    <t>520042540</t>
  </si>
  <si>
    <t>שלמה החז אגח יז- ש.שלמה החזקות בע"מ</t>
  </si>
  <si>
    <t>1410299</t>
  </si>
  <si>
    <t>שלמה החז אגח יט- ש.שלמה החזקות בע"מ</t>
  </si>
  <si>
    <t>1192731</t>
  </si>
  <si>
    <t>בזק אגח 13- בזק החברה הישראלית לתקשורת בע"מ</t>
  </si>
  <si>
    <t>2300309</t>
  </si>
  <si>
    <t>בזק אגח 9- בזק החברה הישראלית לתקשורת בע"מ</t>
  </si>
  <si>
    <t>2300176</t>
  </si>
  <si>
    <t>גמא אגח ג- גמא ניהול וסליקה בע"מ</t>
  </si>
  <si>
    <t>1185941</t>
  </si>
  <si>
    <t>512711789</t>
  </si>
  <si>
    <t>הראל הנפ אגח טו- הראל ביטוח מימון והנפקות בע"מ</t>
  </si>
  <si>
    <t>1143130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</si>
  <si>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</si>
  <si>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</si>
  <si>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</si>
  <si>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</si>
  <si>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 אגח יח- הראל ביטוח מימון והנפקות בע"מ</t>
  </si>
  <si>
    <t>1182666</t>
  </si>
  <si>
    <t>הראל הנפקות יב ש- הראל ביטוח מימון והנפקות בע"מ</t>
  </si>
  <si>
    <t>1138163</t>
  </si>
  <si>
    <t>יוניברסל אגח ב- יוניברסל מוטורס  ישראל בע"מ</t>
  </si>
  <si>
    <t>1141647</t>
  </si>
  <si>
    <t>511809071</t>
  </si>
  <si>
    <t>מסחר</t>
  </si>
  <si>
    <t>כללביט אגח י'- כללביט מימון בע"מ</t>
  </si>
  <si>
    <t>1136068</t>
  </si>
  <si>
    <t>כללביט אגח יא- כללביט מימון בע"מ</t>
  </si>
  <si>
    <t>1160647</t>
  </si>
  <si>
    <t>כללביט כתהתנ אגח יב- כללביט מימון בע"מ</t>
  </si>
  <si>
    <t>1179928</t>
  </si>
  <si>
    <t>מנורה הון אגח ז- מנורה מבטחים גיוס הון בע"מ</t>
  </si>
  <si>
    <t>1184191</t>
  </si>
  <si>
    <t>513937714</t>
  </si>
  <si>
    <t>מנורה הון התח 5- מנורה מבטחים גיוס הון בע"מ</t>
  </si>
  <si>
    <t>1143411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</si>
  <si>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</si>
  <si>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</si>
  <si>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</si>
  <si>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</si>
  <si>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פניקס הון אגח יא- הפניקס גיוסי הון (2009) בע"מ</t>
  </si>
  <si>
    <t>1159359</t>
  </si>
  <si>
    <t>קרסו אגח ב- קרסו מוטורס בע"מ</t>
  </si>
  <si>
    <t>1139591</t>
  </si>
  <si>
    <t>514065283</t>
  </si>
  <si>
    <t>קרסו מוטורס   אגח ג- קרסו מוטורס בע"מ</t>
  </si>
  <si>
    <t>1141829</t>
  </si>
  <si>
    <t>קרסו מוטורס אגח א- קרסו מוטורס בע"מ</t>
  </si>
  <si>
    <t>1136464</t>
  </si>
  <si>
    <t>קרסו מוטורס אגח ד- קרסו מוטורס בע"מ</t>
  </si>
  <si>
    <t>1173566</t>
  </si>
  <si>
    <t>*אלקטרה    אגח ד- אלקטרה בע"מ</t>
  </si>
  <si>
    <t>7390149</t>
  </si>
  <si>
    <t>520028911</t>
  </si>
  <si>
    <t>*אלקטרה אגח ה- אלקטרה בע"מ</t>
  </si>
  <si>
    <t>7390222</t>
  </si>
  <si>
    <t>*דמרי      אגח ז- י.ח.דמרי בניה ופיתוח בע"מ</t>
  </si>
  <si>
    <t>1141191</t>
  </si>
  <si>
    <t>*דמרי אגח ט- י.ח.דמרי בניה ופיתוח בע"מ</t>
  </si>
  <si>
    <t>1168368</t>
  </si>
  <si>
    <t>*פז נפט  אגח ח- פז חברת הנפט בע"מ</t>
  </si>
  <si>
    <t>1162817</t>
  </si>
  <si>
    <t>*פז נפט אגח ד- פז חברת הנפט בע"מ</t>
  </si>
  <si>
    <t>1132505</t>
  </si>
  <si>
    <t>*פרטנר אגח ז- חברת פרטנר תקשורת בע"מ</t>
  </si>
  <si>
    <t>1156397</t>
  </si>
  <si>
    <t>520044314</t>
  </si>
  <si>
    <t>*שפיר הנדסה  אג"ח א- שפיר הנדסה ותעשיה בע"מ</t>
  </si>
  <si>
    <t>1136134</t>
  </si>
  <si>
    <t>514892801</t>
  </si>
  <si>
    <t>מתכת ומוצרי בניה</t>
  </si>
  <si>
    <t>*שפיר הנדסה אגח ב- שפיר הנדסה ותעשיה בע"מ</t>
  </si>
  <si>
    <t>1141951</t>
  </si>
  <si>
    <t>אלבר אג"ח יח- אלבר שירותי מימונית בע"מ</t>
  </si>
  <si>
    <t>1158740</t>
  </si>
  <si>
    <t>אלבר אגח כ- אלבר שירותי מימונית בע"מ</t>
  </si>
  <si>
    <t>1191832</t>
  </si>
  <si>
    <t>אלדן אגח ו- אלדן תחבורה בע"מ</t>
  </si>
  <si>
    <t>1161678</t>
  </si>
  <si>
    <t>אלדן תחבורה אגח ט- אלדן תחבורה בע"מ</t>
  </si>
  <si>
    <t>1192459</t>
  </si>
  <si>
    <t>בזן אגח ה- בתי זקוק לנפט בע"מ</t>
  </si>
  <si>
    <t>2590388</t>
  </si>
  <si>
    <t>520036658</t>
  </si>
  <si>
    <t>בזן אגח י- בתי זקוק לנפט בע"מ</t>
  </si>
  <si>
    <t>2590511</t>
  </si>
  <si>
    <t>ממן אגח ב- ממן-מסופי מטען וניטול בע"מ</t>
  </si>
  <si>
    <t>2380046</t>
  </si>
  <si>
    <t>520036435</t>
  </si>
  <si>
    <t>*אזורים אגח 13- אזורים-חברה להשקעות בפתוח ובבנין בע"מ</t>
  </si>
  <si>
    <t>7150410</t>
  </si>
  <si>
    <t>520025990</t>
  </si>
  <si>
    <t>*אזורים סדרה 14- אזורים-חברה להשקעות בפתוח ובבנין בע"מ</t>
  </si>
  <si>
    <t>7150444</t>
  </si>
  <si>
    <t>*אנלייט אנר אגח ו- אנלייט אנרגיה מתחדשת בע"מ</t>
  </si>
  <si>
    <t>7200173</t>
  </si>
  <si>
    <t>520041146</t>
  </si>
  <si>
    <t>*אנלייט אנרגיה אגח ג- אנלייט אנרגיה מתחדשת בע"מ</t>
  </si>
  <si>
    <t>7200249</t>
  </si>
  <si>
    <t>*אנרג'יקס אגח א- אנרג'יקס אנרגיות מתחדשות בע"מ</t>
  </si>
  <si>
    <t>1161751</t>
  </si>
  <si>
    <t>513901371</t>
  </si>
  <si>
    <t>*אנרג'יקס ב 0.25%- אנרג'יקס אנרגיות מתחדשות בע"מ</t>
  </si>
  <si>
    <t>1168483</t>
  </si>
  <si>
    <t>*אפריקה מגורים אגח ה- אפריקה ישראל מגורים בע"מ</t>
  </si>
  <si>
    <t>1162825</t>
  </si>
  <si>
    <t>520034760</t>
  </si>
  <si>
    <t>*סלקום אגח ט- סלקום ישראל בע"מ</t>
  </si>
  <si>
    <t>1132836</t>
  </si>
  <si>
    <t>*סלקום אגח יא- סלקום ישראל בע"מ</t>
  </si>
  <si>
    <t>1139252</t>
  </si>
  <si>
    <t>*סלקום אגח יב- סלקום ישראל בע"מ</t>
  </si>
  <si>
    <t>1143080</t>
  </si>
  <si>
    <t>*סלקום אגח יג- סלקום ישראל בע"מ</t>
  </si>
  <si>
    <t>1189190</t>
  </si>
  <si>
    <t>איידיאיי הנפקות התחייבות ה- איי.די.איי. הנפקות (2010) בע"מ</t>
  </si>
  <si>
    <t>1155878</t>
  </si>
  <si>
    <t>514486042</t>
  </si>
  <si>
    <t>אשטרום קב אגח ג- קבוצת אשטרום</t>
  </si>
  <si>
    <t>1140102</t>
  </si>
  <si>
    <t>פתאל אירו אגח א- פתאל נכסים(אירופה)בע"מ</t>
  </si>
  <si>
    <t>1137512</t>
  </si>
  <si>
    <t>515328250</t>
  </si>
  <si>
    <t>פתאל אירו אגח ד- פתאל נכסים(אירופה)בע"מ</t>
  </si>
  <si>
    <t>1168038</t>
  </si>
  <si>
    <t>פתאל אירופה אגח ג- פתאל נכסים(אירופה)בע"מ</t>
  </si>
  <si>
    <t>1141852</t>
  </si>
  <si>
    <t>קרסו נדלן אגח א- קרסו נדלן בע"מ</t>
  </si>
  <si>
    <t>1190008</t>
  </si>
  <si>
    <t>510488190</t>
  </si>
  <si>
    <t>*או.פי.סי  אגח ג- או.פי.סי. אנרגיה בע"מ</t>
  </si>
  <si>
    <t>1180355</t>
  </si>
  <si>
    <t>*פתאל החז  אגח ב- פתאל החזקות 1998 בע"מ</t>
  </si>
  <si>
    <t>1150812</t>
  </si>
  <si>
    <t>מלונאות ותיירות</t>
  </si>
  <si>
    <t>*פתאל החזקות אגח ג- פתאל החזקות 1998 בע"מ</t>
  </si>
  <si>
    <t>1161785</t>
  </si>
  <si>
    <t>אקרו אגח א- קבוצת אקרו בע"מ</t>
  </si>
  <si>
    <t>1188572</t>
  </si>
  <si>
    <t>511996803</t>
  </si>
  <si>
    <t>קרדן נדלן אגח- קרדן ישראל בע"מ</t>
  </si>
  <si>
    <t>1172725</t>
  </si>
  <si>
    <t>520033457</t>
  </si>
  <si>
    <t>*אנלייט אנר אגח ה- אנלייט אנרגיה מתחדשת בע"מ</t>
  </si>
  <si>
    <t>7200116</t>
  </si>
  <si>
    <t>אלומיי אגח ה- אלומיי קפיטל בע"מ</t>
  </si>
  <si>
    <t>1193275</t>
  </si>
  <si>
    <t>520039868</t>
  </si>
  <si>
    <t>אלומיי קפיטל אגח ג- אלומיי קפיטל בע"מ</t>
  </si>
  <si>
    <t>1159375</t>
  </si>
  <si>
    <t>ריט אזורים אג ב- ריט אזורים - ה.פ ליווינג בע"מ</t>
  </si>
  <si>
    <t>1183581</t>
  </si>
  <si>
    <t>516117181</t>
  </si>
  <si>
    <t>*ישראמקו אגח ב- ישראמקו נגב 2 שותפות מוגבלת</t>
  </si>
  <si>
    <t>2320224</t>
  </si>
  <si>
    <t>*ישראמקו נגב 2 א- ישראמקו נגב 2 שותפות מוגבלת</t>
  </si>
  <si>
    <t>2320174</t>
  </si>
  <si>
    <t>אלביט מערכות אגח ג- אלביט בע"מ</t>
  </si>
  <si>
    <t>1178250</t>
  </si>
  <si>
    <t>520027509</t>
  </si>
  <si>
    <t>אלביט מערכות אגח ד- אלביט מערכות בע"מ</t>
  </si>
  <si>
    <t>1178268</t>
  </si>
  <si>
    <t>520043027</t>
  </si>
  <si>
    <t>*תמר פטרו אגח ב- תמר פטרוליום בעמ</t>
  </si>
  <si>
    <t>1143593</t>
  </si>
  <si>
    <t>515334662</t>
  </si>
  <si>
    <t>*תמר פטרוליום אגח א- תמר פטרוליום בעמ</t>
  </si>
  <si>
    <t>1141332</t>
  </si>
  <si>
    <t>סה"כ אחר</t>
  </si>
  <si>
    <t>SOLAREDGE TECH 0 09/25- סולראדג' טכנולוגיות בע"מ</t>
  </si>
  <si>
    <t>US83417MAD65</t>
  </si>
  <si>
    <t>בלומברג</t>
  </si>
  <si>
    <t>513865329</t>
  </si>
  <si>
    <t>Semiconductors &amp; Semiconductor Equipment</t>
  </si>
  <si>
    <t>Moodys</t>
  </si>
  <si>
    <t>ISRELE 3.75 02/32- חברת החשמל לישראל בע"מ</t>
  </si>
  <si>
    <t>IL0060004004</t>
  </si>
  <si>
    <t>BBB+</t>
  </si>
  <si>
    <t>HAPOAL 3.255 01/32- בנק הפועלים בע"מ</t>
  </si>
  <si>
    <t>IL0066204707</t>
  </si>
  <si>
    <t>BBB</t>
  </si>
  <si>
    <t>LUMIIT 3.275 01/31 01/26- בנק לאומי לישראל בע"מ</t>
  </si>
  <si>
    <t>IL0060404899</t>
  </si>
  <si>
    <t>LUMIIT 7.129 07/33- LUMIIT 7.129 07/33</t>
  </si>
  <si>
    <t>IL0060406795</t>
  </si>
  <si>
    <t>ISRAEL CHEMICALS 6.375 31/05/38- israel chemicals limited</t>
  </si>
  <si>
    <t>IL0028103310</t>
  </si>
  <si>
    <t>BBB-</t>
  </si>
  <si>
    <t>MZRHIT 3.077 04/31- בנק מזרחי טפחות בע"מ</t>
  </si>
  <si>
    <t>IL0069508369</t>
  </si>
  <si>
    <t>520000522</t>
  </si>
  <si>
    <t>ENOIGA 8.5 09/33- אנרג'יאן ישראל פיננס בע"מ</t>
  </si>
  <si>
    <t>IL0011971442</t>
  </si>
  <si>
    <t>516301843</t>
  </si>
  <si>
    <t>Energy</t>
  </si>
  <si>
    <t>BB-</t>
  </si>
  <si>
    <t>TEVA 4.375 2030- טבע תעשיות פרמצבטיות בע"מ</t>
  </si>
  <si>
    <t>XS2406607171</t>
  </si>
  <si>
    <t>520013954</t>
  </si>
  <si>
    <t>פארמה</t>
  </si>
  <si>
    <t>TEVA 7.375 09/29- TEVA PHARMACEUTICALS NE</t>
  </si>
  <si>
    <t>XS2592804434</t>
  </si>
  <si>
    <t>TEVA 8.125 09/31- TEVA PHARMACEUTICALS NE</t>
  </si>
  <si>
    <t>US88167AAR23</t>
  </si>
  <si>
    <t>ALVGR 4.252 07/52- allianz se-reg</t>
  </si>
  <si>
    <t>DE000A30VJZ6</t>
  </si>
  <si>
    <t>11071</t>
  </si>
  <si>
    <t>Insurance</t>
  </si>
  <si>
    <t>A2</t>
  </si>
  <si>
    <t>SRENVX 4.5 24/44- Cloverie plc swiss reins</t>
  </si>
  <si>
    <t>XS1108784510</t>
  </si>
  <si>
    <t>12795</t>
  </si>
  <si>
    <t>A</t>
  </si>
  <si>
    <t>ZURNVX 3 04/51- ZURICH FINANCE IRELAND DESIG</t>
  </si>
  <si>
    <t>XS2283177561</t>
  </si>
  <si>
    <t>12121212</t>
  </si>
  <si>
    <t>ZURNVX 3.5 05/52- WILLOW NO.2 FOR ZURICH</t>
  </si>
  <si>
    <t>XS2416978190</t>
  </si>
  <si>
    <t>27078</t>
  </si>
  <si>
    <t>ANZNZ 5.548 08/32- ANZNZ</t>
  </si>
  <si>
    <t>USQ0426YAV58</t>
  </si>
  <si>
    <t>2867</t>
  </si>
  <si>
    <t>Banks</t>
  </si>
  <si>
    <t>A-</t>
  </si>
  <si>
    <t>AXASA 4.25 03/43- AXA GLOBAL</t>
  </si>
  <si>
    <t>XS2487052487</t>
  </si>
  <si>
    <t>10829</t>
  </si>
  <si>
    <t>FABSJV 5.875 01/34- Foundry JV Holdco LLC</t>
  </si>
  <si>
    <t>US350930AA10</t>
  </si>
  <si>
    <t>11536</t>
  </si>
  <si>
    <t>Other</t>
  </si>
  <si>
    <t>IAGLN 4.25 11/32- BRITISH AIRWAYS</t>
  </si>
  <si>
    <t>US11044MAA45</t>
  </si>
  <si>
    <t>28301</t>
  </si>
  <si>
    <t>Transportation</t>
  </si>
  <si>
    <t>SHBASS 4.625 08/32- SVENSKA  HANDELSBANKEN AB</t>
  </si>
  <si>
    <t>XS2523511165</t>
  </si>
  <si>
    <t>12903</t>
  </si>
  <si>
    <t>ALVGR 3.2 PERP- ALLIANZ NFJ</t>
  </si>
  <si>
    <t>US018820AB64</t>
  </si>
  <si>
    <t>10012</t>
  </si>
  <si>
    <t>Baa1</t>
  </si>
  <si>
    <t>ANZ 6.742 12/32- ANZNZ</t>
  </si>
  <si>
    <t>USQ0954PVM14</t>
  </si>
  <si>
    <t>NAB 3.933 08/2034 08/29- NATIONAL AUSTRALIA</t>
  </si>
  <si>
    <t>USG6S94TAB96</t>
  </si>
  <si>
    <t>10298</t>
  </si>
  <si>
    <t>SCENTRE GROUP 4.75 09/80- SCENTRE GROUP</t>
  </si>
  <si>
    <t>USQ8053LAA28</t>
  </si>
  <si>
    <t>28337</t>
  </si>
  <si>
    <t>Real Estate</t>
  </si>
  <si>
    <t>SCGAU 5.125 09/2080- SCENTRE GROUP</t>
  </si>
  <si>
    <t>USQ8053LAB01</t>
  </si>
  <si>
    <t>AER 3.3 01/32- AERCAP IRELAND CAPITAL</t>
  </si>
  <si>
    <t>US00774MAX39</t>
  </si>
  <si>
    <t>28222</t>
  </si>
  <si>
    <t>Capital Goods</t>
  </si>
  <si>
    <t>ASSGEN 5.8 07/32- Assicurazioni generali</t>
  </si>
  <si>
    <t>XS2468223107</t>
  </si>
  <si>
    <t>11025</t>
  </si>
  <si>
    <t>Baa2</t>
  </si>
  <si>
    <t>C 6.174 05/34- CITIGROUP INC</t>
  </si>
  <si>
    <t>US17327CAR43</t>
  </si>
  <si>
    <t>10083</t>
  </si>
  <si>
    <t>HPQ 5.5 01/33- HP Inc</t>
  </si>
  <si>
    <t>US40434LAN55</t>
  </si>
  <si>
    <t>27120</t>
  </si>
  <si>
    <t>Technology Hardware &amp; Equipment</t>
  </si>
  <si>
    <t>INTNED 4.125 08/33- ING Groep</t>
  </si>
  <si>
    <t>XS2524746687</t>
  </si>
  <si>
    <t>10208</t>
  </si>
  <si>
    <t>MQGAU 6.798 01/33- MQGAU O</t>
  </si>
  <si>
    <t>USQ568A9SS79</t>
  </si>
  <si>
    <t>27676</t>
  </si>
  <si>
    <t>Diversified Financials</t>
  </si>
  <si>
    <t>PRU 6 09/52- PRUDENTIAL</t>
  </si>
  <si>
    <t>US744320BK76</t>
  </si>
  <si>
    <t>10860</t>
  </si>
  <si>
    <t>STLA 6.375 09/32- STLA 6.375 09/32</t>
  </si>
  <si>
    <t>USU85861AE97</t>
  </si>
  <si>
    <t>90175</t>
  </si>
  <si>
    <t>Automobiles &amp; Components</t>
  </si>
  <si>
    <t>TD 8.125 10/82- Toronto Dominion Bank</t>
  </si>
  <si>
    <t>US89117F8Z56</t>
  </si>
  <si>
    <t>12616</t>
  </si>
  <si>
    <t>ACAFP 7.25 PERP- CREDIT AGRICOLE SA</t>
  </si>
  <si>
    <t>FR001400F067</t>
  </si>
  <si>
    <t>10886</t>
  </si>
  <si>
    <t>BACR 7.119 06/34- BARCLAYS BANK</t>
  </si>
  <si>
    <t>US06738ECH62</t>
  </si>
  <si>
    <t>10046</t>
  </si>
  <si>
    <t>BCRED 2.625 12/26- BCRED Castle Peak Funding LLC</t>
  </si>
  <si>
    <t>US09261HAD98</t>
  </si>
  <si>
    <t>13362</t>
  </si>
  <si>
    <t>BCRED 7.05 09/25- BCRED Castle Peak Funding LLC</t>
  </si>
  <si>
    <t>US09261HBA41</t>
  </si>
  <si>
    <t>BOOZ ALLEN HAMILTON INC 07/29- BOOZ ALLEN HAMILTON INC</t>
  </si>
  <si>
    <t>US09951LAB99</t>
  </si>
  <si>
    <t>89438</t>
  </si>
  <si>
    <t>Commercial &amp; Professional Services</t>
  </si>
  <si>
    <t>ENBCN 5.5 07/77- ENBRIDGE</t>
  </si>
  <si>
    <t>US29250NAS45</t>
  </si>
  <si>
    <t>27509</t>
  </si>
  <si>
    <t>ENBCN 6 01/27 01/77- ENBRIDGE</t>
  </si>
  <si>
    <t>us29250nan57</t>
  </si>
  <si>
    <t>ENELIM 6.625 PERP- ENELIM 5 1/8 10</t>
  </si>
  <si>
    <t>XS2576550243</t>
  </si>
  <si>
    <t>27051</t>
  </si>
  <si>
    <t>Utilities</t>
  </si>
  <si>
    <t>EXPE 3.25 02/30- Expedia Inc</t>
  </si>
  <si>
    <t>US30212PAR64</t>
  </si>
  <si>
    <t>12308</t>
  </si>
  <si>
    <t>Hotels Restaurants &amp; Leisure</t>
  </si>
  <si>
    <t>FS KKR CAPITAL 4.25 2/25 01/25- FS KKR CAPITAL CORP</t>
  </si>
  <si>
    <t>US30313RAA77</t>
  </si>
  <si>
    <t>11309</t>
  </si>
  <si>
    <t>FSK 3.125 10/28- FS KKR CAPITAL CORP</t>
  </si>
  <si>
    <t>US302635AK33</t>
  </si>
  <si>
    <t>GM 6.4 01/09/2033- GENERAL MOTORS CORP</t>
  </si>
  <si>
    <t>US37045XED49</t>
  </si>
  <si>
    <t>10753</t>
  </si>
  <si>
    <t>IBSEM 4.875 PERP- IBSEM 4.875 PERP</t>
  </si>
  <si>
    <t>XS2580221658</t>
  </si>
  <si>
    <t>90176</t>
  </si>
  <si>
    <t>J 5.9 03/33- J 5.9 03/33</t>
  </si>
  <si>
    <t>US469814AA50</t>
  </si>
  <si>
    <t>90192</t>
  </si>
  <si>
    <t>KD 3.15 10/31- KD</t>
  </si>
  <si>
    <t>US50155QAL41</t>
  </si>
  <si>
    <t>89856</t>
  </si>
  <si>
    <t>Software &amp; Services</t>
  </si>
  <si>
    <t>LKQ 6.25 6/33- LKQ Corporation</t>
  </si>
  <si>
    <t>US501889AE98</t>
  </si>
  <si>
    <t>11537</t>
  </si>
  <si>
    <t>Consumer Durables &amp; Apparel</t>
  </si>
  <si>
    <t>MSI 5.6 06/32- (לא פעיל) MOTOROLA SOLUTIONS INC</t>
  </si>
  <si>
    <t>US620076BW88</t>
  </si>
  <si>
    <t>27312</t>
  </si>
  <si>
    <t>MTZ 4.5 08/28- MASTEC INC</t>
  </si>
  <si>
    <t>US576323AP42</t>
  </si>
  <si>
    <t>89312</t>
  </si>
  <si>
    <t>NGLS 4 01/32- NGLS</t>
  </si>
  <si>
    <t>US87612BBU52</t>
  </si>
  <si>
    <t>27879</t>
  </si>
  <si>
    <t>NGLS 6.875 01/29- NGLS</t>
  </si>
  <si>
    <t>US87612BBN10</t>
  </si>
  <si>
    <t>NWG 7.416 06/33- NATWEST GROUP PLC</t>
  </si>
  <si>
    <t>XS2563349765</t>
  </si>
  <si>
    <t>13303</t>
  </si>
  <si>
    <t>ORCINC 4.7 02/27- ORDH</t>
  </si>
  <si>
    <t>US69120VAF85</t>
  </si>
  <si>
    <t>28345</t>
  </si>
  <si>
    <t>Baa3</t>
  </si>
  <si>
    <t>OWL ROCK 3.75 07/25- OWL ROCK CAPITAL CORP</t>
  </si>
  <si>
    <t>US69121KAC80</t>
  </si>
  <si>
    <t>13156</t>
  </si>
  <si>
    <t>owl rock 7.95 06/28- OWL ROCK CAPITAL CORP</t>
  </si>
  <si>
    <t>US69120VAR24</t>
  </si>
  <si>
    <t>SEB 6.875 PERP- SKANDINAVISKA ENSKILDA</t>
  </si>
  <si>
    <t>XS2479344561</t>
  </si>
  <si>
    <t>27468</t>
  </si>
  <si>
    <t>SRENVX 5.75 08/15/50 08/25- ARGENTUM (SWISS RE LTD)</t>
  </si>
  <si>
    <t>XS1261170515</t>
  </si>
  <si>
    <t>12108</t>
  </si>
  <si>
    <t>SSELN 4 PERP- SSE PLC</t>
  </si>
  <si>
    <t>XS2439704318</t>
  </si>
  <si>
    <t>11139</t>
  </si>
  <si>
    <t>TELIAS 4.625 PREP- TELIA</t>
  </si>
  <si>
    <t>XS2526881532</t>
  </si>
  <si>
    <t>2869</t>
  </si>
  <si>
    <t>Telecommunication Services</t>
  </si>
  <si>
    <t>TRPCN 5.3 03/77- Trpcn</t>
  </si>
  <si>
    <t>US89356BAC28</t>
  </si>
  <si>
    <t>27588</t>
  </si>
  <si>
    <t>VW 4.625 PERP 06/28- Volkswagen intl fin</t>
  </si>
  <si>
    <t>XS1799939027</t>
  </si>
  <si>
    <t>10774</t>
  </si>
  <si>
    <t>WBD 4.279 03/15/32- Magal security systems ltd</t>
  </si>
  <si>
    <t>US55903VBC63</t>
  </si>
  <si>
    <t>11093</t>
  </si>
  <si>
    <t>Media</t>
  </si>
  <si>
    <t>AER 6.5 06/45- AER</t>
  </si>
  <si>
    <t>US00773HAA59</t>
  </si>
  <si>
    <t>27880</t>
  </si>
  <si>
    <t>BB+</t>
  </si>
  <si>
    <t>AY 4.125 06/28- AYR WELLNESS INC</t>
  </si>
  <si>
    <t>US04916WAA27</t>
  </si>
  <si>
    <t>89573</t>
  </si>
  <si>
    <t>BAYNGR 3.125 11/79 11/27- BAYNGR</t>
  </si>
  <si>
    <t>XS2077670342</t>
  </si>
  <si>
    <t>27887</t>
  </si>
  <si>
    <t>Pharmaceuticals &amp; Biotechnology</t>
  </si>
  <si>
    <t>BNP 6.875 PERP- BNP</t>
  </si>
  <si>
    <t>FR001400BBL21</t>
  </si>
  <si>
    <t>10053</t>
  </si>
  <si>
    <t>Ba1</t>
  </si>
  <si>
    <t>BNP 7.75 PERP- BNP Paribas Asset Manag</t>
  </si>
  <si>
    <t>USF1067PAC08</t>
  </si>
  <si>
    <t>12501</t>
  </si>
  <si>
    <t>BRITEL 8.375 09/28- BRITISH TELECOM</t>
  </si>
  <si>
    <t>XS2636324274</t>
  </si>
  <si>
    <t>10720</t>
  </si>
  <si>
    <t>CDW   3.25 2/29- CDWC</t>
  </si>
  <si>
    <t>US12513GBF54</t>
  </si>
  <si>
    <t>89859</t>
  </si>
  <si>
    <t>CQP 3.25 01/32- Cheniere Corpus christi holdings llc</t>
  </si>
  <si>
    <t>US16411QAN16</t>
  </si>
  <si>
    <t>27112</t>
  </si>
  <si>
    <t>CQP 4.5 10/29- Cheniere Corpus christi holdings llc</t>
  </si>
  <si>
    <t>US16411QAG64</t>
  </si>
  <si>
    <t>CREDIT SUISSE 6.5 08/23- CREDIT SUISSE</t>
  </si>
  <si>
    <t>XS0957135212</t>
  </si>
  <si>
    <t>10103</t>
  </si>
  <si>
    <t>F 6.125 05/15/28- Ford Motor Company</t>
  </si>
  <si>
    <t>XS2623496085</t>
  </si>
  <si>
    <t>10617</t>
  </si>
  <si>
    <t>Materials</t>
  </si>
  <si>
    <t>INTNED 7.5 PERP- Intned</t>
  </si>
  <si>
    <t>XS2585240984</t>
  </si>
  <si>
    <t>12851</t>
  </si>
  <si>
    <t>MATTEL 3.75 04/29- Mattel Inc</t>
  </si>
  <si>
    <t>US577081BF84</t>
  </si>
  <si>
    <t>12806</t>
  </si>
  <si>
    <t>MSCI 3.625 09/30 03/28- MSCI INC</t>
  </si>
  <si>
    <t>US55354GAK67</t>
  </si>
  <si>
    <t>11263</t>
  </si>
  <si>
    <t>NWSA 5.125 02/32- NWSA</t>
  </si>
  <si>
    <t>US65249BAB53</t>
  </si>
  <si>
    <t>89857</t>
  </si>
  <si>
    <t>RRX 6.4 4/2033- RRX 6.4 15/4/2033</t>
  </si>
  <si>
    <t>US758750AF08</t>
  </si>
  <si>
    <t>90179</t>
  </si>
  <si>
    <t>SWEDA 7.625 PERP- SWEDA 7.625 PERP</t>
  </si>
  <si>
    <t>XS2580715147</t>
  </si>
  <si>
    <t>90180</t>
  </si>
  <si>
    <t>VODAFONE 4.125 06/81- Vodafone Group</t>
  </si>
  <si>
    <t>US92857WBW91</t>
  </si>
  <si>
    <t>10475</t>
  </si>
  <si>
    <t>VODAFONE 6.25 10/78 10/24- Vodafone Group</t>
  </si>
  <si>
    <t>XS1888180640</t>
  </si>
  <si>
    <t>VODAFONE 6.5 08/84- Vodafone Group</t>
  </si>
  <si>
    <t>XS2630490717</t>
  </si>
  <si>
    <t>ZFFNGR 5.75 08/26- ZFFNGR 5.75 08/26</t>
  </si>
  <si>
    <t>XS2582404724</t>
  </si>
  <si>
    <t>90178</t>
  </si>
  <si>
    <t>ALLISON TRANS 3.75 01/31- allison</t>
  </si>
  <si>
    <t>US019736AG29</t>
  </si>
  <si>
    <t>27589</t>
  </si>
  <si>
    <t>Ba2</t>
  </si>
  <si>
    <t>ALLISON TRANSM 5.875 06/29- ALLISON TRANSMISSION</t>
  </si>
  <si>
    <t>US019736AF46</t>
  </si>
  <si>
    <t>27459</t>
  </si>
  <si>
    <t>CHARLES RIVER LAB 4 03/31- CHARLES RIVER LABORATORIES</t>
  </si>
  <si>
    <t>US159864AJ65</t>
  </si>
  <si>
    <t>28420</t>
  </si>
  <si>
    <t>BB</t>
  </si>
  <si>
    <t>F 6.1 08/32- Ford Motor Company</t>
  </si>
  <si>
    <t>US345370DB39</t>
  </si>
  <si>
    <t>F 7.35 11/27- Ford motor credit co LLC</t>
  </si>
  <si>
    <t>US345397C353</t>
  </si>
  <si>
    <t>27665</t>
  </si>
  <si>
    <t>GPK 3.75 02/30- GRAND PEAK</t>
  </si>
  <si>
    <t>US38869AAD90</t>
  </si>
  <si>
    <t>89720</t>
  </si>
  <si>
    <t>HESM 5.125 06/28- HESS MIDSTREAM PARTNERS LP</t>
  </si>
  <si>
    <t>US428104AA14</t>
  </si>
  <si>
    <t>28117</t>
  </si>
  <si>
    <t>HILTON DOMESTIC 4 05/31- HILTON DOMESTIC OPERATING</t>
  </si>
  <si>
    <t>US432833AL52</t>
  </si>
  <si>
    <t>2065</t>
  </si>
  <si>
    <t>SOCGEN 7.875 PERP- Societe Generale</t>
  </si>
  <si>
    <t>FR001400F877</t>
  </si>
  <si>
    <t>10863</t>
  </si>
  <si>
    <t>TELEFO 6.135 PER- TELEFONAKTIEBOL</t>
  </si>
  <si>
    <t>XS2582389156</t>
  </si>
  <si>
    <t>11259</t>
  </si>
  <si>
    <t>TELEFO 7.125 PERP- TELEFONICA EUROPE BV</t>
  </si>
  <si>
    <t>XS2462605671</t>
  </si>
  <si>
    <t>9008</t>
  </si>
  <si>
    <t>UAL 4.375 04/26- United Airlines</t>
  </si>
  <si>
    <t>US90932LAG23</t>
  </si>
  <si>
    <t>13230</t>
  </si>
  <si>
    <t>ASGN 4.625 15/05/2028- ASGN INC</t>
  </si>
  <si>
    <t>US00191UAA07</t>
  </si>
  <si>
    <t>1212123</t>
  </si>
  <si>
    <t>BACR 8.875- BARCLAYS CAPITAL INC</t>
  </si>
  <si>
    <t>XS2492482828</t>
  </si>
  <si>
    <t>9159</t>
  </si>
  <si>
    <t>CLH 6.375 02/31- CLH 6.375 02/31</t>
  </si>
  <si>
    <t>US184496AQ03</t>
  </si>
  <si>
    <t>90177</t>
  </si>
  <si>
    <t>Ba3</t>
  </si>
  <si>
    <t>LLOYDS 8.5- LLOYDS BANKING GROUP PLC</t>
  </si>
  <si>
    <t>XS2529511722</t>
  </si>
  <si>
    <t>28102</t>
  </si>
  <si>
    <t>LLOYDS 8.5 PERP_28- LLOYDS BANKING GROUP PLC</t>
  </si>
  <si>
    <t>XS2575900977</t>
  </si>
  <si>
    <t>MTCHII 4.125 08/30- MATCH GROUP INC</t>
  </si>
  <si>
    <t>US57665RAL06</t>
  </si>
  <si>
    <t>123122</t>
  </si>
  <si>
    <t>ATRFIN 2.625 09/27- Atrium Finance PLC</t>
  </si>
  <si>
    <t>XS2294495838</t>
  </si>
  <si>
    <t>27389</t>
  </si>
  <si>
    <t>B1</t>
  </si>
  <si>
    <t>CCO HOLDINGS 4.75 03/30 09/24- CCO HOLDINGS</t>
  </si>
  <si>
    <t>US1248EPCD32</t>
  </si>
  <si>
    <t>28047</t>
  </si>
  <si>
    <t>CHTR 7.375 03/31- CCO HOLDINGS</t>
  </si>
  <si>
    <t>US1248EPCT83</t>
  </si>
  <si>
    <t>EDF 6 PREP 01/26- ELEC DE FRANCE</t>
  </si>
  <si>
    <t>FR0011401728</t>
  </si>
  <si>
    <t>10781</t>
  </si>
  <si>
    <t>B+</t>
  </si>
  <si>
    <t>Electricite De Franc 5 01/26- Electricite DE France SA</t>
  </si>
  <si>
    <t>FR0011697028</t>
  </si>
  <si>
    <t>27129</t>
  </si>
  <si>
    <t>ORGNON 5.125 2031- CLEAN HARBORS INC</t>
  </si>
  <si>
    <t>US68622TAB70</t>
  </si>
  <si>
    <t>2061</t>
  </si>
  <si>
    <t>ATRSAV 3.625 04/2026- ATRIUM FINANCE ISSUER BV</t>
  </si>
  <si>
    <t>XS2338530467</t>
  </si>
  <si>
    <t>89292</t>
  </si>
  <si>
    <t>B3</t>
  </si>
  <si>
    <t>*ORA 2.5 07/27- אורמת תעשיות בע"מ</t>
  </si>
  <si>
    <t>US686688AB85</t>
  </si>
  <si>
    <t>520036716</t>
  </si>
  <si>
    <t>סה"כ תל אביב 35</t>
  </si>
  <si>
    <t>*או פי סי אנרגיה- או.פי.סי. אנרגיה בע"מ</t>
  </si>
  <si>
    <t>1141571</t>
  </si>
  <si>
    <t>*אורמת טכנולוגיות- אורמת טכנולגיות אינק</t>
  </si>
  <si>
    <t>1134402</t>
  </si>
  <si>
    <t>880326081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</si>
  <si>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</si>
  <si>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</si>
  <si>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</si>
  <si>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</si>
  <si>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</si>
  <si>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</si>
  <si>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</si>
  <si>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</si>
  <si>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אלביט מערכות- אלביט מערכות בע"מ</t>
  </si>
  <si>
    <t>1081124</t>
  </si>
  <si>
    <t>אשטרום קבוצה- קבוצת אשטרום</t>
  </si>
  <si>
    <t>1132315</t>
  </si>
  <si>
    <t>*שיכון ובינוי- שיכון ובינוי בע"מ</t>
  </si>
  <si>
    <t>1081942</t>
  </si>
  <si>
    <t>520036104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</si>
  <si>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</si>
  <si>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</si>
  <si>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</si>
  <si>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</si>
  <si>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</si>
  <si>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</si>
  <si>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</si>
  <si>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</si>
  <si>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</si>
  <si>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</si>
  <si>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</si>
  <si>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</si>
  <si>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</si>
  <si>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</si>
  <si>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חברה לישראל- החברה לישראל בע"מ</t>
  </si>
  <si>
    <t>576017</t>
  </si>
  <si>
    <t>520028010</t>
  </si>
  <si>
    <t>אנרג'יאן- Energean plc</t>
  </si>
  <si>
    <t>1155290</t>
  </si>
  <si>
    <t>1762</t>
  </si>
  <si>
    <t>ניו-מד אנרג'י יהש- ניו-מד אנרג'י- שותפות מוגבלת</t>
  </si>
  <si>
    <t>475020</t>
  </si>
  <si>
    <t>550013098</t>
  </si>
  <si>
    <t>דלק קבוצה- קבוצת דלק בע"מ</t>
  </si>
  <si>
    <t>1084128</t>
  </si>
  <si>
    <t>520044322</t>
  </si>
  <si>
    <t>*איי.סי.אל-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</si>
  <si>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</si>
  <si>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</si>
  <si>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</si>
  <si>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</si>
  <si>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</si>
  <si>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</si>
  <si>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</si>
  <si>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</si>
  <si>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*שטראוס- שטראוס גרופ בע"מ</t>
  </si>
  <si>
    <t>746016</t>
  </si>
  <si>
    <t>520003781</t>
  </si>
  <si>
    <t>מזון</t>
  </si>
  <si>
    <t>*שפיר- שפיר הנדסה ותעשיה בע"מ</t>
  </si>
  <si>
    <t>1133875</t>
  </si>
  <si>
    <t>אירפורט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</si>
  <si>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</si>
  <si>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</si>
  <si>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</si>
  <si>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</si>
  <si>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</si>
  <si>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</si>
  <si>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*ביג- ביג מרכזי קניות (2004) בע"מ</t>
  </si>
  <si>
    <t>1097260</t>
  </si>
  <si>
    <t>*מבנה  - מבנה נדל"ן (כ.ד) 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</si>
  <si>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</si>
  <si>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</si>
  <si>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</si>
  <si>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</si>
  <si>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</si>
  <si>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</si>
  <si>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</si>
  <si>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</si>
  <si>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</si>
  <si>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</si>
  <si>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</si>
  <si>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</si>
  <si>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</si>
  <si>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</si>
  <si>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</si>
  <si>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</si>
  <si>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</si>
  <si>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</si>
  <si>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משק אנרגיה- משק אנרגיה-אנרגיות מתחדשות בע"מ</t>
  </si>
  <si>
    <t>1166974</t>
  </si>
  <si>
    <t>*פז נפט- פז חברת הנפט בע"מ</t>
  </si>
  <si>
    <t>1100007</t>
  </si>
  <si>
    <t>*נופר אנרגי- ע.י נופר אנרגי' בע"מ</t>
  </si>
  <si>
    <t>1170877</t>
  </si>
  <si>
    <t>*דוראל אנרגיה- קבוצת דוראל משאבי אנרגיה מתחדשת בעמ</t>
  </si>
  <si>
    <t>1166768</t>
  </si>
  <si>
    <t>515364891</t>
  </si>
  <si>
    <t>*מימון ישיר- מימון ישיר מקבוצת ישיר 2006 בע"מ</t>
  </si>
  <si>
    <t>1168186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</si>
  <si>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</si>
  <si>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</si>
  <si>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</si>
  <si>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</si>
  <si>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</si>
  <si>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</si>
  <si>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</si>
  <si>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</si>
  <si>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</si>
  <si>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</si>
  <si>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*אפריקה מגורים- אפריקה ישראל מגורים בע"מ</t>
  </si>
  <si>
    <t>1097948</t>
  </si>
  <si>
    <t>דניה סיבוס- דניה סיבוס בע"מ</t>
  </si>
  <si>
    <t>1173137</t>
  </si>
  <si>
    <t>512569237</t>
  </si>
  <si>
    <t>*דמרי- י.ח.דמרי בניה ופיתוח בע"מ</t>
  </si>
  <si>
    <t>1090315</t>
  </si>
  <si>
    <t>*ישראל קנדה- ישראל קנדה (ט.ר) בעמ</t>
  </si>
  <si>
    <t>434019</t>
  </si>
  <si>
    <t>520039298</t>
  </si>
  <si>
    <t>פרשקובסקי- פרשקובסקי השקעות ובניין בע"מ</t>
  </si>
  <si>
    <t>1102128</t>
  </si>
  <si>
    <t>513817817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</si>
  <si>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</si>
  <si>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</si>
  <si>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</si>
  <si>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</si>
  <si>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</si>
  <si>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</si>
  <si>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*ג'נריישן קפיטל- ג'נריישן קפיטל בע"מ</t>
  </si>
  <si>
    <t>1156926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</si>
  <si>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</si>
  <si>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</si>
  <si>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</si>
  <si>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</si>
  <si>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</si>
  <si>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נאוויטס פט יהש- נאוויטס פטרוליום, שותפות מוגבלת</t>
  </si>
  <si>
    <t>1141969</t>
  </si>
  <si>
    <t>550263107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</si>
  <si>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</si>
  <si>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</si>
  <si>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</si>
  <si>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</si>
  <si>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</si>
  <si>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</si>
  <si>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</si>
  <si>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</si>
  <si>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</si>
  <si>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</si>
  <si>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</si>
  <si>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</si>
  <si>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תורפז תעשיות- תורפז תעשיות בעמ</t>
  </si>
  <si>
    <t>1175611</t>
  </si>
  <si>
    <t>514574524</t>
  </si>
  <si>
    <t>*פתאל החזקות- פתאל החזקות 1998 בע"מ</t>
  </si>
  <si>
    <t>1143429</t>
  </si>
  <si>
    <t>דיפלומט- דיפלומט אחזקות בע"מ</t>
  </si>
  <si>
    <t>1173491</t>
  </si>
  <si>
    <t>510400740</t>
  </si>
  <si>
    <t>*סקופ- קבוצת סקופ מתכות בע"מ</t>
  </si>
  <si>
    <t>288019</t>
  </si>
  <si>
    <t>520037425</t>
  </si>
  <si>
    <t>*תדיראן הולדינגס- תדיראן גרופ בע"מ</t>
  </si>
  <si>
    <t>258012</t>
  </si>
  <si>
    <t>520036732</t>
  </si>
  <si>
    <t>*אינרום- אינרום תעשיות בנייה בע"מ</t>
  </si>
  <si>
    <t>1132356</t>
  </si>
  <si>
    <t>515001659</t>
  </si>
  <si>
    <t>קרן אלקטרה נדלן- אלקטרה נדל"ן בע"מ</t>
  </si>
  <si>
    <t>1094044</t>
  </si>
  <si>
    <t>510607328</t>
  </si>
  <si>
    <t>ארגו פרופרטיז אן. וי- ארגו פרופרטיז אן. וי</t>
  </si>
  <si>
    <t>1175371</t>
  </si>
  <si>
    <t>70252750</t>
  </si>
  <si>
    <t>*ג'י סיטי- ג'י סיטי בע"מ</t>
  </si>
  <si>
    <t>126011</t>
  </si>
  <si>
    <t>סאמיט- סאמיט אחזקות נדל"ן בע"מ</t>
  </si>
  <si>
    <t>1081686</t>
  </si>
  <si>
    <t>520043720</t>
  </si>
  <si>
    <t>ישרס- ישרס חברה להשקעות בע"מ</t>
  </si>
  <si>
    <t>613034</t>
  </si>
  <si>
    <t>מגדלי תיכון- מגדלי הים התיכון</t>
  </si>
  <si>
    <t>1131523</t>
  </si>
  <si>
    <t>512719485</t>
  </si>
  <si>
    <t>*מגה אור- מגה אור החזקות בע"מ</t>
  </si>
  <si>
    <t>1104488</t>
  </si>
  <si>
    <t>מניבים ריט- מניבים קרן הריט החדשה בע"מ</t>
  </si>
  <si>
    <t>1140573</t>
  </si>
  <si>
    <t>*רבוע נדלן- רבוע כחול נדל"ן בע"מ</t>
  </si>
  <si>
    <t>1098565</t>
  </si>
  <si>
    <t>*ריט 1- ריט 1 בע"מ</t>
  </si>
  <si>
    <t>1098920</t>
  </si>
  <si>
    <t>*ורידיס אינווירונמנט- ורידיס אינווירונמנט בע"מ</t>
  </si>
  <si>
    <t>1176387</t>
  </si>
  <si>
    <t>515935807</t>
  </si>
  <si>
    <t>*מיטרוניקס- מיטרוניקס בע"מ</t>
  </si>
  <si>
    <t>1091065</t>
  </si>
  <si>
    <t>511527202</t>
  </si>
  <si>
    <t>רובוטיקה ותלת מימד</t>
  </si>
  <si>
    <t>*אלקטרה צריכה- אלקטרה מוצרי צריכה בע"מ</t>
  </si>
  <si>
    <t>5010129</t>
  </si>
  <si>
    <t>520039967</t>
  </si>
  <si>
    <t>*מ.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</si>
  <si>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</si>
  <si>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</si>
  <si>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</si>
  <si>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</si>
  <si>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</si>
  <si>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</si>
  <si>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</si>
  <si>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</si>
  <si>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</si>
  <si>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</si>
  <si>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</si>
  <si>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*שופרסל- שופר-סל בע"מ</t>
  </si>
  <si>
    <t>777037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</si>
  <si>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</si>
  <si>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</si>
  <si>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</si>
  <si>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</si>
  <si>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 טק- חילן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</si>
  <si>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</si>
  <si>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</si>
  <si>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</si>
  <si>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</si>
  <si>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</si>
  <si>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</si>
  <si>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</si>
  <si>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</si>
  <si>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</si>
  <si>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</si>
  <si>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</si>
  <si>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</si>
  <si>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</si>
  <si>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</si>
  <si>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</si>
  <si>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</si>
  <si>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</si>
  <si>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נאייקס בעמ- נאייקס בע"מ</t>
  </si>
  <si>
    <t>1175116</t>
  </si>
  <si>
    <t>513639013</t>
  </si>
  <si>
    <t>פריון נטוורק- פריון נטוורק בע"מ לשעבר אינקרדימייל</t>
  </si>
  <si>
    <t>1095819</t>
  </si>
  <si>
    <t>512849498</t>
  </si>
  <si>
    <t>*פרטנר- חברת פרטנר תקשורת בע"מ</t>
  </si>
  <si>
    <t>1083484</t>
  </si>
  <si>
    <t>*סלקום- סלקום ישראל בע"מ</t>
  </si>
  <si>
    <t>1101534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</si>
  <si>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</si>
  <si>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</si>
  <si>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</si>
  <si>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</si>
  <si>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</si>
  <si>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*ארד- ארד בע"מ</t>
  </si>
  <si>
    <t>1091651</t>
  </si>
  <si>
    <t>510007800</t>
  </si>
  <si>
    <t>*סופרגז- סופרגז אנרגיה בע"מ</t>
  </si>
  <si>
    <t>1166917</t>
  </si>
  <si>
    <t>516077989</t>
  </si>
  <si>
    <t>שיכון ובינוי אנרגיה- שיכון ובינוי אנרגיה בע"מ</t>
  </si>
  <si>
    <t>1188242</t>
  </si>
  <si>
    <t>510459928</t>
  </si>
  <si>
    <t>אלומיי קפיטל- אלומיי קפיטל בע"מ</t>
  </si>
  <si>
    <t>1082635</t>
  </si>
  <si>
    <t>אקונרג'י- אקונרג'י אנרגיה מתחדשת בע"מ</t>
  </si>
  <si>
    <t>1178334</t>
  </si>
  <si>
    <t>516339777</t>
  </si>
  <si>
    <t>טראלייט- טראלייט בע"מ</t>
  </si>
  <si>
    <t>1180173</t>
  </si>
  <si>
    <t>516414679</t>
  </si>
  <si>
    <t>*סולגרין- סולגרין בע"מ</t>
  </si>
  <si>
    <t>1102235</t>
  </si>
  <si>
    <t>512882747</t>
  </si>
  <si>
    <t>*פנינסולה- קבוצת פנינסולה בע"מ</t>
  </si>
  <si>
    <t>333013</t>
  </si>
  <si>
    <t>520033713</t>
  </si>
  <si>
    <t>קמהדע- קמהדע בע"מ</t>
  </si>
  <si>
    <t>1094119</t>
  </si>
  <si>
    <t>511524605</t>
  </si>
  <si>
    <t>ביוטכנולוגיה</t>
  </si>
  <si>
    <t>אקרו קבוצה- אקרו קבוצה</t>
  </si>
  <si>
    <t>1184902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</si>
  <si>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</si>
  <si>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</si>
  <si>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</si>
  <si>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</si>
  <si>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</si>
  <si>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</si>
  <si>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קרסו נדלן- קרסו נדלן בע"מ</t>
  </si>
  <si>
    <t>1187962</t>
  </si>
  <si>
    <t>*רימון ( מועמדת)- רימון שירותי ייעוץ וניהול בע"מ</t>
  </si>
  <si>
    <t>1178722</t>
  </si>
  <si>
    <t>512467994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</si>
  <si>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</si>
  <si>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</si>
  <si>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</si>
  <si>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</si>
  <si>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</si>
  <si>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</si>
  <si>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</si>
  <si>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*איי ספאק 1- איי ספאק 1 בע"מ</t>
  </si>
  <si>
    <t>1179589</t>
  </si>
  <si>
    <t>516247772</t>
  </si>
  <si>
    <t>אמיליה פיתוח- אמיליה פיתוח (מ.עו.פ) בע"מ</t>
  </si>
  <si>
    <t>589010</t>
  </si>
  <si>
    <t>520014846</t>
  </si>
  <si>
    <t>*אפקון החזקות- אפקון החזקות בע"מ</t>
  </si>
  <si>
    <t>578013</t>
  </si>
  <si>
    <t>520033473</t>
  </si>
  <si>
    <t>*קיסטון ריט- קיסטון ריט בע"מ</t>
  </si>
  <si>
    <t>1175934</t>
  </si>
  <si>
    <t>515983476</t>
  </si>
  <si>
    <t>*קרדן אן.וי.- קרדן אן.וי.</t>
  </si>
  <si>
    <t>1087949</t>
  </si>
  <si>
    <t>*מספנות ישראל- תעשיות מספנות ישראל בע"מ</t>
  </si>
  <si>
    <t>1168533</t>
  </si>
  <si>
    <t>516084753</t>
  </si>
  <si>
    <t>*דלק תמלוגים- תומר תמלוגי אנרגיה (2012)  בע"מ</t>
  </si>
  <si>
    <t>1129493</t>
  </si>
  <si>
    <t>514837111</t>
  </si>
  <si>
    <t>*תמר פטרוליום- תמר פטרוליום בעמ</t>
  </si>
  <si>
    <t>1141357</t>
  </si>
  <si>
    <t>*אלספק- אלספק הנדסה בע"מ</t>
  </si>
  <si>
    <t>1090364</t>
  </si>
  <si>
    <t>511297541</t>
  </si>
  <si>
    <t>חשמל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</si>
  <si>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</si>
  <si>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</si>
  <si>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</si>
  <si>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</si>
  <si>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</si>
  <si>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</si>
  <si>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</si>
  <si>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</si>
  <si>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</si>
  <si>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*פולירם- פולירם תעשיות פלסטיק בע"מ</t>
  </si>
  <si>
    <t>1170216</t>
  </si>
  <si>
    <t>515251593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</si>
  <si>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</si>
  <si>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</si>
  <si>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</si>
  <si>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</si>
  <si>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</si>
  <si>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</si>
  <si>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*רימוני- רימוני תעשיות בע"מ</t>
  </si>
  <si>
    <t>1080456</t>
  </si>
  <si>
    <t>520041823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</si>
  <si>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</si>
  <si>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</si>
  <si>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</si>
  <si>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</si>
  <si>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</si>
  <si>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</si>
  <si>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</si>
  <si>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</si>
  <si>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</si>
  <si>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*קרור  1- קרור אחזקות בע"מ</t>
  </si>
  <si>
    <t>621011</t>
  </si>
  <si>
    <t>520001546</t>
  </si>
  <si>
    <t>פלסאנמור- פלסאנמור בע"מ</t>
  </si>
  <si>
    <t>1176700</t>
  </si>
  <si>
    <t>515139129</t>
  </si>
  <si>
    <t>מכשור רפואי</t>
  </si>
  <si>
    <t>ישרוטל- ישרוטל בע"מ</t>
  </si>
  <si>
    <t>1080985</t>
  </si>
  <si>
    <t>520042482</t>
  </si>
  <si>
    <t>אייקון גרופ בעמ- אייקון גרופ בע"מ</t>
  </si>
  <si>
    <t>1182484</t>
  </si>
  <si>
    <t>513955252</t>
  </si>
  <si>
    <t>אילקס מדיקל- אילקס מדיקל בע"מ</t>
  </si>
  <si>
    <t>1080753</t>
  </si>
  <si>
    <t>520042219</t>
  </si>
  <si>
    <t>*ביכורי השדה דרום שיווק- בכורי שדה (אחזקות) בע"מ</t>
  </si>
  <si>
    <t>1172618</t>
  </si>
  <si>
    <t>512402538</t>
  </si>
  <si>
    <t>*מנדלסוןתשת- מנדלסון תשתיות ותעשיות בע"מ</t>
  </si>
  <si>
    <t>1129444</t>
  </si>
  <si>
    <t>513660373</t>
  </si>
  <si>
    <t>*בית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</si>
  <si>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</si>
  <si>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</si>
  <si>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</si>
  <si>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</si>
  <si>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</si>
  <si>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</si>
  <si>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</si>
  <si>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</si>
  <si>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</si>
  <si>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</si>
  <si>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</si>
  <si>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*אדגר- אדגר השקעות ופיתוח בע"מ</t>
  </si>
  <si>
    <t>1820083</t>
  </si>
  <si>
    <t>520035171</t>
  </si>
  <si>
    <t>ריט אזורים ליווינג- ריט אזורים - ה.פ ליווינג בע"מ</t>
  </si>
  <si>
    <t>1162775</t>
  </si>
  <si>
    <t>*אבגול- אבגול תעשיות 1953 בע"מ</t>
  </si>
  <si>
    <t>1100957</t>
  </si>
  <si>
    <t>510119068</t>
  </si>
  <si>
    <t>עץ, נייר ודפוס</t>
  </si>
  <si>
    <t>על בד- עלבד משואות יצחק בע"מ</t>
  </si>
  <si>
    <t>625012</t>
  </si>
  <si>
    <t>520040205</t>
  </si>
  <si>
    <t>*טופ גאם- טופ גאם</t>
  </si>
  <si>
    <t>1179142</t>
  </si>
  <si>
    <t>513561399</t>
  </si>
  <si>
    <t>פודטק</t>
  </si>
  <si>
    <t>אלקטריאון- אלקטריאון וירלס</t>
  </si>
  <si>
    <t>368019</t>
  </si>
  <si>
    <t>520038126</t>
  </si>
  <si>
    <t>*ברנמילר- ברנמילר אנרג'י בע"מ</t>
  </si>
  <si>
    <t>1141530</t>
  </si>
  <si>
    <t>514720374</t>
  </si>
  <si>
    <t>*ג'נסל- ג'נסל בע"מ</t>
  </si>
  <si>
    <t>1169689</t>
  </si>
  <si>
    <t>514579887</t>
  </si>
  <si>
    <t>*הום ביוגז- הום ביוגז בע"מ</t>
  </si>
  <si>
    <t>1172204</t>
  </si>
  <si>
    <t>514739325</t>
  </si>
  <si>
    <t>*נוסטרומו- נוסטרומו אנרגיה לימיטד</t>
  </si>
  <si>
    <t>1129451</t>
  </si>
  <si>
    <t>1522277</t>
  </si>
  <si>
    <t>*פינרג'י- פינרג'י בע"מ</t>
  </si>
  <si>
    <t>1172360</t>
  </si>
  <si>
    <t>514354786</t>
  </si>
  <si>
    <t>אקופיה סיינטיפיק- אקופיה סיינטיפיק</t>
  </si>
  <si>
    <t>1169895</t>
  </si>
  <si>
    <t>514856772</t>
  </si>
  <si>
    <t>*הייקון מערכות- הייקון מערכות בע"מ</t>
  </si>
  <si>
    <t>1169945</t>
  </si>
  <si>
    <t>514347160</t>
  </si>
  <si>
    <t>*מאסיבית טכנולוגיות הדפסה תלת מימד- מאסיבית טכנולוגיות הדפסה תלת מימד בע"מ</t>
  </si>
  <si>
    <t>1172972</t>
  </si>
  <si>
    <t>514919810</t>
  </si>
  <si>
    <t>המשביר 365- המשביר 365</t>
  </si>
  <si>
    <t>1104959</t>
  </si>
  <si>
    <t>513389270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</si>
  <si>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</si>
  <si>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</si>
  <si>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</si>
  <si>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</si>
  <si>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</si>
  <si>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</si>
  <si>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</si>
  <si>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</si>
  <si>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</si>
  <si>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</si>
  <si>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</si>
  <si>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</si>
  <si>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</si>
  <si>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</si>
  <si>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</si>
  <si>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*גי וואן- ג'י וואן פתרונות אבטחה בע"מ</t>
  </si>
  <si>
    <t>1156280</t>
  </si>
  <si>
    <t>510095987</t>
  </si>
  <si>
    <t>*לודן- לודן חברה להנדסה בע"מ</t>
  </si>
  <si>
    <t>1081439</t>
  </si>
  <si>
    <t>520043381</t>
  </si>
  <si>
    <t>גמא ניהול וסליקה בעמ- גמא ניהול וסליקה בע"מ</t>
  </si>
  <si>
    <t>1177484</t>
  </si>
  <si>
    <t>*גלאסבוקס- גלאסבוקס בע"מ</t>
  </si>
  <si>
    <t>1176288</t>
  </si>
  <si>
    <t>514525260</t>
  </si>
  <si>
    <t>*סיפיה וויזן- סיפיה ווז'ן בע"מ</t>
  </si>
  <si>
    <t>1181932</t>
  </si>
  <si>
    <t>513476010</t>
  </si>
  <si>
    <t>*רייזור לאבס- רייזור לאבס בע"מ</t>
  </si>
  <si>
    <t>1172527</t>
  </si>
  <si>
    <t>515369296</t>
  </si>
  <si>
    <t>סה"כ call 001 אופציות</t>
  </si>
  <si>
    <t>MOBILEYE NV- Mobileye NV</t>
  </si>
  <si>
    <t>nl0010831061</t>
  </si>
  <si>
    <t>NYSE</t>
  </si>
  <si>
    <t>560030876</t>
  </si>
  <si>
    <t>Kornit Digital ltd- קורנית דיגיטל בע"מ</t>
  </si>
  <si>
    <t>IL0011216723</t>
  </si>
  <si>
    <t>NASDAQ</t>
  </si>
  <si>
    <t>513195420</t>
  </si>
  <si>
    <t>FIVERR INTERNATIONAL LTD- פייבר אינטרנשיונל בע"מ</t>
  </si>
  <si>
    <t>IL0011582033</t>
  </si>
  <si>
    <t>514440874</t>
  </si>
  <si>
    <t>INMODE LTD- אינמוד בע"מ</t>
  </si>
  <si>
    <t>IL0011595993</t>
  </si>
  <si>
    <t>514073618</t>
  </si>
  <si>
    <t>Health Care Equipment &amp; Services</t>
  </si>
  <si>
    <t>SOL GEL TECHNOLOGIES LTD- SOL GEL TECHNOLOGIES</t>
  </si>
  <si>
    <t>IL0011417206</t>
  </si>
  <si>
    <t>512544693</t>
  </si>
  <si>
    <t>UROGEN PHARMA LTD- יורוג'ן פארמה בעמ</t>
  </si>
  <si>
    <t>IL0011407140</t>
  </si>
  <si>
    <t>513537621</t>
  </si>
  <si>
    <t>GLOBAL E ONLINE LTD- גלובל -אי אונליין בע"מ</t>
  </si>
  <si>
    <t>IL0011741688</t>
  </si>
  <si>
    <t>514889534</t>
  </si>
  <si>
    <t>Retailing</t>
  </si>
  <si>
    <t>SOLAREDGE TECHNOLOGI- סולראדג' טכנולוגיות בע"מ</t>
  </si>
  <si>
    <t>US83417M1045</t>
  </si>
  <si>
    <t>JFROG- JFROG LTD</t>
  </si>
  <si>
    <t>IL0011684185</t>
  </si>
  <si>
    <t>514130491</t>
  </si>
  <si>
    <t>MONDAY.COM LTD- MONDAY.COM LTD</t>
  </si>
  <si>
    <t>IL0011762130</t>
  </si>
  <si>
    <t>514025428</t>
  </si>
  <si>
    <t>RISKIFIED- Riskified Ltd</t>
  </si>
  <si>
    <t>IL0011786493</t>
  </si>
  <si>
    <t>514844117</t>
  </si>
  <si>
    <t>SIMILARWEB LTD- similarweb ltd</t>
  </si>
  <si>
    <t>IL0011751653</t>
  </si>
  <si>
    <t>514244714</t>
  </si>
  <si>
    <t>SPLITIT PAYMENTS- SPLITIT PAYMENTS</t>
  </si>
  <si>
    <t>IL0011570806</t>
  </si>
  <si>
    <t>514193291</t>
  </si>
  <si>
    <t>Wix.Com Ltd- וויקס.קום בע"מ</t>
  </si>
  <si>
    <t>IL0011301780</t>
  </si>
  <si>
    <t>513881177</t>
  </si>
  <si>
    <t>CYBERARK SOFTWAR- סייברארק תוכנה בע"מ</t>
  </si>
  <si>
    <t>il0011334468</t>
  </si>
  <si>
    <t>512291642</t>
  </si>
  <si>
    <t>Check Point Software- צ'ק פוינט</t>
  </si>
  <si>
    <t>IL0010824113</t>
  </si>
  <si>
    <t>520042821</t>
  </si>
  <si>
    <t>ARBE ROBOTICS- ARBE ROBOTICS</t>
  </si>
  <si>
    <t>IL0011796625</t>
  </si>
  <si>
    <t>515333128</t>
  </si>
  <si>
    <t>INNOVIZ TECHNOLOGIES LTD- INNOVIZ TECHNOLOGIES KTS 8097</t>
  </si>
  <si>
    <t>IL0011745804</t>
  </si>
  <si>
    <t>515382422</t>
  </si>
  <si>
    <t>STRATASYS- Stratasys Ltd</t>
  </si>
  <si>
    <t>IL0011267213</t>
  </si>
  <si>
    <t>512607698</t>
  </si>
  <si>
    <t>ZIM US Equity- צים שירותי ספנות משולבים בע"מ</t>
  </si>
  <si>
    <t>IL0065100930</t>
  </si>
  <si>
    <t>520015041</t>
  </si>
  <si>
    <t>PAYONEER GLOBAL INC- PAYONEER GLOBAL</t>
  </si>
  <si>
    <t>US70451X1046</t>
  </si>
  <si>
    <t>90240</t>
  </si>
  <si>
    <t>*ORMAT TECHNOLOGIES INC- אורמת טכנולגיות אינק</t>
  </si>
  <si>
    <t>US6866881021</t>
  </si>
  <si>
    <t>ELBIT SYSTEMS LTD- אלביט מערכות בע"מ</t>
  </si>
  <si>
    <t>IL0010811243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</si>
  <si>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</si>
  <si>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</si>
  <si>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</si>
  <si>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</si>
  <si>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*CAMTEK- קמטק בע"מ</t>
  </si>
  <si>
    <t>IL0010952641</t>
  </si>
  <si>
    <t>Teva Pharm- טבע תעשיות פרמצבטיות בע"מ</t>
  </si>
  <si>
    <t>US8816242098</t>
  </si>
  <si>
    <t>Nice Sys Adr- נייס מערכות בע"מ</t>
  </si>
  <si>
    <t>US6536561086</t>
  </si>
  <si>
    <t>Sapines int crop inv- סאפיינס אינטרנשיונל קורפוריישן N.V</t>
  </si>
  <si>
    <t>ANN7716A1513</t>
  </si>
  <si>
    <t>53368</t>
  </si>
  <si>
    <t>Perion networks ltd- פריון נטוורק בע"מ לשעבר אינקרדימייל</t>
  </si>
  <si>
    <t>IL0010958192</t>
  </si>
  <si>
    <t>TESLA INC- TESLA MOTORS INC</t>
  </si>
  <si>
    <t>US88160R1014</t>
  </si>
  <si>
    <t>13191</t>
  </si>
  <si>
    <t>BANK OF AMERICA CORP- Bank of America</t>
  </si>
  <si>
    <t>US0605051046</t>
  </si>
  <si>
    <t>10043</t>
  </si>
  <si>
    <t>JPMORGAN CHASE- JP MORGAN ASSET MANAGEMENT</t>
  </si>
  <si>
    <t>US46625H1005</t>
  </si>
  <si>
    <t>10232</t>
  </si>
  <si>
    <t>AGCO CORP- AGCO CORP</t>
  </si>
  <si>
    <t>US0010841023</t>
  </si>
  <si>
    <t>28342</t>
  </si>
  <si>
    <t>AIRBUS- AIRBUS GROUP</t>
  </si>
  <si>
    <t>NL0000235190</t>
  </si>
  <si>
    <t>11195</t>
  </si>
  <si>
    <t>BOEING- BOEING CO</t>
  </si>
  <si>
    <t>US0970231058</t>
  </si>
  <si>
    <t>27015</t>
  </si>
  <si>
    <t>EIFFAGE- EIFFAGE</t>
  </si>
  <si>
    <t>FR0000130452</t>
  </si>
  <si>
    <t>27267</t>
  </si>
  <si>
    <t>EMERSON ELECTRIC CO- EMERSON ELECTRIC</t>
  </si>
  <si>
    <t>US2910111044</t>
  </si>
  <si>
    <t>10134</t>
  </si>
  <si>
    <t>LEONARDO DRS INC- LEONARDO DRS INC</t>
  </si>
  <si>
    <t>US52661A1088</t>
  </si>
  <si>
    <t>28816</t>
  </si>
  <si>
    <t>RAYTHEON TECHNOLOGIES CORP- Raytheon Company</t>
  </si>
  <si>
    <t>US75513E1010</t>
  </si>
  <si>
    <t>12916</t>
  </si>
  <si>
    <t>VINCI SA- VINCI SA</t>
  </si>
  <si>
    <t>FR0000125486</t>
  </si>
  <si>
    <t>10472</t>
  </si>
  <si>
    <t>Berkshire Hathaway INC CL A- BERKSHIRE HATHAWAY FIN</t>
  </si>
  <si>
    <t>US0846701086</t>
  </si>
  <si>
    <t>10806</t>
  </si>
  <si>
    <t>BLACKROCK- BlackRock  Asset Managment</t>
  </si>
  <si>
    <t>US09247X1019</t>
  </si>
  <si>
    <t>27796</t>
  </si>
  <si>
    <t>BYTE ACQUISITION- BYTE ACQUISITION CORP</t>
  </si>
  <si>
    <t>KYG1R25Q1216</t>
  </si>
  <si>
    <t>13527</t>
  </si>
  <si>
    <t>MORGAN STANLEY- MORGAN STANLEY</t>
  </si>
  <si>
    <t>US6174464486</t>
  </si>
  <si>
    <t>10289</t>
  </si>
  <si>
    <t>Thor Investment Trust 1- Threadneedle Investment funds</t>
  </si>
  <si>
    <t>9618</t>
  </si>
  <si>
    <t>12650</t>
  </si>
  <si>
    <t>ENERGEAN OIL- Energean plc</t>
  </si>
  <si>
    <t>GB00BG12Y042</t>
  </si>
  <si>
    <t>LSE</t>
  </si>
  <si>
    <t>COSTCO WHOLESALE- COSTCO WHOLESAL</t>
  </si>
  <si>
    <t>US9113121068</t>
  </si>
  <si>
    <t>27041</t>
  </si>
  <si>
    <t>Food &amp; Staples Retailing</t>
  </si>
  <si>
    <t>TALKSPACE INC US- TALKSPACE INC</t>
  </si>
  <si>
    <t>US87427V1035</t>
  </si>
  <si>
    <t>89487</t>
  </si>
  <si>
    <t>ALPHABET INC CL C- ALPHABET INC</t>
  </si>
  <si>
    <t>US02079K1079</t>
  </si>
  <si>
    <t>27390</t>
  </si>
  <si>
    <t>Taboola- Innovid Corp</t>
  </si>
  <si>
    <t>KYG493921061</t>
  </si>
  <si>
    <t>514001338</t>
  </si>
  <si>
    <t>META PLATFORMS- Meta Platforms Inc</t>
  </si>
  <si>
    <t>US30303M1027</t>
  </si>
  <si>
    <t>12310</t>
  </si>
  <si>
    <t>PFIZER INC- PFIZER INC</t>
  </si>
  <si>
    <t>US7170811035</t>
  </si>
  <si>
    <t>10627</t>
  </si>
  <si>
    <t>AROUNDTOWN- Aroundtown property</t>
  </si>
  <si>
    <t>LU1673108939</t>
  </si>
  <si>
    <t>12853</t>
  </si>
  <si>
    <t>AMAZON.COM INC- amazon.com</t>
  </si>
  <si>
    <t>US0231351067</t>
  </si>
  <si>
    <t>11069</t>
  </si>
  <si>
    <t>HOME DEPOT INC- HOME DEPOT</t>
  </si>
  <si>
    <t>US4370761029</t>
  </si>
  <si>
    <t>10192</t>
  </si>
  <si>
    <t>APPLIED MATERIALS INC- APPLIED MATERIALS</t>
  </si>
  <si>
    <t>US0382221051</t>
  </si>
  <si>
    <t>1231221</t>
  </si>
  <si>
    <t>ASML HOLDING NV- ASML HOLDING NV-NY</t>
  </si>
  <si>
    <t>NL0010273215</t>
  </si>
  <si>
    <t>EURONEXT</t>
  </si>
  <si>
    <t>27028</t>
  </si>
  <si>
    <t>BROADCOM LTD- Broadcom Inc</t>
  </si>
  <si>
    <t>US11135F1012</t>
  </si>
  <si>
    <t>11083</t>
  </si>
  <si>
    <t>NVIDIA CORP- NVIDIA CORP</t>
  </si>
  <si>
    <t>US67066G1040</t>
  </si>
  <si>
    <t>10322</t>
  </si>
  <si>
    <t>QUALCOMM INC- QUALCOMM Inc</t>
  </si>
  <si>
    <t>US7475251036</t>
  </si>
  <si>
    <t>10350</t>
  </si>
  <si>
    <t>TAIWAN SEMICONDUCTOR- TAIWAN Semiconductor</t>
  </si>
  <si>
    <t>US8740391003</t>
  </si>
  <si>
    <t>10409</t>
  </si>
  <si>
    <t>CROWDSTRIKE HOLDINGS INC  A- CROWDSTRIKE</t>
  </si>
  <si>
    <t>US22788C1053</t>
  </si>
  <si>
    <t>28463</t>
  </si>
  <si>
    <t>DYNATRACE INC- DYNATRACE INC</t>
  </si>
  <si>
    <t>US2681501092</t>
  </si>
  <si>
    <t>90133</t>
  </si>
  <si>
    <t>FORTINET- Fortinet Inc</t>
  </si>
  <si>
    <t>US34959E1091</t>
  </si>
  <si>
    <t>13077</t>
  </si>
  <si>
    <t>MASTERCARD INC CLASS A- MASTERCARD INC</t>
  </si>
  <si>
    <t>US57636Q1040</t>
  </si>
  <si>
    <t>11106</t>
  </si>
  <si>
    <t>MICROSOFT CORP- MICROSOFT CORP</t>
  </si>
  <si>
    <t>US5949181045</t>
  </si>
  <si>
    <t>10284</t>
  </si>
  <si>
    <t>Palo alto networks- Palo alto networks inc</t>
  </si>
  <si>
    <t>US6974351057</t>
  </si>
  <si>
    <t>12997</t>
  </si>
  <si>
    <t>SENTINELONE INC  CLASS A- SentinelOne Inc</t>
  </si>
  <si>
    <t>US81730H1095</t>
  </si>
  <si>
    <t>28562</t>
  </si>
  <si>
    <t>VISA- VISA  Inc - CLASS  A</t>
  </si>
  <si>
    <t>US92826C8394</t>
  </si>
  <si>
    <t>11109</t>
  </si>
  <si>
    <t>NETAPP INC- NetApp inc</t>
  </si>
  <si>
    <t>US64110D1046</t>
  </si>
  <si>
    <t>12374</t>
  </si>
  <si>
    <t>PURE STORAGE INC  CLASS A- PURE STORAGE</t>
  </si>
  <si>
    <t>US74624M1027</t>
  </si>
  <si>
    <t>90267</t>
  </si>
  <si>
    <t>SAMSUNG ELECTR GDR REG- Samsung Electronics co ltd</t>
  </si>
  <si>
    <t>US7960508882</t>
  </si>
  <si>
    <t>11111</t>
  </si>
  <si>
    <t>DATADOG INC  CLASS A- DATADOG INC-A</t>
  </si>
  <si>
    <t>US23804L1035</t>
  </si>
  <si>
    <t>89614</t>
  </si>
  <si>
    <t>SAFRAN SA- SAFRAN SA</t>
  </si>
  <si>
    <t>FR0000073272</t>
  </si>
  <si>
    <t>27194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</si>
  <si>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</si>
  <si>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</si>
  <si>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</si>
  <si>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</si>
  <si>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</si>
  <si>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הראל סל תא בנקים- הראל קרנות נאמנות בע"מ</t>
  </si>
  <si>
    <t>1148949</t>
  </si>
  <si>
    <t>הראל קרן סל תא 125- הראל קרנות נאמנות בע"מ</t>
  </si>
  <si>
    <t>1148899</t>
  </si>
  <si>
    <t>תכלית סל תא 90- מיטב תכלית קרנות נאמנות בע"מ</t>
  </si>
  <si>
    <t>1143783</t>
  </si>
  <si>
    <t>513534974</t>
  </si>
  <si>
    <t>תכלית סל תא בנקים- מיטב תכלית קרנות נאמנות בע"מ</t>
  </si>
  <si>
    <t>1143726</t>
  </si>
  <si>
    <t>תכלית קרן סל תא 125- מיטב תכלית קרנות נאמנות בע"מ</t>
  </si>
  <si>
    <t>1143718</t>
  </si>
  <si>
    <t>תכלית קרן סל תא 35- מיטב תכלית קרנות נאמנות בע"מ</t>
  </si>
  <si>
    <t>1143700</t>
  </si>
  <si>
    <t>פסגות ת"א בנקים- פסגות קרנות נאמנות בע"מ</t>
  </si>
  <si>
    <t>1148774</t>
  </si>
  <si>
    <t>513765339</t>
  </si>
  <si>
    <t>קסם ETF תא בנקים- קסם קרנות נאמנות בע"מ</t>
  </si>
  <si>
    <t>1146430</t>
  </si>
  <si>
    <t>510938608</t>
  </si>
  <si>
    <t>קסם קרן סל תא 125- קסם קרנות נאמנות בע"מ</t>
  </si>
  <si>
    <t>1146356</t>
  </si>
  <si>
    <t>קסם תא 35- קסם קרנות נאמנות בע"מ</t>
  </si>
  <si>
    <t>1146570</t>
  </si>
  <si>
    <t>קסם תא 90- קסם קרנות נאמנות בע"מ</t>
  </si>
  <si>
    <t>1146331</t>
  </si>
  <si>
    <t>סה"כ שמחקות מדדי מניות בחו"ל</t>
  </si>
  <si>
    <t>סה"כ שמחקות מדדים אחרים בישראל</t>
  </si>
  <si>
    <t>הראל סל (00) תל בונד תשואות- הראל קרנות נאמנות בע"מ</t>
  </si>
  <si>
    <t>1150622</t>
  </si>
  <si>
    <t>אג"ח</t>
  </si>
  <si>
    <t>הראל סל תל בונד 60- הראל קרנות נאמנות בע"מ</t>
  </si>
  <si>
    <t>1150473</t>
  </si>
  <si>
    <t>תכלית סל תלבונד תשו- מיטב תכלית קרנות נאמנות בע"מ</t>
  </si>
  <si>
    <t>1145259</t>
  </si>
  <si>
    <t>תכלית תל בונד 60- מיטב תכלית קרנות נאמנות בע"מ</t>
  </si>
  <si>
    <t>1145101</t>
  </si>
  <si>
    <t>פסג קרן סל .תלבונד 60- פסגות קרנות נאמנות בע"מ</t>
  </si>
  <si>
    <t>1148006</t>
  </si>
  <si>
    <t>קסם תשואות- קסם קרנות נאמנות בע"מ</t>
  </si>
  <si>
    <t>1146950</t>
  </si>
  <si>
    <t>סה"כ שמחקות מדדים אחרים בחו"ל</t>
  </si>
  <si>
    <t>סה"כ short</t>
  </si>
  <si>
    <t>סה"כ שמחקות מדדי מניות</t>
  </si>
  <si>
    <t>HSBC MSCI EMERGING MARKETS- Hsbc Investment Funds S.a</t>
  </si>
  <si>
    <t>IE00B5SSQT16</t>
  </si>
  <si>
    <t>28148</t>
  </si>
  <si>
    <t>AMUNDI INDEX MSCI EM UCITS- (לא פעיל) AMUNDI ETF</t>
  </si>
  <si>
    <t>LU1437017350</t>
  </si>
  <si>
    <t>27482</t>
  </si>
  <si>
    <t>UTILITIES SELECT SECTOR SPDR- (לא פעיל) SPDR - State Street Global Advisors</t>
  </si>
  <si>
    <t>US81369Y8865</t>
  </si>
  <si>
    <t>22040</t>
  </si>
  <si>
    <t>I SHARES MSCI CHINA A- BlackRock  Asset Managment</t>
  </si>
  <si>
    <t>IE00BQT3WG13</t>
  </si>
  <si>
    <t>ISH MSCI USA ESG EHNCD USD D- BlackRock  Asset Managment</t>
  </si>
  <si>
    <t>IE00BHZPJ890</t>
  </si>
  <si>
    <t>ISHARES CORE MSCI CH IND ETF- BlackRock  Asset Managment</t>
  </si>
  <si>
    <t>HK2801040828</t>
  </si>
  <si>
    <t>HKSE</t>
  </si>
  <si>
    <t>ISHARES CORE MSCI EURPOE- BlackRock  Asset Managment</t>
  </si>
  <si>
    <t>IE00B1YZSC51</t>
  </si>
  <si>
    <t>ISHARES MSCI BRAZIL UCITS DE- BlackRock  Asset Managment</t>
  </si>
  <si>
    <t>DE000A0Q4R85</t>
  </si>
  <si>
    <t>ISHARES MSCI EM ESG ENHANCED UCITS ETF- BlackRock  Asset Managment</t>
  </si>
  <si>
    <t>IE00BHZPJ122</t>
  </si>
  <si>
    <t>ISHARES MSCI EMERGING MARKET UCITS- BlackRock  Asset Managment</t>
  </si>
  <si>
    <t>IE00B0M63177</t>
  </si>
  <si>
    <t>ISHARES MSCI EUROPE ESG EHNCD- BlackRock  Asset Managment</t>
  </si>
  <si>
    <t>IE00BHZPJ783</t>
  </si>
  <si>
    <t>ISHARES S&amp;P HEALTH CARE- BlackRock  Asset Managment</t>
  </si>
  <si>
    <t>US4642867497</t>
  </si>
  <si>
    <t>ISHARES S&amp;P NA TECH SOFT IF- BlackRock  Asset Managment</t>
  </si>
  <si>
    <t>US4642875151</t>
  </si>
  <si>
    <t>ISHARES S&amp;P500 SWAP UCITS- BlackRock  Asset Managment</t>
  </si>
  <si>
    <t>IE00BMTX1Y45</t>
  </si>
  <si>
    <t>ISHR EUR600 IND GDS&amp;SERV (DE)- BlackRock  Asset Managment</t>
  </si>
  <si>
    <t>DE000A0H08J9</t>
  </si>
  <si>
    <t>COMM SERV SELECT SECTOR SPDR- COMM SERV SELECT</t>
  </si>
  <si>
    <t>US81369Y8527</t>
  </si>
  <si>
    <t>27819</t>
  </si>
  <si>
    <t>CONSUMER STAPLES SPDR- CONSUMER STAPLES</t>
  </si>
  <si>
    <t>US81369Y3080</t>
  </si>
  <si>
    <t>10096</t>
  </si>
  <si>
    <t>HORIZONS S&amp;P/TSX 60 INDEX- GLOBAL HORIZON</t>
  </si>
  <si>
    <t>CA44049A1241</t>
  </si>
  <si>
    <t>10629</t>
  </si>
  <si>
    <t>GLOBAL X CYBERSECURITY ETF- Global X Management Co LLc</t>
  </si>
  <si>
    <t>US37954Y3844</t>
  </si>
  <si>
    <t>12507</t>
  </si>
  <si>
    <t>*INVESCO MSCI EMERGING MKTS- Invesco investment management limited</t>
  </si>
  <si>
    <t>IE00B3DWVS88</t>
  </si>
  <si>
    <t>21100</t>
  </si>
  <si>
    <t>INVESCO S&amp;P500 ESG ACC- Invesco investment management limited</t>
  </si>
  <si>
    <t>IE00BKS7L097</t>
  </si>
  <si>
    <t>LYXOR CORE EURSTX 600 DR- LYXOR ETF</t>
  </si>
  <si>
    <t>LU0908500753</t>
  </si>
  <si>
    <t>10267</t>
  </si>
  <si>
    <t>LYXOR ETF STOXX OIL &amp; GAS- LYXOR ETF</t>
  </si>
  <si>
    <t>LU1834988278</t>
  </si>
  <si>
    <t>LYXOR STOXX BASIC RSRCES- LYXOR ETF</t>
  </si>
  <si>
    <t>lu1834983550</t>
  </si>
  <si>
    <t>LYXOR STOXX EUROPE 600 BKS UCITS- LYXOR ETF</t>
  </si>
  <si>
    <t>FR0010345371</t>
  </si>
  <si>
    <t>NOMURA ETF- Nomura asset management</t>
  </si>
  <si>
    <t>JP3027630007</t>
  </si>
  <si>
    <t>JPX</t>
  </si>
  <si>
    <t>20081</t>
  </si>
  <si>
    <t>NOMURA TOPIX BANKS 1615 JP- Nomura asset management</t>
  </si>
  <si>
    <t>JP3040170007</t>
  </si>
  <si>
    <t>SPDR EUR ENERGY- Spider</t>
  </si>
  <si>
    <t>IE00BKWQ0F09</t>
  </si>
  <si>
    <t>27395</t>
  </si>
  <si>
    <t>CONSUMER DISCRETIONARY SELT- State Street Corp</t>
  </si>
  <si>
    <t>US81369Y4070</t>
  </si>
  <si>
    <t>22041</t>
  </si>
  <si>
    <t>Energy s.sector spdr- State Street Corp</t>
  </si>
  <si>
    <t>US81369Y5069</t>
  </si>
  <si>
    <t>FINANCIAL SELECT SECTOR SPDR- State Street Corp</t>
  </si>
  <si>
    <t>US81369Y6059</t>
  </si>
  <si>
    <t>INDUSTRIAL SELECT SECT SPDR- State Street Corp</t>
  </si>
  <si>
    <t>US81369Y7040</t>
  </si>
  <si>
    <t>SPDR KBW BANK ETF- State Street Corp</t>
  </si>
  <si>
    <t>US78464A7972</t>
  </si>
  <si>
    <t>SPDR MSCI EUROPE CONSUMER ST- State Street Corp</t>
  </si>
  <si>
    <t>IE00BKWQ0D84</t>
  </si>
  <si>
    <t>SPDR MSCI Europe Health CareSM UCITS- State Street Corp</t>
  </si>
  <si>
    <t>IE00BKWQ0H23</t>
  </si>
  <si>
    <t>SPDR S&amp;P US ENERGY SELECT- State Street Corp</t>
  </si>
  <si>
    <t>IE00BWBXM492</t>
  </si>
  <si>
    <t>TECHNOLOGY SELECT SECT SPDR- State Street Corp</t>
  </si>
  <si>
    <t>US81369Y8030</t>
  </si>
  <si>
    <t>VANECK SEMICONDUCTOR ETF- Van Eck ETF</t>
  </si>
  <si>
    <t>US57060U2336</t>
  </si>
  <si>
    <t>12518</t>
  </si>
  <si>
    <t>VANGUARD AUST SHARES IDX ETF- Vanguard Group</t>
  </si>
  <si>
    <t>AU000000VAS1</t>
  </si>
  <si>
    <t>12517</t>
  </si>
  <si>
    <t>סה"כ שמחקות מדדים אחרים</t>
  </si>
  <si>
    <t>ISHARES MARKIT IBOXX $ HIGH- BlackRock  Asset Managment</t>
  </si>
  <si>
    <t>IE00B4PY7Y77</t>
  </si>
  <si>
    <t>סה"כ אג"ח ממשלתי</t>
  </si>
  <si>
    <t>סה"כ אגח קונצרני</t>
  </si>
  <si>
    <t>LION 7 S1- M&amp;G Investments</t>
  </si>
  <si>
    <t>IE00B62G6V03</t>
  </si>
  <si>
    <t>12367</t>
  </si>
  <si>
    <t>AMUNDI PLANET- (לא פעיל) AMUNDI ETF</t>
  </si>
  <si>
    <t>LU1688575437</t>
  </si>
  <si>
    <t>NOMURA US HIGH YLD BD I USD- Nomura asset management</t>
  </si>
  <si>
    <t>IE00B3RW8498</t>
  </si>
  <si>
    <t>LION III EUR C3 ACC- M&amp;G Investments</t>
  </si>
  <si>
    <t>IE00B804LV55</t>
  </si>
  <si>
    <t>B</t>
  </si>
  <si>
    <t>MONEDA LATAM CORP DEBI- MONEDA LATAM CORP DEBI</t>
  </si>
  <si>
    <t>KYG620101306</t>
  </si>
  <si>
    <t>27678</t>
  </si>
  <si>
    <t>REAL ESTATE CREDIT INV- Real Estate Credit Investments Pcc ltd</t>
  </si>
  <si>
    <t>GB00B0HW5366</t>
  </si>
  <si>
    <t>12706</t>
  </si>
  <si>
    <t>B-</t>
  </si>
  <si>
    <t>*AWI ASH WO INDIA OPP FD DUSD- White Oak</t>
  </si>
  <si>
    <t>IE00BH3N4915</t>
  </si>
  <si>
    <t>13033</t>
  </si>
  <si>
    <t>Cheyne Real Estate Debt Fund Class X- Cheyn Capital</t>
  </si>
  <si>
    <t>KYG210181668</t>
  </si>
  <si>
    <t>12342</t>
  </si>
  <si>
    <t>GS INDIA EQ IUSDA- goldman sachs</t>
  </si>
  <si>
    <t>LU0333811072</t>
  </si>
  <si>
    <t>12657</t>
  </si>
  <si>
    <t>ISHARE EMKT IF I AUSD- BlackRock  Asset Managment</t>
  </si>
  <si>
    <t>IE00B3D07G23</t>
  </si>
  <si>
    <t>ISE</t>
  </si>
  <si>
    <t>VANGUARD IS EM.MKTS STK.IDX- Vanguard Group</t>
  </si>
  <si>
    <t>IE00BFPM9H50</t>
  </si>
  <si>
    <t>סה"כ כתבי אופציות בישראל</t>
  </si>
  <si>
    <t>*אייספאק 1  אפ 1- איי ספאק 1 בע"מ</t>
  </si>
  <si>
    <t>1179613</t>
  </si>
  <si>
    <t>*סיפיה אופציה 1- סיפיה ווז'ן בע"מ</t>
  </si>
  <si>
    <t>1182005</t>
  </si>
  <si>
    <t>סה"כ כתבי אופציה בחו"ל</t>
  </si>
  <si>
    <t>BYTE ACQUISITION CORP- BYTE ACQUISITION CORP</t>
  </si>
  <si>
    <t>KYG1R25Q1133</t>
  </si>
  <si>
    <t>INNOVID EQY WARRANT- Innovid Corp</t>
  </si>
  <si>
    <t>US4576791168</t>
  </si>
  <si>
    <t>סה"כ מדדים כולל מניות</t>
  </si>
  <si>
    <t>BC 3280 JUL 2023</t>
  </si>
  <si>
    <t>84410901</t>
  </si>
  <si>
    <t>BP 3280 JUL 2023</t>
  </si>
  <si>
    <t>84411859</t>
  </si>
  <si>
    <t>BZC 260 JUL 2023</t>
  </si>
  <si>
    <t>84436484</t>
  </si>
  <si>
    <t>BZP 260 JUL 2023</t>
  </si>
  <si>
    <t>84437193</t>
  </si>
  <si>
    <t>סה"כ ש"ח/מט"ח</t>
  </si>
  <si>
    <t>סה"כ ריבית</t>
  </si>
  <si>
    <t>SPXW 06/30/23 P3600- SPX</t>
  </si>
  <si>
    <t>BBG018BLCVG3</t>
  </si>
  <si>
    <t>SPXW 06/30/23 P4000- SPX</t>
  </si>
  <si>
    <t>BBG018BLCWG1</t>
  </si>
  <si>
    <t>סה"כ מטבע</t>
  </si>
  <si>
    <t>סה"כ סחורות</t>
  </si>
  <si>
    <t>US 10YR ULTRA FUT SEP23</t>
  </si>
  <si>
    <t>UXYU3</t>
  </si>
  <si>
    <t>MSCI EMGMKT SEP23- חוזים עתידיים בחול</t>
  </si>
  <si>
    <t>MESU3</t>
  </si>
  <si>
    <t>NASDAQ 100 SEP23- חוזים עתידיים בחול</t>
  </si>
  <si>
    <t>NQU3</t>
  </si>
  <si>
    <t>S&amp;P/TSX 60 IX FUT SEP23- חוזים עתידיים בחול</t>
  </si>
  <si>
    <t>PTU3</t>
  </si>
  <si>
    <t>S&amp;P500 EMINI FUT SEP23- חוזים עתידיים בחול</t>
  </si>
  <si>
    <t>ESU3</t>
  </si>
  <si>
    <t>STOXX EUROPE 600 SEP23- חוזים עתידיים בחול</t>
  </si>
  <si>
    <t>SXOU3</t>
  </si>
  <si>
    <t>TOPIX FUTR SEP23- חוזים עתידיים בחול</t>
  </si>
  <si>
    <t>TPU3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</si>
  <si>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</si>
  <si>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</si>
  <si>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</si>
  <si>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</si>
  <si>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</si>
  <si>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</si>
  <si>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</si>
  <si>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</si>
  <si>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</si>
  <si>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</si>
  <si>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</si>
  <si>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</si>
  <si>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</si>
  <si>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</si>
  <si>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</si>
  <si>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</si>
  <si>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</si>
  <si>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</si>
  <si>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מקורות אגח 8 רמ- מקורות חברת מים בע"מ</t>
  </si>
  <si>
    <t>1124346</t>
  </si>
  <si>
    <t>רפאל אגח ג- רפאל-רשות לפיתוח אמצעי לחימה בע"מ</t>
  </si>
  <si>
    <t>1140276</t>
  </si>
  <si>
    <t>520042185</t>
  </si>
  <si>
    <t>לאומי למשכנתאות שה- בנק לאומי לישראל בע"מ</t>
  </si>
  <si>
    <t>301790</t>
  </si>
  <si>
    <t>נתיבי גז אג"ח א - רמ- נתיבי הגז הטבעי לישראל בע"מ</t>
  </si>
  <si>
    <t>1103084</t>
  </si>
  <si>
    <t>יהב קוקו סדרה ד (לס)  לא ברצף- בנק יהב</t>
  </si>
  <si>
    <t>6620300</t>
  </si>
  <si>
    <t>520020421</t>
  </si>
  <si>
    <t>אלון  חברה לדלק ל.ס- אלון חברת הדלק לישראל בע"מ</t>
  </si>
  <si>
    <t>11015671</t>
  </si>
  <si>
    <t>520041690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</si>
  <si>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</si>
  <si>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</si>
  <si>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</si>
  <si>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</si>
  <si>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</si>
  <si>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</si>
  <si>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</si>
  <si>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*אורמת אגח 4 רמ- אורמת טכנולגיות אינק</t>
  </si>
  <si>
    <t>1167212</t>
  </si>
  <si>
    <t>גב-ים נגב אגח א רמ- גב-ים נגב בע"מ</t>
  </si>
  <si>
    <t>1151141</t>
  </si>
  <si>
    <t>514189596</t>
  </si>
  <si>
    <t>אול יר אגח ג לא סחיר- אול-יר  הולדינגס לימיטד</t>
  </si>
  <si>
    <t>9555</t>
  </si>
  <si>
    <t>נתיבים אגח א רמ</t>
  </si>
  <si>
    <t>1090281</t>
  </si>
  <si>
    <t>513502229</t>
  </si>
  <si>
    <t>CRSLNX 4.555 06/51- Crosslinx Transit Solutions</t>
  </si>
  <si>
    <t>CA22766TAB04</t>
  </si>
  <si>
    <t>12985</t>
  </si>
  <si>
    <t>TRANSED PARTNERS 3.951 09/50 12/37- TRANSED PARTNERS GP</t>
  </si>
  <si>
    <t>CA89366TAA57</t>
  </si>
  <si>
    <t>27306</t>
  </si>
  <si>
    <t>דירוג פנימי</t>
  </si>
  <si>
    <t>חייבים REWIRE 8839- רי-וויר (א.ס.ג) מחקר ופיתוח בע"מ</t>
  </si>
  <si>
    <t>9483</t>
  </si>
  <si>
    <t>515193704</t>
  </si>
  <si>
    <t>Virility Medical Ltd- Virility Medical Ltd</t>
  </si>
  <si>
    <t>9151</t>
  </si>
  <si>
    <t>515448165</t>
  </si>
  <si>
    <t>GES אקוויטי- GES</t>
  </si>
  <si>
    <t>9113</t>
  </si>
  <si>
    <t>511325326</t>
  </si>
  <si>
    <t>GES הלוואת בעלים- GES</t>
  </si>
  <si>
    <t>9266</t>
  </si>
  <si>
    <t>VELOX PURE DIGITAL- VELOX PURE DIGITAL Ltd</t>
  </si>
  <si>
    <t>8726</t>
  </si>
  <si>
    <t>514727430</t>
  </si>
  <si>
    <t>אי.די.אף אנרגיות מתחדשות ישראל- אי.די.אף אנרגיות מתחדשות ישראל בע"מ</t>
  </si>
  <si>
    <t>9068</t>
  </si>
  <si>
    <t>540306990</t>
  </si>
  <si>
    <t>*אפקון קרן אירופה שותף כללי- אפקון קרן אירופה שותף כללי בע"מ</t>
  </si>
  <si>
    <t>8803</t>
  </si>
  <si>
    <t>516404811</t>
  </si>
  <si>
    <t>פרויקט תענך   הלוואת בעלים- פרויקט תענך - הלוואת בעלים</t>
  </si>
  <si>
    <t>9552</t>
  </si>
  <si>
    <t>540278835</t>
  </si>
  <si>
    <t>Distree Ltd- .Distree Ltd</t>
  </si>
  <si>
    <t>9326</t>
  </si>
  <si>
    <t>516596848</t>
  </si>
  <si>
    <t>Sustained Therapy- Sustained Therapy</t>
  </si>
  <si>
    <t>9262</t>
  </si>
  <si>
    <t>516541372</t>
  </si>
  <si>
    <t>*FutureCides- אגכימדס שותפות מוגבלת</t>
  </si>
  <si>
    <t>93981</t>
  </si>
  <si>
    <t>540310463</t>
  </si>
  <si>
    <t>*אגכימדס שותפות מוגבלת- אגכימדס שותפות מוגבלת</t>
  </si>
  <si>
    <t>8824</t>
  </si>
  <si>
    <t>NeoManna Ltd- ניאומאנה בע"מ</t>
  </si>
  <si>
    <t>9152</t>
  </si>
  <si>
    <t>516561917</t>
  </si>
  <si>
    <t>*Essence Infra and Construction- קבוצת מנרב  בע"מ</t>
  </si>
  <si>
    <t>8561</t>
  </si>
  <si>
    <t>520034505</t>
  </si>
  <si>
    <t>Agritask Ltd- Agritask Ltd</t>
  </si>
  <si>
    <t>9114</t>
  </si>
  <si>
    <t>513717694</t>
  </si>
  <si>
    <t>Continuity Software Ltd- Continuity Software Ltd</t>
  </si>
  <si>
    <t>8460</t>
  </si>
  <si>
    <t>511779639</t>
  </si>
  <si>
    <t>Cynerio Israel Ltd- Cynerio Israel Ltd</t>
  </si>
  <si>
    <t>8525</t>
  </si>
  <si>
    <t>515746212</t>
  </si>
  <si>
    <t>Venn 2014- Venn 2014 Ltd</t>
  </si>
  <si>
    <t>8631</t>
  </si>
  <si>
    <t>515171510</t>
  </si>
  <si>
    <t>Viisights Solutions- Viisights Solutions Ltd</t>
  </si>
  <si>
    <t>8603</t>
  </si>
  <si>
    <t>515252112</t>
  </si>
  <si>
    <t>BioSight Ltd- ביוסייט בע"מ</t>
  </si>
  <si>
    <t>8113</t>
  </si>
  <si>
    <t>512852559</t>
  </si>
  <si>
    <t>השקעות במדעי החיים</t>
  </si>
  <si>
    <t>TIPA CORP LTD- TIPA CORP LTD</t>
  </si>
  <si>
    <t>8838</t>
  </si>
  <si>
    <t>514420660</t>
  </si>
  <si>
    <t>Lendbuzz Inc- Lendbuzz, Inc</t>
  </si>
  <si>
    <t>8564</t>
  </si>
  <si>
    <t>28171</t>
  </si>
  <si>
    <t>ORDH- ORDH</t>
  </si>
  <si>
    <t>8255</t>
  </si>
  <si>
    <t>*Fu Gen AG- Fu Gen AG</t>
  </si>
  <si>
    <t>9035</t>
  </si>
  <si>
    <t>28664</t>
  </si>
  <si>
    <t>*NORDIC POWER 2- Fu Gen AG</t>
  </si>
  <si>
    <t>9116</t>
  </si>
  <si>
    <t>*NORDIC POWER 4- Fu Gen AG</t>
  </si>
  <si>
    <t>9300</t>
  </si>
  <si>
    <t>*Global Energy Generation LLC- Global Energy Generation Llc</t>
  </si>
  <si>
    <t>8459</t>
  </si>
  <si>
    <t>27781</t>
  </si>
  <si>
    <t>*Mammoth North LP- Mammoth</t>
  </si>
  <si>
    <t>28459</t>
  </si>
  <si>
    <t>89498</t>
  </si>
  <si>
    <t>*Mammoth South LP- Mammoth</t>
  </si>
  <si>
    <t>8932</t>
  </si>
  <si>
    <t>OPC Power Ventures LP- Power Ventures</t>
  </si>
  <si>
    <t>8215</t>
  </si>
  <si>
    <t>28327</t>
  </si>
  <si>
    <t>FinTLV Opportunity 2 LP- NEXT PLC</t>
  </si>
  <si>
    <t>7983</t>
  </si>
  <si>
    <t>27180</t>
  </si>
  <si>
    <t>SPVNI 2 Next 2021 LP- NEXT PLC</t>
  </si>
  <si>
    <t>8773</t>
  </si>
  <si>
    <t>*425 Lexington- Lexington Capital Partners</t>
  </si>
  <si>
    <t>544461</t>
  </si>
  <si>
    <t>27673</t>
  </si>
  <si>
    <t>1735 MARKET INVESTOR HOLDCO I LP- MARKET</t>
  </si>
  <si>
    <t>537053</t>
  </si>
  <si>
    <t>27940</t>
  </si>
  <si>
    <t>ReLog- ReLog</t>
  </si>
  <si>
    <t>8735</t>
  </si>
  <si>
    <t>89687</t>
  </si>
  <si>
    <t>*901 Fifth Seattle- Seattle Genetics Inc</t>
  </si>
  <si>
    <t>548386</t>
  </si>
  <si>
    <t>27445</t>
  </si>
  <si>
    <t>MIGDAL USBT LP- us bank tower, la</t>
  </si>
  <si>
    <t>7854</t>
  </si>
  <si>
    <t>28236</t>
  </si>
  <si>
    <t>עסקת Danforth- VanBarton Group</t>
  </si>
  <si>
    <t>7425</t>
  </si>
  <si>
    <t>28147</t>
  </si>
  <si>
    <t>*Migdal WORE 2021 1- White Oak</t>
  </si>
  <si>
    <t>8784</t>
  </si>
  <si>
    <t>חברת Earnix- Earnix</t>
  </si>
  <si>
    <t>8372</t>
  </si>
  <si>
    <t>513082123</t>
  </si>
  <si>
    <t>Sunbit- Sunbit Inc</t>
  </si>
  <si>
    <t>8432</t>
  </si>
  <si>
    <t>89324</t>
  </si>
  <si>
    <t>*Veev וויו גרופ- וויו (veev) גרופ</t>
  </si>
  <si>
    <t>11711071</t>
  </si>
  <si>
    <t>832652993</t>
  </si>
  <si>
    <t>*NORDIC POWER 3- Fu Gen AG</t>
  </si>
  <si>
    <t>9291</t>
  </si>
  <si>
    <t>Behalf- Behalf Ltd</t>
  </si>
  <si>
    <t>8423</t>
  </si>
  <si>
    <t>514610450</t>
  </si>
  <si>
    <t>Lightricks- LIGHTRICKS</t>
  </si>
  <si>
    <t>8652</t>
  </si>
  <si>
    <t>514879071</t>
  </si>
  <si>
    <t>סה"כ קרנות הון סיכון</t>
  </si>
  <si>
    <t>Diagnostic Robotics</t>
  </si>
  <si>
    <t>8420</t>
  </si>
  <si>
    <t>Stage One Venture Capital Fund IV</t>
  </si>
  <si>
    <t>8981</t>
  </si>
  <si>
    <t>F2 Capital Partners 3 LP- Capital Link Global Fintech Le</t>
  </si>
  <si>
    <t>8401</t>
  </si>
  <si>
    <t>S.H. SKY 4 L.P- SKY 4</t>
  </si>
  <si>
    <t>8987</t>
  </si>
  <si>
    <t>StageOne S.P.V R.S- stage one1</t>
  </si>
  <si>
    <t>8291</t>
  </si>
  <si>
    <t>Vintage Class A- Vintage</t>
  </si>
  <si>
    <t>70261</t>
  </si>
  <si>
    <t>Vintage fund of funds ISRAEL V- Vintage</t>
  </si>
  <si>
    <t>6645</t>
  </si>
  <si>
    <t>Greenfield Partners Panorays LP- Greenfield Partners</t>
  </si>
  <si>
    <t>8320</t>
  </si>
  <si>
    <t>Arkin Bio Ventures II L.P- Arkin Bio Ventures II L.P</t>
  </si>
  <si>
    <t>70341</t>
  </si>
  <si>
    <t>סה"כ קרנות גידור</t>
  </si>
  <si>
    <t>סה"כ קרנות נדל"ן</t>
  </si>
  <si>
    <t>ריאליטי קרן השקעות בנדלן IV</t>
  </si>
  <si>
    <t>70040</t>
  </si>
  <si>
    <t>JTLV III LIMITED PARTNERSHIP- JTLV</t>
  </si>
  <si>
    <t>8510</t>
  </si>
  <si>
    <t>סה"כ קרנות השקעה אחרות</t>
  </si>
  <si>
    <t>GESM Via Maris Limited Partnership- PARTNERS GROUP</t>
  </si>
  <si>
    <t>7079</t>
  </si>
  <si>
    <t>RAM COASTAL ENERGY LIMITED PARTNERSHIP- RAM Lux Systematic Funds</t>
  </si>
  <si>
    <t>7067</t>
  </si>
  <si>
    <t>MIE III Co Investment Fund II S.L.P- CO-INVESTMENT</t>
  </si>
  <si>
    <t>9172</t>
  </si>
  <si>
    <t>Fortissimo Capital Fund V L.P.- FORTISSIMO CAPITA FUND</t>
  </si>
  <si>
    <t>70381</t>
  </si>
  <si>
    <t>Noy 4 Infrastructure and energy- Noy 4 Infrastructure and Energy Investments</t>
  </si>
  <si>
    <t>8283</t>
  </si>
  <si>
    <t>FIMI Israel Opportunity VII- פימי אופורטיוניטי 7 שותפות מוגבלת</t>
  </si>
  <si>
    <t>8292</t>
  </si>
  <si>
    <t>Kedma Capital III- קדמה קפיטל 3</t>
  </si>
  <si>
    <t>6662</t>
  </si>
  <si>
    <t>Yesodot Gimmel- Yesodot Gimmel</t>
  </si>
  <si>
    <t>70291</t>
  </si>
  <si>
    <t>Yesodot Senior Co Invest- Yesodot Gimmel</t>
  </si>
  <si>
    <t>7076</t>
  </si>
  <si>
    <t>Greenfield Partners II L.P- Greenfield Partners</t>
  </si>
  <si>
    <t>7992</t>
  </si>
  <si>
    <t>Greenfield Cobra Investments L.P- Greenlight Capital</t>
  </si>
  <si>
    <t>8269</t>
  </si>
  <si>
    <t>Green Lantern GL II LP- Green Lantern V</t>
  </si>
  <si>
    <t>8279</t>
  </si>
  <si>
    <t>Green Lantern GLM LP- Green Lantern V</t>
  </si>
  <si>
    <t>8277</t>
  </si>
  <si>
    <t>סה"כ קרנות הון סיכון בחו"ל</t>
  </si>
  <si>
    <t>Vintage Fund of Funds VII (Access) LP</t>
  </si>
  <si>
    <t>9273</t>
  </si>
  <si>
    <t>Vintage Co Invest III- venture capital</t>
  </si>
  <si>
    <t>8331</t>
  </si>
  <si>
    <t>Strategic Investors Fund X- Vintage</t>
  </si>
  <si>
    <t>7068</t>
  </si>
  <si>
    <t>Vintage Class B- Vintage</t>
  </si>
  <si>
    <t>70470</t>
  </si>
  <si>
    <t>Vintage Class C- Vintage</t>
  </si>
  <si>
    <t>70751</t>
  </si>
  <si>
    <t>Vintage Fund of Funds V ACCESS- Vintage</t>
  </si>
  <si>
    <t>5333</t>
  </si>
  <si>
    <t>Vintage Fund of Funds VI Access- Vintage</t>
  </si>
  <si>
    <t>8322</t>
  </si>
  <si>
    <t>Group 11 Fund IV- Group 11 Fund  L.P</t>
  </si>
  <si>
    <t>8287</t>
  </si>
  <si>
    <t>Group 11 Fund V- Group 11 Fund  L.P</t>
  </si>
  <si>
    <t>8276</t>
  </si>
  <si>
    <t>Zeev Opportunity Fund I- Zeev</t>
  </si>
  <si>
    <t>8316</t>
  </si>
  <si>
    <t>סה"כ קרנות גידור בחו"ל</t>
  </si>
  <si>
    <t>ION TECH FEEDER FUND- ION TECH FEEDER FUND</t>
  </si>
  <si>
    <t>KYG4939W1188</t>
  </si>
  <si>
    <t>סה"כ קרנות נדל"ן בחו"ל</t>
  </si>
  <si>
    <t>Blackstone Real Estate Partners IX.F L.P- Blackstone</t>
  </si>
  <si>
    <t>7064</t>
  </si>
  <si>
    <t>Faropoint Industrial Value Fund III LP</t>
  </si>
  <si>
    <t>9488</t>
  </si>
  <si>
    <t>01/06/23</t>
  </si>
  <si>
    <t>ELECTRA AMERICA PRINCIPAL HOSPITALITY- Electra Capital PM</t>
  </si>
  <si>
    <t>8404</t>
  </si>
  <si>
    <t>Electra America Multifamily III- Electra America</t>
  </si>
  <si>
    <t>7989</t>
  </si>
  <si>
    <t>סה"כ קרנות השקעה אחרות בחו"ל</t>
  </si>
  <si>
    <t>MICL SONNEDIX SOLAR CIV L.P- MICL SONNEDIX SOLAR CIV L.P</t>
  </si>
  <si>
    <t>8324</t>
  </si>
  <si>
    <t>JP Morgan IIF- Moneda Latin American Corporate</t>
  </si>
  <si>
    <t>6653</t>
  </si>
  <si>
    <t>BVP Forge Institutional L.P</t>
  </si>
  <si>
    <t>9239</t>
  </si>
  <si>
    <t>GIP OAK CO INVEST L.P</t>
  </si>
  <si>
    <t>9534</t>
  </si>
  <si>
    <t>Klirmark Opportunity Fund IV</t>
  </si>
  <si>
    <t>9536</t>
  </si>
  <si>
    <t>ORCC III- (לא פעיל) ORACLE CORP</t>
  </si>
  <si>
    <t>70851</t>
  </si>
  <si>
    <t>WHLP Kennedy (A) LP- Accelmed Growth Partners L.P</t>
  </si>
  <si>
    <t>9409</t>
  </si>
  <si>
    <t>BCP V Brand Co Invest LP- BCP V Brand Co-Invest LP</t>
  </si>
  <si>
    <t>70321</t>
  </si>
  <si>
    <t>Brookfield Capital Partners V- Blackstone</t>
  </si>
  <si>
    <t>66481</t>
  </si>
  <si>
    <t>Brookfield HSO Co Invest L.P- Blackstone</t>
  </si>
  <si>
    <t>70160</t>
  </si>
  <si>
    <t>BCP V DEXKO CO INVEST LP- Brookfield global</t>
  </si>
  <si>
    <t>8337</t>
  </si>
  <si>
    <t>Brookfield Capital Partners Fund VI- Brookfield global</t>
  </si>
  <si>
    <t>9236</t>
  </si>
  <si>
    <t>Brookfield coinv JCI- Brookfield global</t>
  </si>
  <si>
    <t>6665</t>
  </si>
  <si>
    <t>Copenhagen Energy Transition</t>
  </si>
  <si>
    <t>8413</t>
  </si>
  <si>
    <t>Copenhagen Infrastructure Partners IV- Copenhagen Infrastructure Partners</t>
  </si>
  <si>
    <t>8280</t>
  </si>
  <si>
    <t>Proxima Co Invest L.P- Galaxy Protfolio</t>
  </si>
  <si>
    <t>9377</t>
  </si>
  <si>
    <t>EIP Renewables invest SCS- Renewables invest</t>
  </si>
  <si>
    <t>7999</t>
  </si>
  <si>
    <t>ARCLIGHT AEP FEEDER FUND VII LLC- ארקלייט</t>
  </si>
  <si>
    <t>70250</t>
  </si>
  <si>
    <t>ArcLight Fund VII AIV L.P- ארקלייט</t>
  </si>
  <si>
    <t>93860</t>
  </si>
  <si>
    <t>Accelmed Partners II- Accelmed Growth Partners L.P</t>
  </si>
  <si>
    <t>7055</t>
  </si>
  <si>
    <t>KKR CAVALRY CO INVEST- CO-INVESTMENT</t>
  </si>
  <si>
    <t>8406</t>
  </si>
  <si>
    <t>KKR THOR CO INVEST LP- CO-INVESTMENT</t>
  </si>
  <si>
    <t>8502</t>
  </si>
  <si>
    <t>Advent International GPE X B L.P</t>
  </si>
  <si>
    <t>8417</t>
  </si>
  <si>
    <t>AP IX Connect Holdings L.P</t>
  </si>
  <si>
    <t>8842</t>
  </si>
  <si>
    <t>Astorg MidCap</t>
  </si>
  <si>
    <t>8318</t>
  </si>
  <si>
    <t>Audax Direct Lending Solutions Fund II</t>
  </si>
  <si>
    <t>8314</t>
  </si>
  <si>
    <t>GIP CAPS II REX Co Investment Fund L.P</t>
  </si>
  <si>
    <t>93851</t>
  </si>
  <si>
    <t>GIP IV Gutenberg Co Invest SCsp</t>
  </si>
  <si>
    <t>9246</t>
  </si>
  <si>
    <t>GIP IV Seaway Energy</t>
  </si>
  <si>
    <t>9245</t>
  </si>
  <si>
    <t>Pantheon Global Co Inv Opportunities V</t>
  </si>
  <si>
    <t>8330</t>
  </si>
  <si>
    <t>Proofpoint Co Invest Fund L.P</t>
  </si>
  <si>
    <t>8317</t>
  </si>
  <si>
    <t>EC 6 ADLS co inv- ECV IL OPP I</t>
  </si>
  <si>
    <t>8313</t>
  </si>
  <si>
    <t>EC3 ADLS  co inv- ECV IL OPP I</t>
  </si>
  <si>
    <t>7987</t>
  </si>
  <si>
    <t>EC4 ADLS  co inv- ECV IL OPP I</t>
  </si>
  <si>
    <t>7988</t>
  </si>
  <si>
    <t>EC5 ADLS  co inv- ECV IL OPP I</t>
  </si>
  <si>
    <t>8271</t>
  </si>
  <si>
    <t>ADLSCO FUND3- Accelmed Growth Partners L.P</t>
  </si>
  <si>
    <t>8336</t>
  </si>
  <si>
    <t>Advent International GPE IX L.P- Advent International</t>
  </si>
  <si>
    <t>70061</t>
  </si>
  <si>
    <t>Arcmont SLF II- Arcmont</t>
  </si>
  <si>
    <t>70451</t>
  </si>
  <si>
    <t>*ADLS- Ares special situation fund IB</t>
  </si>
  <si>
    <t>5339</t>
  </si>
  <si>
    <t>Girasol Investments S.A- BUYOUT</t>
  </si>
  <si>
    <t>8412</t>
  </si>
  <si>
    <t>SDPIII- Cheyn Capital</t>
  </si>
  <si>
    <t>5304</t>
  </si>
  <si>
    <t>Cheyne Real Estate Credit Holdings VII- Cheyne Capital</t>
  </si>
  <si>
    <t>9011</t>
  </si>
  <si>
    <t>Concorde Co Invest L.P.- CO-INVESTMENT</t>
  </si>
  <si>
    <t>8278</t>
  </si>
  <si>
    <t>Crescent Direct Lending III- COVA Acquisition Corp</t>
  </si>
  <si>
    <t>8323</t>
  </si>
  <si>
    <t>CVC Capital partners VIII- CVC Credit Partners</t>
  </si>
  <si>
    <t>7060</t>
  </si>
  <si>
    <t>ISQ Global infrastructure Fund III- CVC Credit Partners</t>
  </si>
  <si>
    <t>8296</t>
  </si>
  <si>
    <t>EC1 ADLS  co inv- EC - AUDAX CO INV</t>
  </si>
  <si>
    <t>6657</t>
  </si>
  <si>
    <t>EC2 ADLS  co inv- EC - AUDAX CO INV</t>
  </si>
  <si>
    <t>70091</t>
  </si>
  <si>
    <t>Francisco Partners VI- Francisco</t>
  </si>
  <si>
    <t>7991</t>
  </si>
  <si>
    <t>GIP CAPS II Panther Co Investment L.P- GIP</t>
  </si>
  <si>
    <t>9229</t>
  </si>
  <si>
    <t>GIP GEMINI FUND CAYMAN FEEDER II LP- GIP Gemini Fund LP</t>
  </si>
  <si>
    <t>70271</t>
  </si>
  <si>
    <t>CAPSII co inv- GLOBAL INDUSTRIES</t>
  </si>
  <si>
    <t>7057</t>
  </si>
  <si>
    <t>CAPSII- GLOBAL INDUSTRIES</t>
  </si>
  <si>
    <t>70421</t>
  </si>
  <si>
    <t>Global Infrastructure Partners IV L.P- Global Infrastructure Partners</t>
  </si>
  <si>
    <t>70181</t>
  </si>
  <si>
    <t>SDP IV- ICG Senior Debt Partners Fund-ICG</t>
  </si>
  <si>
    <t>70430</t>
  </si>
  <si>
    <t>Insight Partners XI- Insight Partners (Cayman) XI</t>
  </si>
  <si>
    <t>70461</t>
  </si>
  <si>
    <t>Insight Partners XII LP- Insight Partners (Cayman) XI</t>
  </si>
  <si>
    <t>8315</t>
  </si>
  <si>
    <t>Astorg VII Co Invest ERT- JOY GLOBAL INC</t>
  </si>
  <si>
    <t>70351</t>
  </si>
  <si>
    <t>Astorg VII Co Invest LGC- JOY GLOBAL INC</t>
  </si>
  <si>
    <t>70401</t>
  </si>
  <si>
    <t>Astorg VII- JOY GLOBAL INC</t>
  </si>
  <si>
    <t>6650</t>
  </si>
  <si>
    <t>DIRECT LENDING FUND IV (EUR) SLP- KARTESIA</t>
  </si>
  <si>
    <t>9317</t>
  </si>
  <si>
    <t>Kartesia Senior Opportunities II- KARTESIA</t>
  </si>
  <si>
    <t>9014</t>
  </si>
  <si>
    <t>KASS- KARTESIA</t>
  </si>
  <si>
    <t>6923</t>
  </si>
  <si>
    <t>KCO VI- KARTESIA</t>
  </si>
  <si>
    <t>93841</t>
  </si>
  <si>
    <t>KCOIV SCS- KARTESIA</t>
  </si>
  <si>
    <t>5303</t>
  </si>
  <si>
    <t>KCOV- KARTESIA</t>
  </si>
  <si>
    <t>70111</t>
  </si>
  <si>
    <t>KSO- KARTESIA</t>
  </si>
  <si>
    <t>6885</t>
  </si>
  <si>
    <t>KASS Unlevered   Compartment E- KASS Unlevered</t>
  </si>
  <si>
    <t>8319</t>
  </si>
  <si>
    <t>KASS Unlevered II S.a r.l- KASS Unlevered</t>
  </si>
  <si>
    <t>9015</t>
  </si>
  <si>
    <t>ISQ Kio Co Invest Fund L.P- KION Group AG</t>
  </si>
  <si>
    <t>8333</t>
  </si>
  <si>
    <t>Klirmark III- Klirmark Opportunity Fund</t>
  </si>
  <si>
    <t>70191</t>
  </si>
  <si>
    <t>Tikehau Direct Lending V- LendingClub Corp</t>
  </si>
  <si>
    <t>8312</t>
  </si>
  <si>
    <t>MTDL- MASTEC INC</t>
  </si>
  <si>
    <t>6651</t>
  </si>
  <si>
    <t>SPECTRUM co inv   Mayberry LP- Mayberry</t>
  </si>
  <si>
    <t>70541</t>
  </si>
  <si>
    <t>MCP V- MCP V</t>
  </si>
  <si>
    <t>7077</t>
  </si>
  <si>
    <t>Mirasol Co Invest Fund L.P- Mirasol Co Invest Fund L.P</t>
  </si>
  <si>
    <t>8275</t>
  </si>
  <si>
    <t>MORE C 1- MORE GROUP</t>
  </si>
  <si>
    <t>8334</t>
  </si>
  <si>
    <t>Boom Co invest B LP- Nirvana Holdings I LP</t>
  </si>
  <si>
    <t>8111</t>
  </si>
  <si>
    <t>PPCSIV- PCS</t>
  </si>
  <si>
    <t>70131</t>
  </si>
  <si>
    <t>PCSIII LP- Permira VI</t>
  </si>
  <si>
    <t>5287</t>
  </si>
  <si>
    <t>PERMIRA VII L.P.2 SCSP- Permira VI</t>
  </si>
  <si>
    <t>70281</t>
  </si>
  <si>
    <t>Permira VIII   2 SCSp- Permira VI</t>
  </si>
  <si>
    <t>8416</t>
  </si>
  <si>
    <t>Project Stream Co Invest Fund L.P- Project Maraschino</t>
  </si>
  <si>
    <t>8112</t>
  </si>
  <si>
    <t>ICG Real Estate Debt VI- Real Estate Credit Investments Pcc ltd</t>
  </si>
  <si>
    <t>8299</t>
  </si>
  <si>
    <t>SPECTRUM co inv   Saavi LP- SPECTRUM DYNAMICS</t>
  </si>
  <si>
    <t>7071</t>
  </si>
  <si>
    <t>Spectrum- SPECTRUM DYNAMICS</t>
  </si>
  <si>
    <t>70411</t>
  </si>
  <si>
    <t>TDLIV- TDL IV</t>
  </si>
  <si>
    <t>6646</t>
  </si>
  <si>
    <t>Thoma Bravo Fund XIV A- THOMA BRAVO</t>
  </si>
  <si>
    <t>80000</t>
  </si>
  <si>
    <t>Thoma Bravo Fund XIII- TOMA BRAVO FUND 8</t>
  </si>
  <si>
    <t>6647</t>
  </si>
  <si>
    <t>TPG Asia VII L.P- TPG Partners</t>
  </si>
  <si>
    <t>5337</t>
  </si>
  <si>
    <t>Trilantic Europe VI SCSp- trilantic</t>
  </si>
  <si>
    <t>70491</t>
  </si>
  <si>
    <t>Warburg Pincus China II L.P- WARBURG PINCUS</t>
  </si>
  <si>
    <t>6945</t>
  </si>
  <si>
    <t>*ACE V- ACE</t>
  </si>
  <si>
    <t>70701</t>
  </si>
  <si>
    <t>Ares Private Capital Solutions II- APCS II</t>
  </si>
  <si>
    <t>7086</t>
  </si>
  <si>
    <t>ARES EUROPEAN CREDIT INVESTMENTS VIII- Ares Capital Europe V (e) Holdings S.A.R.L</t>
  </si>
  <si>
    <t>8340</t>
  </si>
  <si>
    <t>WSREDII- WSREDII</t>
  </si>
  <si>
    <t>6658</t>
  </si>
  <si>
    <t>Qumra MS LP Minute Media- Qumra Capital fund</t>
  </si>
  <si>
    <t>8270</t>
  </si>
  <si>
    <t>QUMRA OPPORTUNITY FUND I- Qumra Capital fund</t>
  </si>
  <si>
    <t>8282</t>
  </si>
  <si>
    <t>IFM GLOBAL INFRASTRUCTURE- IFM GIF</t>
  </si>
  <si>
    <t>53411</t>
  </si>
  <si>
    <t>Whitehorse IV- Whitehorse Ltd</t>
  </si>
  <si>
    <t>8273</t>
  </si>
  <si>
    <t>AIOF II Woolly Co Invest Fund L.P</t>
  </si>
  <si>
    <t>9282</t>
  </si>
  <si>
    <t>Ambition HOLDINGS OFFSHORE LP</t>
  </si>
  <si>
    <t>8400</t>
  </si>
  <si>
    <t>F2 Select I LP</t>
  </si>
  <si>
    <t>8507</t>
  </si>
  <si>
    <t>Global Infrastructure Partners Core C</t>
  </si>
  <si>
    <t>9495</t>
  </si>
  <si>
    <t>ISF III Overflow Fund L.P</t>
  </si>
  <si>
    <t>9457</t>
  </si>
  <si>
    <t>NCA Co Invest L.P</t>
  </si>
  <si>
    <t>8415</t>
  </si>
  <si>
    <t>ArcLight Fund VII AIV Blocker- ARCLIGHT</t>
  </si>
  <si>
    <t>9619</t>
  </si>
  <si>
    <t>Fitzgerald Fund US LP- Fitzgerald Fund US LP (OMERS|20-49</t>
  </si>
  <si>
    <t>9600</t>
  </si>
  <si>
    <t>Clayton Dubilier &amp; Rice XI L.P- Group 11 Fund  L.P</t>
  </si>
  <si>
    <t>8329</t>
  </si>
  <si>
    <t>Nirvana Holdings I LP- Nirvana Holdings I LP</t>
  </si>
  <si>
    <t>8310</t>
  </si>
  <si>
    <t>PORCUPINE HOLDINGS (OFFSHORE) LP- porcupine holdings</t>
  </si>
  <si>
    <t>8339</t>
  </si>
  <si>
    <t>WHITEHORSE LIQUIDITY PARTNERS GPSOF- Whitehorse Ltd</t>
  </si>
  <si>
    <t>8321</t>
  </si>
  <si>
    <t>Whitehorse Liquidity Partners V- Whitehorse Ltd</t>
  </si>
  <si>
    <t>8509</t>
  </si>
  <si>
    <t>Israel Secondary fund III L.P- Israel secondary fund</t>
  </si>
  <si>
    <t>8338</t>
  </si>
  <si>
    <t>Astorg VIII- JOY GLOBAL INC</t>
  </si>
  <si>
    <t>9391</t>
  </si>
  <si>
    <t>סה"כ כתבי אופציה בישראל</t>
  </si>
  <si>
    <t>*ג'י סיטי בעמ- ג'י סיטי בע"מ</t>
  </si>
  <si>
    <t>633476</t>
  </si>
  <si>
    <t>*נוסטרומו אופ- ג'י סיטי בע"מ</t>
  </si>
  <si>
    <t>623209</t>
  </si>
  <si>
    <t>*הייקון מערכות אפ 03/22- הייקון מערכות בע"מ</t>
  </si>
  <si>
    <t>1185214</t>
  </si>
  <si>
    <t>אופציה על מניה לא סחירה Agritask- Agritask Ltd</t>
  </si>
  <si>
    <t>9122</t>
  </si>
  <si>
    <t>סה"כ מט"ח/מט"ח</t>
  </si>
  <si>
    <t>TRS_ ILS-ILS17.11.2023</t>
  </si>
  <si>
    <t>701000632</t>
  </si>
  <si>
    <t>701000677</t>
  </si>
  <si>
    <t>TRS_ ILS-ILS25.01.2024</t>
  </si>
  <si>
    <t>701000643</t>
  </si>
  <si>
    <t>701000669</t>
  </si>
  <si>
    <t>701000676</t>
  </si>
  <si>
    <t>TRS_ ILS-ILS26.01.2024</t>
  </si>
  <si>
    <t>701000667</t>
  </si>
  <si>
    <t>701000668</t>
  </si>
  <si>
    <t>TRS_ ILS-ILS27.06.2024</t>
  </si>
  <si>
    <t>701000757</t>
  </si>
  <si>
    <t>TRS_ ILS-ILS30.05.2024</t>
  </si>
  <si>
    <t>701000721</t>
  </si>
  <si>
    <t>FW ILS-USD03.07.2023</t>
  </si>
  <si>
    <t>702003744</t>
  </si>
  <si>
    <t>702003746</t>
  </si>
  <si>
    <t>702003869</t>
  </si>
  <si>
    <t>703000982</t>
  </si>
  <si>
    <t>703000984</t>
  </si>
  <si>
    <t>FW ILS-USD05.07.2023</t>
  </si>
  <si>
    <t>702003742</t>
  </si>
  <si>
    <t>FW ILS-USD06.11.2023</t>
  </si>
  <si>
    <t>702003812</t>
  </si>
  <si>
    <t>FW ILS-USD07.11.2023</t>
  </si>
  <si>
    <t>702003813</t>
  </si>
  <si>
    <t>FW ILS-USD11.10.2023</t>
  </si>
  <si>
    <t>704000120</t>
  </si>
  <si>
    <t>FW ILS-USD14.11.2023</t>
  </si>
  <si>
    <t>702003825</t>
  </si>
  <si>
    <t>FW ILS-USD14.12.2023</t>
  </si>
  <si>
    <t>701000765</t>
  </si>
  <si>
    <t>702003822</t>
  </si>
  <si>
    <t>FW ILS-USD16.11.2023</t>
  </si>
  <si>
    <t>703000974</t>
  </si>
  <si>
    <t>FW ILS-USD22.11.2023</t>
  </si>
  <si>
    <t>702003686</t>
  </si>
  <si>
    <t>FW ILS-USD23.10.2023</t>
  </si>
  <si>
    <t>702003865</t>
  </si>
  <si>
    <t>FW ILS-USD24.10.2023</t>
  </si>
  <si>
    <t>703000968</t>
  </si>
  <si>
    <t>FW ILS-USD26.10.2023</t>
  </si>
  <si>
    <t>702003863</t>
  </si>
  <si>
    <t>FW ILS-USD27.11.2023</t>
  </si>
  <si>
    <t>702003687</t>
  </si>
  <si>
    <t>FW ILS-USD28.11.2023</t>
  </si>
  <si>
    <t>702003861</t>
  </si>
  <si>
    <t>FW ILS-USD29.11.2023</t>
  </si>
  <si>
    <t>702003827</t>
  </si>
  <si>
    <t>702003832</t>
  </si>
  <si>
    <t>702003851</t>
  </si>
  <si>
    <t>FW ILS-USD30.11.2023</t>
  </si>
  <si>
    <t>702003820</t>
  </si>
  <si>
    <t>702003824</t>
  </si>
  <si>
    <t>702003847</t>
  </si>
  <si>
    <t>702003849</t>
  </si>
  <si>
    <t>FW USD-ILS01.11.2023</t>
  </si>
  <si>
    <t>702003488</t>
  </si>
  <si>
    <t>702003490</t>
  </si>
  <si>
    <t>FW USD-ILS02.11.2023</t>
  </si>
  <si>
    <t>701000683</t>
  </si>
  <si>
    <t>702003494</t>
  </si>
  <si>
    <t>FW USD-ILS03.07.2023</t>
  </si>
  <si>
    <t>702003698</t>
  </si>
  <si>
    <t>702003700</t>
  </si>
  <si>
    <t>702003702</t>
  </si>
  <si>
    <t>703000944</t>
  </si>
  <si>
    <t>703000946</t>
  </si>
  <si>
    <t>FW USD-ILS05.07.2023</t>
  </si>
  <si>
    <t>701000735</t>
  </si>
  <si>
    <t>702003710</t>
  </si>
  <si>
    <t>702003712</t>
  </si>
  <si>
    <t>703000952</t>
  </si>
  <si>
    <t>703000954</t>
  </si>
  <si>
    <t>FW USD-ILS05.09.2023</t>
  </si>
  <si>
    <t>701000687</t>
  </si>
  <si>
    <t>702003500</t>
  </si>
  <si>
    <t>702003502</t>
  </si>
  <si>
    <t>702003508</t>
  </si>
  <si>
    <t>702003510</t>
  </si>
  <si>
    <t>FW USD-ILS05.12.2023</t>
  </si>
  <si>
    <t>703000936</t>
  </si>
  <si>
    <t>703000938</t>
  </si>
  <si>
    <t>703000940</t>
  </si>
  <si>
    <t>FW USD-ILS06.07.2023</t>
  </si>
  <si>
    <t>702003714</t>
  </si>
  <si>
    <t>702003805</t>
  </si>
  <si>
    <t>702003807</t>
  </si>
  <si>
    <t>703000970</t>
  </si>
  <si>
    <t>704000119</t>
  </si>
  <si>
    <t>FW USD-ILS06.09.2023</t>
  </si>
  <si>
    <t>701000705</t>
  </si>
  <si>
    <t>701000707</t>
  </si>
  <si>
    <t>701000739</t>
  </si>
  <si>
    <t>702003562</t>
  </si>
  <si>
    <t>702003760</t>
  </si>
  <si>
    <t>702003762</t>
  </si>
  <si>
    <t>703000889</t>
  </si>
  <si>
    <t>703000895</t>
  </si>
  <si>
    <t>714000216</t>
  </si>
  <si>
    <t>FW USD-ILS06.11.2023</t>
  </si>
  <si>
    <t>701000685</t>
  </si>
  <si>
    <t>702003498</t>
  </si>
  <si>
    <t>703000869</t>
  </si>
  <si>
    <t>FW USD-ILS07.09.2023</t>
  </si>
  <si>
    <t>702003722</t>
  </si>
  <si>
    <t>702003724</t>
  </si>
  <si>
    <t>702003726</t>
  </si>
  <si>
    <t>702003728</t>
  </si>
  <si>
    <t>714000236</t>
  </si>
  <si>
    <t>FW USD-ILS07.11.2023</t>
  </si>
  <si>
    <t>701000689</t>
  </si>
  <si>
    <t>701000691</t>
  </si>
  <si>
    <t>702003506</t>
  </si>
  <si>
    <t>702003517</t>
  </si>
  <si>
    <t>702003519</t>
  </si>
  <si>
    <t>702003521</t>
  </si>
  <si>
    <t>703000871</t>
  </si>
  <si>
    <t>FW USD-ILS07.12.2023</t>
  </si>
  <si>
    <t>702003870</t>
  </si>
  <si>
    <t>703000983</t>
  </si>
  <si>
    <t>703000985</t>
  </si>
  <si>
    <t>FW USD-ILS08.11.2023</t>
  </si>
  <si>
    <t>702003524</t>
  </si>
  <si>
    <t>702003526</t>
  </si>
  <si>
    <t>714000209</t>
  </si>
  <si>
    <t>714000211</t>
  </si>
  <si>
    <t>FW USD-ILS09.11.2023</t>
  </si>
  <si>
    <t>702003542</t>
  </si>
  <si>
    <t>702003544</t>
  </si>
  <si>
    <t>702003546</t>
  </si>
  <si>
    <t>702003548</t>
  </si>
  <si>
    <t>702003632</t>
  </si>
  <si>
    <t>702003636</t>
  </si>
  <si>
    <t>FW USD-ILS10.10.2023</t>
  </si>
  <si>
    <t>701000663</t>
  </si>
  <si>
    <t>702003345</t>
  </si>
  <si>
    <t>702003347</t>
  </si>
  <si>
    <t>703000885</t>
  </si>
  <si>
    <t>FW USD-ILS11.10.2023</t>
  </si>
  <si>
    <t>701000665</t>
  </si>
  <si>
    <t>702003349</t>
  </si>
  <si>
    <t>702003351</t>
  </si>
  <si>
    <t>702003353</t>
  </si>
  <si>
    <t>703000981</t>
  </si>
  <si>
    <t>704000110</t>
  </si>
  <si>
    <t>FW USD-ILS12.07.2023</t>
  </si>
  <si>
    <t>702003782</t>
  </si>
  <si>
    <t>702003784</t>
  </si>
  <si>
    <t>702003786</t>
  </si>
  <si>
    <t>703000962</t>
  </si>
  <si>
    <t>703000964</t>
  </si>
  <si>
    <t>FW USD-ILS12.09.2023</t>
  </si>
  <si>
    <t>702003734</t>
  </si>
  <si>
    <t>714000243</t>
  </si>
  <si>
    <t>FW USD-ILS12.10.2023</t>
  </si>
  <si>
    <t>702003355</t>
  </si>
  <si>
    <t>702003357</t>
  </si>
  <si>
    <t>702003359</t>
  </si>
  <si>
    <t>FW USD-ILS13.07.2023</t>
  </si>
  <si>
    <t>702003793</t>
  </si>
  <si>
    <t>702003795</t>
  </si>
  <si>
    <t>FW USD-ILS13.09.2023</t>
  </si>
  <si>
    <t>701000737</t>
  </si>
  <si>
    <t>702003748</t>
  </si>
  <si>
    <t>702003752</t>
  </si>
  <si>
    <t>714000246</t>
  </si>
  <si>
    <t>FW USD-ILS13.11.2023</t>
  </si>
  <si>
    <t>701000695</t>
  </si>
  <si>
    <t>703000879</t>
  </si>
  <si>
    <t>703000881</t>
  </si>
  <si>
    <t>FW USD-ILS13.12.2023</t>
  </si>
  <si>
    <t>702003589</t>
  </si>
  <si>
    <t>702003591</t>
  </si>
  <si>
    <t>FW USD-ILS14.11.2023</t>
  </si>
  <si>
    <t>701000697</t>
  </si>
  <si>
    <t>702003554</t>
  </si>
  <si>
    <t>702003556</t>
  </si>
  <si>
    <t>702003558</t>
  </si>
  <si>
    <t>702003560</t>
  </si>
  <si>
    <t>703000883</t>
  </si>
  <si>
    <t>714000213</t>
  </si>
  <si>
    <t>FW USD-ILS14.12.2023</t>
  </si>
  <si>
    <t>701000703</t>
  </si>
  <si>
    <t>702003564</t>
  </si>
  <si>
    <t>702003568</t>
  </si>
  <si>
    <t>FW USD-ILS15.11.2023</t>
  </si>
  <si>
    <t>702003579</t>
  </si>
  <si>
    <t>702003646</t>
  </si>
  <si>
    <t>702003648</t>
  </si>
  <si>
    <t>703000887</t>
  </si>
  <si>
    <t>FW USD-ILS16.10.2023</t>
  </si>
  <si>
    <t>701000751</t>
  </si>
  <si>
    <t>701000753</t>
  </si>
  <si>
    <t>702003370</t>
  </si>
  <si>
    <t>702003372</t>
  </si>
  <si>
    <t>702003374</t>
  </si>
  <si>
    <t>702003376</t>
  </si>
  <si>
    <t>703000976</t>
  </si>
  <si>
    <t>FW USD-ILS16.11.2023</t>
  </si>
  <si>
    <t>701000711</t>
  </si>
  <si>
    <t>702003587</t>
  </si>
  <si>
    <t>702003597</t>
  </si>
  <si>
    <t>702003599</t>
  </si>
  <si>
    <t>702003601</t>
  </si>
  <si>
    <t>703000910</t>
  </si>
  <si>
    <t>714000218</t>
  </si>
  <si>
    <t>FW USD-ILS17.07.2023</t>
  </si>
  <si>
    <t>701000746</t>
  </si>
  <si>
    <t>702003797</t>
  </si>
  <si>
    <t>702003801</t>
  </si>
  <si>
    <t>FW USD-ILS17.10.2023</t>
  </si>
  <si>
    <t>701000756</t>
  </si>
  <si>
    <t>702003380</t>
  </si>
  <si>
    <t>FW USD-ILS18.07.2023</t>
  </si>
  <si>
    <t>702003815</t>
  </si>
  <si>
    <t>702003817</t>
  </si>
  <si>
    <t>703000972</t>
  </si>
  <si>
    <t>FW USD-ILS18.10.2023</t>
  </si>
  <si>
    <t>701000671</t>
  </si>
  <si>
    <t>702003387</t>
  </si>
  <si>
    <t>702003389</t>
  </si>
  <si>
    <t>702003391</t>
  </si>
  <si>
    <t>703000831</t>
  </si>
  <si>
    <t>703000833</t>
  </si>
  <si>
    <t>FW USD-ILS19.07.2023</t>
  </si>
  <si>
    <t>701000760</t>
  </si>
  <si>
    <t>702003838</t>
  </si>
  <si>
    <t>702003840</t>
  </si>
  <si>
    <t>702003842</t>
  </si>
  <si>
    <t>702003859</t>
  </si>
  <si>
    <t>714000251</t>
  </si>
  <si>
    <t>FW USD-ILS19.10.2023</t>
  </si>
  <si>
    <t>701000673</t>
  </si>
  <si>
    <t>702003394</t>
  </si>
  <si>
    <t>702003396</t>
  </si>
  <si>
    <t>703000837</t>
  </si>
  <si>
    <t>703000839</t>
  </si>
  <si>
    <t>FW USD-ILS20.07.2023</t>
  </si>
  <si>
    <t>701000762</t>
  </si>
  <si>
    <t>FW USD-ILS20.11.2023</t>
  </si>
  <si>
    <t>702003593</t>
  </si>
  <si>
    <t>702003595</t>
  </si>
  <si>
    <t>FW USD-ILS21.11.2023</t>
  </si>
  <si>
    <t>701000713</t>
  </si>
  <si>
    <t>702003603</t>
  </si>
  <si>
    <t>702003605</t>
  </si>
  <si>
    <t>FW USD-ILS22.11.2023</t>
  </si>
  <si>
    <t>701000715</t>
  </si>
  <si>
    <t>701000717</t>
  </si>
  <si>
    <t>702003611</t>
  </si>
  <si>
    <t>702003613</t>
  </si>
  <si>
    <t>702003615</t>
  </si>
  <si>
    <t>703000912</t>
  </si>
  <si>
    <t>714000223</t>
  </si>
  <si>
    <t>FW USD-ILS23.10.2023</t>
  </si>
  <si>
    <t>702003401</t>
  </si>
  <si>
    <t>702003403</t>
  </si>
  <si>
    <t>702003405</t>
  </si>
  <si>
    <t>FW USD-ILS24.10.2023</t>
  </si>
  <si>
    <t>702003413</t>
  </si>
  <si>
    <t>702003844</t>
  </si>
  <si>
    <t>703000841</t>
  </si>
  <si>
    <t>714000197</t>
  </si>
  <si>
    <t>FW USD-ILS25.07.2023</t>
  </si>
  <si>
    <t>702003750</t>
  </si>
  <si>
    <t>702003868</t>
  </si>
  <si>
    <t>703000956</t>
  </si>
  <si>
    <t>703000958</t>
  </si>
  <si>
    <t>FW USD-ILS25.10.2023</t>
  </si>
  <si>
    <t>701000675</t>
  </si>
  <si>
    <t>702003415</t>
  </si>
  <si>
    <t>703000843</t>
  </si>
  <si>
    <t>703000845</t>
  </si>
  <si>
    <t>703000847</t>
  </si>
  <si>
    <t>704000112</t>
  </si>
  <si>
    <t>714000199</t>
  </si>
  <si>
    <t>FW USD-ILS26.07.2023</t>
  </si>
  <si>
    <t>701000741</t>
  </si>
  <si>
    <t>701000743</t>
  </si>
  <si>
    <t>702003767</t>
  </si>
  <si>
    <t>FW USD-ILS26.10.2023</t>
  </si>
  <si>
    <t>701000681</t>
  </si>
  <si>
    <t>701000693</t>
  </si>
  <si>
    <t>702003476</t>
  </si>
  <si>
    <t>702003478</t>
  </si>
  <si>
    <t>703000862</t>
  </si>
  <si>
    <t>703000864</t>
  </si>
  <si>
    <t>703000875</t>
  </si>
  <si>
    <t>703000877</t>
  </si>
  <si>
    <t>FW USD-ILS27.11.2023</t>
  </si>
  <si>
    <t>701000720</t>
  </si>
  <si>
    <t>702003639</t>
  </si>
  <si>
    <t>702003641</t>
  </si>
  <si>
    <t>702003643</t>
  </si>
  <si>
    <t>702003645</t>
  </si>
  <si>
    <t>FW USD-ILS28.11.2023</t>
  </si>
  <si>
    <t>702003651</t>
  </si>
  <si>
    <t>703000924</t>
  </si>
  <si>
    <t>704000117</t>
  </si>
  <si>
    <t>714000227</t>
  </si>
  <si>
    <t>FW USD-ILS29.11.2023</t>
  </si>
  <si>
    <t>702003656</t>
  </si>
  <si>
    <t>702003658</t>
  </si>
  <si>
    <t>702003660</t>
  </si>
  <si>
    <t>702003662</t>
  </si>
  <si>
    <t>703000926</t>
  </si>
  <si>
    <t>703000928</t>
  </si>
  <si>
    <t>FW USD-ILS30.11.2023</t>
  </si>
  <si>
    <t>701000748</t>
  </si>
  <si>
    <t>702003704</t>
  </si>
  <si>
    <t>702003706</t>
  </si>
  <si>
    <t>702003708</t>
  </si>
  <si>
    <t>702003829</t>
  </si>
  <si>
    <t>702003831</t>
  </si>
  <si>
    <t>703000948</t>
  </si>
  <si>
    <t>703000950</t>
  </si>
  <si>
    <t>714000249</t>
  </si>
  <si>
    <t>FWD CCY\ILS 20230424 USD\ILS 3.6280000 20231030- בנק לאומי לישראל בע"מ</t>
  </si>
  <si>
    <t>90017808</t>
  </si>
  <si>
    <t>24/04/23</t>
  </si>
  <si>
    <t>FWD CCY\ILS 20230427 USD\ILS 3.6024000 20231204- בנק לאומי לישראל בע"מ</t>
  </si>
  <si>
    <t>90017822</t>
  </si>
  <si>
    <t>27/04/23</t>
  </si>
  <si>
    <t>FWD CCY\ILS 20230601 USD\ILS 3.6993000 20231030- בנק לאומי לישראל בע"מ</t>
  </si>
  <si>
    <t>90018114</t>
  </si>
  <si>
    <t>FWD CCY\ILS 20230626 USD\ILS 3.6120000 20231030- בנק לאומי לישראל בע"מ</t>
  </si>
  <si>
    <t>90018321</t>
  </si>
  <si>
    <t>26/06/23</t>
  </si>
  <si>
    <t>FW AUD-USD24.07.2023</t>
  </si>
  <si>
    <t>702003768</t>
  </si>
  <si>
    <t>702003775</t>
  </si>
  <si>
    <t>702003790</t>
  </si>
  <si>
    <t>702003798</t>
  </si>
  <si>
    <t>702003810</t>
  </si>
  <si>
    <t>702003811</t>
  </si>
  <si>
    <t>702003826</t>
  </si>
  <si>
    <t>702003834</t>
  </si>
  <si>
    <t>724000010</t>
  </si>
  <si>
    <t>FW CAD-USD24.07.2023</t>
  </si>
  <si>
    <t>702003443</t>
  </si>
  <si>
    <t>702003445</t>
  </si>
  <si>
    <t>702003447</t>
  </si>
  <si>
    <t>FW EUR-USD01.08.2023</t>
  </si>
  <si>
    <t>702003664</t>
  </si>
  <si>
    <t>702003666</t>
  </si>
  <si>
    <t>703000930</t>
  </si>
  <si>
    <t>703000932</t>
  </si>
  <si>
    <t>FW EUR-USD03.07.2023</t>
  </si>
  <si>
    <t>702003871</t>
  </si>
  <si>
    <t>FW EUR-USD06.11.2023</t>
  </si>
  <si>
    <t>702003771</t>
  </si>
  <si>
    <t>702003773</t>
  </si>
  <si>
    <t>703000960</t>
  </si>
  <si>
    <t>FW EUR-USD10.01.2024</t>
  </si>
  <si>
    <t>702003867</t>
  </si>
  <si>
    <t>703000979</t>
  </si>
  <si>
    <t>714000253</t>
  </si>
  <si>
    <t>FW EUR-USD11.09.2023</t>
  </si>
  <si>
    <t>702003619</t>
  </si>
  <si>
    <t>702003621</t>
  </si>
  <si>
    <t>703000914</t>
  </si>
  <si>
    <t>FW EUR-USD13.09.2023</t>
  </si>
  <si>
    <t>702003694</t>
  </si>
  <si>
    <t>702003696</t>
  </si>
  <si>
    <t>703000942</t>
  </si>
  <si>
    <t>714000234</t>
  </si>
  <si>
    <t>FW EUR-USD14.08.2023</t>
  </si>
  <si>
    <t>702003581</t>
  </si>
  <si>
    <t>702003583</t>
  </si>
  <si>
    <t>702003585</t>
  </si>
  <si>
    <t>702003857</t>
  </si>
  <si>
    <t>703000906</t>
  </si>
  <si>
    <t>703000908</t>
  </si>
  <si>
    <t>FW EUR-USD18.09.2023</t>
  </si>
  <si>
    <t>702003627</t>
  </si>
  <si>
    <t>702003629</t>
  </si>
  <si>
    <t>703000918</t>
  </si>
  <si>
    <t>703000920</t>
  </si>
  <si>
    <t>FW EUR-USD24.07.2023</t>
  </si>
  <si>
    <t>702003530</t>
  </si>
  <si>
    <t>702003532</t>
  </si>
  <si>
    <t>702003534</t>
  </si>
  <si>
    <t>702003552</t>
  </si>
  <si>
    <t>703000873</t>
  </si>
  <si>
    <t>FW GBP-USD10.07.2023</t>
  </si>
  <si>
    <t>702003423</t>
  </si>
  <si>
    <t>702003425</t>
  </si>
  <si>
    <t>702003427</t>
  </si>
  <si>
    <t>703000849</t>
  </si>
  <si>
    <t>FW GBP-USD15.08.2023</t>
  </si>
  <si>
    <t>703000922</t>
  </si>
  <si>
    <t>FW GBP-USD16.08.2023</t>
  </si>
  <si>
    <t>702003716</t>
  </si>
  <si>
    <t>702003718</t>
  </si>
  <si>
    <t>702003720</t>
  </si>
  <si>
    <t>FW JPY-USD24.07.2023</t>
  </si>
  <si>
    <t>702003736</t>
  </si>
  <si>
    <t>702003754</t>
  </si>
  <si>
    <t>702003763</t>
  </si>
  <si>
    <t>702003769</t>
  </si>
  <si>
    <t>702003777</t>
  </si>
  <si>
    <t>702003788</t>
  </si>
  <si>
    <t>702003791</t>
  </si>
  <si>
    <t>702003799</t>
  </si>
  <si>
    <t>702003803</t>
  </si>
  <si>
    <t>702003809</t>
  </si>
  <si>
    <t>702003818</t>
  </si>
  <si>
    <t>702003833</t>
  </si>
  <si>
    <t>702003836</t>
  </si>
  <si>
    <t>FW USD-AUD24.07.2023</t>
  </si>
  <si>
    <t>702003450</t>
  </si>
  <si>
    <t>702003452</t>
  </si>
  <si>
    <t>702003691</t>
  </si>
  <si>
    <t>702003856</t>
  </si>
  <si>
    <t>FW USD-CAD24.07.2023</t>
  </si>
  <si>
    <t>702003624</t>
  </si>
  <si>
    <t>FW USD-EUR01.08.2023</t>
  </si>
  <si>
    <t>702003780</t>
  </si>
  <si>
    <t>FW USD-EUR14.08.2023</t>
  </si>
  <si>
    <t>702003858</t>
  </si>
  <si>
    <t>FW USD-EUR24.07.2023</t>
  </si>
  <si>
    <t>702003730</t>
  </si>
  <si>
    <t>702003732</t>
  </si>
  <si>
    <t>FW USD-GBP10.07.2023</t>
  </si>
  <si>
    <t>702003776</t>
  </si>
  <si>
    <t>FW USD-GBP15.08.2023</t>
  </si>
  <si>
    <t>703000966</t>
  </si>
  <si>
    <t>FW USD-JPY24.07.2023</t>
  </si>
  <si>
    <t>702003465</t>
  </si>
  <si>
    <t>702003467</t>
  </si>
  <si>
    <t>702003469</t>
  </si>
  <si>
    <t>702003471</t>
  </si>
  <si>
    <t>702003536</t>
  </si>
  <si>
    <t>702003538</t>
  </si>
  <si>
    <t>702003550</t>
  </si>
  <si>
    <t>FX Forward_EUR_USD_2023_08_14_P_1.09910000- בנק הפועלים בע"מ</t>
  </si>
  <si>
    <t>90400133</t>
  </si>
  <si>
    <t>11/05/23</t>
  </si>
  <si>
    <t>FX Swap_AUD_USD_2023_07_24_S_.70025000- בנק הפועלים בע"מ</t>
  </si>
  <si>
    <t>90400004</t>
  </si>
  <si>
    <t>14/02/23</t>
  </si>
  <si>
    <t>FX Swap_EUR_USD_2023_08_14_S_1.07987500- בנק הפועלים בע"מ</t>
  </si>
  <si>
    <t>90400057</t>
  </si>
  <si>
    <t>21/03/23</t>
  </si>
  <si>
    <t>FX Swap_EUR_USD_2023_09_01_S_1.08380000- בנק הפועלים בע"מ</t>
  </si>
  <si>
    <t>90400181</t>
  </si>
  <si>
    <t>13/06/23</t>
  </si>
  <si>
    <t>FX Swap_GBP_USD_2023_07_10_S_1.21695000- בנק הפועלים בע"מ</t>
  </si>
  <si>
    <t>90554216</t>
  </si>
  <si>
    <t>09/02/23</t>
  </si>
  <si>
    <t>FWD CCY\CCY 20230209 GBP\USD 1.2169700 20230710- בנק לאומי לישראל בע"מ</t>
  </si>
  <si>
    <t>90017195</t>
  </si>
  <si>
    <t>FWD CCY\CCY 20230213 USD\CAD 1.3307000 20230724- בנק לאומי לישראל בע"מ</t>
  </si>
  <si>
    <t>90017220</t>
  </si>
  <si>
    <t>13/02/23</t>
  </si>
  <si>
    <t>FWD CCY\CCY 20230214 AUD\USD 0.7006000 20230724- בנק לאומי לישראל בע"מ</t>
  </si>
  <si>
    <t>90017234</t>
  </si>
  <si>
    <t>FWD CCY\CCY 20230214 USD\JPY 129.5016700 20230724- בנק לאומי לישראל בע"מ</t>
  </si>
  <si>
    <t>90017237</t>
  </si>
  <si>
    <t>FWD CCY\CCY 20230309 EUR\USD 1.0651700 20230807- בנק לאומי לישראל בע"מ</t>
  </si>
  <si>
    <t>90017475</t>
  </si>
  <si>
    <t>09/03/23</t>
  </si>
  <si>
    <t>FWD CCY\CCY 20230511 EUR\USD 1.0967000 20230807- בנק לאומי לישראל בע"מ</t>
  </si>
  <si>
    <t>90017939</t>
  </si>
  <si>
    <t>FWD CCY\CCY 20230511 EUR\USD 1.0977000 20230901- בנק לאומי לישראל בע"מ</t>
  </si>
  <si>
    <t>90017941</t>
  </si>
  <si>
    <t>FWD CCY\CCY 20230511 EUR\USD 1.0978000 20230901- בנק לאומי לישראל בע"מ</t>
  </si>
  <si>
    <t>90017940</t>
  </si>
  <si>
    <t>FWD CCY\CCY 20230626 EUR\USD 1.0928200 20230901- בנק לאומי לישראל בע"מ</t>
  </si>
  <si>
    <t>90018326</t>
  </si>
  <si>
    <t>IRS_ ILS-ILS28.02.2029</t>
  </si>
  <si>
    <t>708000031</t>
  </si>
  <si>
    <t>TRS_ JPY-JPY05.06.2024</t>
  </si>
  <si>
    <t>702003789</t>
  </si>
  <si>
    <t>TRS_ JPY-JPY15.02.2024</t>
  </si>
  <si>
    <t>702003492</t>
  </si>
  <si>
    <t>TRS_ JPY-JPY19.12.2023</t>
  </si>
  <si>
    <t>702003228</t>
  </si>
  <si>
    <t>TRS_ USD-USD03.11.2023</t>
  </si>
  <si>
    <t>702003094</t>
  </si>
  <si>
    <t>TRS_ USD-USD17.08.2023</t>
  </si>
  <si>
    <t>702002854</t>
  </si>
  <si>
    <t>TRS_ USD-USD20.02.2024</t>
  </si>
  <si>
    <t>702003491</t>
  </si>
  <si>
    <t>TRS_ USD-USD22.05.2024</t>
  </si>
  <si>
    <t>702003757</t>
  </si>
  <si>
    <t>TRS_ USD-USD23.05.2024</t>
  </si>
  <si>
    <t>702003756</t>
  </si>
  <si>
    <t>TRS_ USD-USD25.07.2023</t>
  </si>
  <si>
    <t>702003335</t>
  </si>
  <si>
    <t>סה"כ כנגד חסכון עמיתים/מבוטחים</t>
  </si>
  <si>
    <t>סה"כ מבוטחות במשכנתא או תיקי משכנתאות</t>
  </si>
  <si>
    <t>גורם 01</t>
  </si>
  <si>
    <t>לא</t>
  </si>
  <si>
    <t>435943</t>
  </si>
  <si>
    <t>435944</t>
  </si>
  <si>
    <t>435945</t>
  </si>
  <si>
    <t>435946</t>
  </si>
  <si>
    <t>448455</t>
  </si>
  <si>
    <t>448456</t>
  </si>
  <si>
    <t>448547</t>
  </si>
  <si>
    <t>448548</t>
  </si>
  <si>
    <t>483891</t>
  </si>
  <si>
    <t>483892</t>
  </si>
  <si>
    <t>483893</t>
  </si>
  <si>
    <t>483894</t>
  </si>
  <si>
    <t>483895</t>
  </si>
  <si>
    <t>483896</t>
  </si>
  <si>
    <t>483897</t>
  </si>
  <si>
    <t>483898</t>
  </si>
  <si>
    <t>496072</t>
  </si>
  <si>
    <t>496073</t>
  </si>
  <si>
    <t>496075</t>
  </si>
  <si>
    <t>496263</t>
  </si>
  <si>
    <t>496264</t>
  </si>
  <si>
    <t>524859</t>
  </si>
  <si>
    <t>524860</t>
  </si>
  <si>
    <t>524861</t>
  </si>
  <si>
    <t>524862</t>
  </si>
  <si>
    <t>524863</t>
  </si>
  <si>
    <t>542099</t>
  </si>
  <si>
    <t>542100</t>
  </si>
  <si>
    <t>542101</t>
  </si>
  <si>
    <t>542102</t>
  </si>
  <si>
    <t>542103</t>
  </si>
  <si>
    <t>542104</t>
  </si>
  <si>
    <t>562247</t>
  </si>
  <si>
    <t>562248</t>
  </si>
  <si>
    <t>562249</t>
  </si>
  <si>
    <t>562252</t>
  </si>
  <si>
    <t>סה"כ מובטחות בערבות בנקאית</t>
  </si>
  <si>
    <t>סה"כ מובטחות בבטחונות אחרים</t>
  </si>
  <si>
    <t>גורם 80</t>
  </si>
  <si>
    <t>כן</t>
  </si>
  <si>
    <t>425769</t>
  </si>
  <si>
    <t>455714</t>
  </si>
  <si>
    <t>4563</t>
  </si>
  <si>
    <t>4693</t>
  </si>
  <si>
    <t>474664</t>
  </si>
  <si>
    <t>7520</t>
  </si>
  <si>
    <t>8115</t>
  </si>
  <si>
    <t>8349</t>
  </si>
  <si>
    <t>גורם 29</t>
  </si>
  <si>
    <t>29991703</t>
  </si>
  <si>
    <t>AA</t>
  </si>
  <si>
    <t>גורם 37</t>
  </si>
  <si>
    <t>379497</t>
  </si>
  <si>
    <t>גורם 111</t>
  </si>
  <si>
    <t>513783</t>
  </si>
  <si>
    <t>519337</t>
  </si>
  <si>
    <t>530503</t>
  </si>
  <si>
    <t>535850</t>
  </si>
  <si>
    <t>6835</t>
  </si>
  <si>
    <t>70231</t>
  </si>
  <si>
    <t>7124</t>
  </si>
  <si>
    <t>7206</t>
  </si>
  <si>
    <t>7340</t>
  </si>
  <si>
    <t>7569</t>
  </si>
  <si>
    <t>7703</t>
  </si>
  <si>
    <t>7783</t>
  </si>
  <si>
    <t>8036</t>
  </si>
  <si>
    <t>8294</t>
  </si>
  <si>
    <t>8370</t>
  </si>
  <si>
    <t>8935</t>
  </si>
  <si>
    <t>גורם 144</t>
  </si>
  <si>
    <t>8063</t>
  </si>
  <si>
    <t>8145</t>
  </si>
  <si>
    <t>גורם 147</t>
  </si>
  <si>
    <t>71270</t>
  </si>
  <si>
    <t>AA-</t>
  </si>
  <si>
    <t>71280</t>
  </si>
  <si>
    <t>71300</t>
  </si>
  <si>
    <t>גורם 156</t>
  </si>
  <si>
    <t>9017</t>
  </si>
  <si>
    <t>9019</t>
  </si>
  <si>
    <t>9079</t>
  </si>
  <si>
    <t>9080</t>
  </si>
  <si>
    <t>גורם 162</t>
  </si>
  <si>
    <t>7936</t>
  </si>
  <si>
    <t>7937</t>
  </si>
  <si>
    <t>גורם 185</t>
  </si>
  <si>
    <t>9139</t>
  </si>
  <si>
    <t>גורם 188</t>
  </si>
  <si>
    <t>9533</t>
  </si>
  <si>
    <t>גורם 26</t>
  </si>
  <si>
    <t>11896130</t>
  </si>
  <si>
    <t>11896140</t>
  </si>
  <si>
    <t>11896150</t>
  </si>
  <si>
    <t>11896160</t>
  </si>
  <si>
    <t>11898120</t>
  </si>
  <si>
    <t>11898130</t>
  </si>
  <si>
    <t>11898140</t>
  </si>
  <si>
    <t>11898150</t>
  </si>
  <si>
    <t>11898170</t>
  </si>
  <si>
    <t>11898180</t>
  </si>
  <si>
    <t>11898190</t>
  </si>
  <si>
    <t>11898200</t>
  </si>
  <si>
    <t>11898230</t>
  </si>
  <si>
    <t>11898270</t>
  </si>
  <si>
    <t>11898280</t>
  </si>
  <si>
    <t>11898290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</si>
  <si>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</si>
  <si>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</si>
  <si>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</si>
  <si>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</si>
  <si>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</si>
  <si>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</si>
  <si>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</si>
  <si>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</si>
  <si>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</si>
  <si>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</si>
  <si>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11898410</t>
  </si>
  <si>
    <t>11898420</t>
  </si>
  <si>
    <t>11898421</t>
  </si>
  <si>
    <t>2984</t>
  </si>
  <si>
    <t>435717</t>
  </si>
  <si>
    <t>88769</t>
  </si>
  <si>
    <t>88770</t>
  </si>
  <si>
    <t>גורם 33</t>
  </si>
  <si>
    <t>2963</t>
  </si>
  <si>
    <t>2968</t>
  </si>
  <si>
    <t>311829</t>
  </si>
  <si>
    <t>444873</t>
  </si>
  <si>
    <t>4605</t>
  </si>
  <si>
    <t>4606</t>
  </si>
  <si>
    <t>8224</t>
  </si>
  <si>
    <t>גורם 35</t>
  </si>
  <si>
    <t>95350102</t>
  </si>
  <si>
    <t>95350202</t>
  </si>
  <si>
    <t>95350301</t>
  </si>
  <si>
    <t>95350302</t>
  </si>
  <si>
    <t>95350401</t>
  </si>
  <si>
    <t>95350402</t>
  </si>
  <si>
    <t>95350501</t>
  </si>
  <si>
    <t>95350502</t>
  </si>
  <si>
    <t>99000</t>
  </si>
  <si>
    <t>99001</t>
  </si>
  <si>
    <t>גורם 62</t>
  </si>
  <si>
    <t>371707</t>
  </si>
  <si>
    <t>372051</t>
  </si>
  <si>
    <t>גורם 63</t>
  </si>
  <si>
    <t>371197</t>
  </si>
  <si>
    <t>גורם 64</t>
  </si>
  <si>
    <t>371706</t>
  </si>
  <si>
    <t>גורם 69</t>
  </si>
  <si>
    <t>472710</t>
  </si>
  <si>
    <t>*גורם 159</t>
  </si>
  <si>
    <t>7490</t>
  </si>
  <si>
    <t>7491</t>
  </si>
  <si>
    <t>8924</t>
  </si>
  <si>
    <t>גורם 103</t>
  </si>
  <si>
    <t>482153</t>
  </si>
  <si>
    <t>גורם 104</t>
  </si>
  <si>
    <t>501113</t>
  </si>
  <si>
    <t>514296</t>
  </si>
  <si>
    <t>520294</t>
  </si>
  <si>
    <t>529736</t>
  </si>
  <si>
    <t>6471</t>
  </si>
  <si>
    <t>6720</t>
  </si>
  <si>
    <t>6818</t>
  </si>
  <si>
    <t>6925</t>
  </si>
  <si>
    <t>70481</t>
  </si>
  <si>
    <t>7265</t>
  </si>
  <si>
    <t>7342</t>
  </si>
  <si>
    <t>8047</t>
  </si>
  <si>
    <t>9120</t>
  </si>
  <si>
    <t>93941</t>
  </si>
  <si>
    <t>גורם 105</t>
  </si>
  <si>
    <t>475998</t>
  </si>
  <si>
    <t>485027</t>
  </si>
  <si>
    <t>494921</t>
  </si>
  <si>
    <t>510443</t>
  </si>
  <si>
    <t>520411</t>
  </si>
  <si>
    <t>525737</t>
  </si>
  <si>
    <t>6685</t>
  </si>
  <si>
    <t>6853</t>
  </si>
  <si>
    <t>7192</t>
  </si>
  <si>
    <t>7573</t>
  </si>
  <si>
    <t>7801</t>
  </si>
  <si>
    <t>7980</t>
  </si>
  <si>
    <t>8171</t>
  </si>
  <si>
    <t>8362</t>
  </si>
  <si>
    <t>8698</t>
  </si>
  <si>
    <t>8953</t>
  </si>
  <si>
    <t>9146</t>
  </si>
  <si>
    <t>9458</t>
  </si>
  <si>
    <t>גורם 129</t>
  </si>
  <si>
    <t>539178</t>
  </si>
  <si>
    <t>גורם 152</t>
  </si>
  <si>
    <t>72971</t>
  </si>
  <si>
    <t>גורם 158</t>
  </si>
  <si>
    <t>7898</t>
  </si>
  <si>
    <t>8154</t>
  </si>
  <si>
    <t>8405</t>
  </si>
  <si>
    <t>8581</t>
  </si>
  <si>
    <t>8761</t>
  </si>
  <si>
    <t>8946</t>
  </si>
  <si>
    <t>9031</t>
  </si>
  <si>
    <t>גורם 172</t>
  </si>
  <si>
    <t>8503</t>
  </si>
  <si>
    <t>8610</t>
  </si>
  <si>
    <t>9284</t>
  </si>
  <si>
    <t>גורם 180</t>
  </si>
  <si>
    <t>9267</t>
  </si>
  <si>
    <t>9592</t>
  </si>
  <si>
    <t>גורם 187</t>
  </si>
  <si>
    <t>9316</t>
  </si>
  <si>
    <t>9365</t>
  </si>
  <si>
    <t>9509</t>
  </si>
  <si>
    <t>29991704</t>
  </si>
  <si>
    <t>4410</t>
  </si>
  <si>
    <t>גורם 30</t>
  </si>
  <si>
    <t>392454</t>
  </si>
  <si>
    <t>גורם 40</t>
  </si>
  <si>
    <t>451301</t>
  </si>
  <si>
    <t>451302</t>
  </si>
  <si>
    <t>451304</t>
  </si>
  <si>
    <t>451305</t>
  </si>
  <si>
    <t>454754</t>
  </si>
  <si>
    <t>454874</t>
  </si>
  <si>
    <t>גורם 41</t>
  </si>
  <si>
    <t>3364</t>
  </si>
  <si>
    <t>364477</t>
  </si>
  <si>
    <t>458869</t>
  </si>
  <si>
    <t>458870</t>
  </si>
  <si>
    <t>גורם 47</t>
  </si>
  <si>
    <t>487742</t>
  </si>
  <si>
    <t>71340</t>
  </si>
  <si>
    <t>גורם 76</t>
  </si>
  <si>
    <t>414968</t>
  </si>
  <si>
    <t>גורם 77</t>
  </si>
  <si>
    <t>539177</t>
  </si>
  <si>
    <t>גורם 81</t>
  </si>
  <si>
    <t>429027</t>
  </si>
  <si>
    <t>גורם 90</t>
  </si>
  <si>
    <t>462345</t>
  </si>
  <si>
    <t>גורם 96</t>
  </si>
  <si>
    <t>7355</t>
  </si>
  <si>
    <t>גורם 154</t>
  </si>
  <si>
    <t>8811</t>
  </si>
  <si>
    <t>גורם 155</t>
  </si>
  <si>
    <t>75611</t>
  </si>
  <si>
    <t>7894</t>
  </si>
  <si>
    <t>80760</t>
  </si>
  <si>
    <t>8991</t>
  </si>
  <si>
    <t>9112</t>
  </si>
  <si>
    <t>9247</t>
  </si>
  <si>
    <t>9311</t>
  </si>
  <si>
    <t>9486</t>
  </si>
  <si>
    <t>9567</t>
  </si>
  <si>
    <t>גורם 167</t>
  </si>
  <si>
    <t>8776</t>
  </si>
  <si>
    <t>8814</t>
  </si>
  <si>
    <t>90031</t>
  </si>
  <si>
    <t>9096</t>
  </si>
  <si>
    <t>9127</t>
  </si>
  <si>
    <t>9199</t>
  </si>
  <si>
    <t>9255</t>
  </si>
  <si>
    <t>9287</t>
  </si>
  <si>
    <t>9339</t>
  </si>
  <si>
    <t>93881</t>
  </si>
  <si>
    <t>9455</t>
  </si>
  <si>
    <t>9553</t>
  </si>
  <si>
    <t>95930</t>
  </si>
  <si>
    <t>9632</t>
  </si>
  <si>
    <t>גורם 89</t>
  </si>
  <si>
    <t>455954</t>
  </si>
  <si>
    <t>9277</t>
  </si>
  <si>
    <t>9278</t>
  </si>
  <si>
    <t>9279</t>
  </si>
  <si>
    <t>9280</t>
  </si>
  <si>
    <t>9281</t>
  </si>
  <si>
    <t>גורם 70</t>
  </si>
  <si>
    <t>4647</t>
  </si>
  <si>
    <t>439968</t>
  </si>
  <si>
    <t>445945</t>
  </si>
  <si>
    <t>455056</t>
  </si>
  <si>
    <t>4565</t>
  </si>
  <si>
    <t>472012</t>
  </si>
  <si>
    <t>490961</t>
  </si>
  <si>
    <t>520889</t>
  </si>
  <si>
    <t>8380</t>
  </si>
  <si>
    <t>9637</t>
  </si>
  <si>
    <t>9577</t>
  </si>
  <si>
    <t>גורם 117</t>
  </si>
  <si>
    <t>508309</t>
  </si>
  <si>
    <t>גורם 43</t>
  </si>
  <si>
    <t>345369</t>
  </si>
  <si>
    <t>Ba1.il</t>
  </si>
  <si>
    <t>384577</t>
  </si>
  <si>
    <t>403836</t>
  </si>
  <si>
    <t>415814</t>
  </si>
  <si>
    <t>4314</t>
  </si>
  <si>
    <t>433981</t>
  </si>
  <si>
    <t>440022</t>
  </si>
  <si>
    <t>443656</t>
  </si>
  <si>
    <t>455012</t>
  </si>
  <si>
    <t>463236</t>
  </si>
  <si>
    <t>472334</t>
  </si>
  <si>
    <t>482977</t>
  </si>
  <si>
    <t>491620</t>
  </si>
  <si>
    <t>505821</t>
  </si>
  <si>
    <t>524544</t>
  </si>
  <si>
    <t>77390</t>
  </si>
  <si>
    <t>908395120</t>
  </si>
  <si>
    <t>908395160</t>
  </si>
  <si>
    <t>597852</t>
  </si>
  <si>
    <t>7329</t>
  </si>
  <si>
    <t>7330</t>
  </si>
  <si>
    <t>גורם 120</t>
  </si>
  <si>
    <t>6528</t>
  </si>
  <si>
    <t>גורם 135</t>
  </si>
  <si>
    <t>6826</t>
  </si>
  <si>
    <t>גורם 17</t>
  </si>
  <si>
    <t>66241</t>
  </si>
  <si>
    <t>גורם 177</t>
  </si>
  <si>
    <t>8829</t>
  </si>
  <si>
    <t>8860</t>
  </si>
  <si>
    <t>8918</t>
  </si>
  <si>
    <t>9037</t>
  </si>
  <si>
    <t>9130</t>
  </si>
  <si>
    <t>גורם 183</t>
  </si>
  <si>
    <t>9295</t>
  </si>
  <si>
    <t>9475</t>
  </si>
  <si>
    <t>9535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</si>
  <si>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</si>
  <si>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</si>
  <si>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</si>
  <si>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</si>
  <si>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</si>
  <si>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</si>
  <si>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</si>
  <si>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508506</t>
  </si>
  <si>
    <t>6831</t>
  </si>
  <si>
    <t>75980</t>
  </si>
  <si>
    <t>גורם 161</t>
  </si>
  <si>
    <t>7770</t>
  </si>
  <si>
    <t>8789</t>
  </si>
  <si>
    <t>8980</t>
  </si>
  <si>
    <t>9027</t>
  </si>
  <si>
    <t>9126</t>
  </si>
  <si>
    <t>9261</t>
  </si>
  <si>
    <t>9285</t>
  </si>
  <si>
    <t>93740</t>
  </si>
  <si>
    <t>9557</t>
  </si>
  <si>
    <t>גורם 173</t>
  </si>
  <si>
    <t>93821</t>
  </si>
  <si>
    <t>9410</t>
  </si>
  <si>
    <t>9460</t>
  </si>
  <si>
    <t>9511</t>
  </si>
  <si>
    <t>9540</t>
  </si>
  <si>
    <t>9562</t>
  </si>
  <si>
    <t>9603</t>
  </si>
  <si>
    <t>גורם 178</t>
  </si>
  <si>
    <t>8763</t>
  </si>
  <si>
    <t>9327</t>
  </si>
  <si>
    <t>9474</t>
  </si>
  <si>
    <t>9571</t>
  </si>
  <si>
    <t>גורם 148</t>
  </si>
  <si>
    <t>9448</t>
  </si>
  <si>
    <t>9459</t>
  </si>
  <si>
    <t>9617</t>
  </si>
  <si>
    <t>גורם 181</t>
  </si>
  <si>
    <t>9047</t>
  </si>
  <si>
    <t>9048</t>
  </si>
  <si>
    <t>9074</t>
  </si>
  <si>
    <t>9220</t>
  </si>
  <si>
    <t>9599</t>
  </si>
  <si>
    <t>גורם 182</t>
  </si>
  <si>
    <t>9040</t>
  </si>
  <si>
    <t>גורם 131</t>
  </si>
  <si>
    <t>7088</t>
  </si>
  <si>
    <t>גורם 102</t>
  </si>
  <si>
    <t>7310</t>
  </si>
  <si>
    <t>גורם 02</t>
  </si>
  <si>
    <t>9560</t>
  </si>
  <si>
    <t>גורם 100</t>
  </si>
  <si>
    <t>469140</t>
  </si>
  <si>
    <t>גורם 107</t>
  </si>
  <si>
    <t>475042</t>
  </si>
  <si>
    <t>524763</t>
  </si>
  <si>
    <t>גורם 110</t>
  </si>
  <si>
    <t>491862</t>
  </si>
  <si>
    <t>491863</t>
  </si>
  <si>
    <t>491864</t>
  </si>
  <si>
    <t>גורם 112</t>
  </si>
  <si>
    <t>8806</t>
  </si>
  <si>
    <t>9044</t>
  </si>
  <si>
    <t>9224</t>
  </si>
  <si>
    <t>גורם 125</t>
  </si>
  <si>
    <t>8060</t>
  </si>
  <si>
    <t>8119</t>
  </si>
  <si>
    <t>8418</t>
  </si>
  <si>
    <t>8702</t>
  </si>
  <si>
    <t>9118</t>
  </si>
  <si>
    <t>9233</t>
  </si>
  <si>
    <t>9276</t>
  </si>
  <si>
    <t>9430</t>
  </si>
  <si>
    <t>9539</t>
  </si>
  <si>
    <t>גורם 127</t>
  </si>
  <si>
    <t>6588</t>
  </si>
  <si>
    <t>גורם 133</t>
  </si>
  <si>
    <t>6812</t>
  </si>
  <si>
    <t>6872</t>
  </si>
  <si>
    <t>7258</t>
  </si>
  <si>
    <t>גורם 134</t>
  </si>
  <si>
    <t>9299</t>
  </si>
  <si>
    <t>גורם 138</t>
  </si>
  <si>
    <t>8718</t>
  </si>
  <si>
    <t>גורם 141</t>
  </si>
  <si>
    <t>6861</t>
  </si>
  <si>
    <t>גורם 142</t>
  </si>
  <si>
    <t>9606</t>
  </si>
  <si>
    <t>גורם 143</t>
  </si>
  <si>
    <t>8706</t>
  </si>
  <si>
    <t>גורם 146</t>
  </si>
  <si>
    <t>9158</t>
  </si>
  <si>
    <t>גורם 153</t>
  </si>
  <si>
    <t>9405</t>
  </si>
  <si>
    <t>9439</t>
  </si>
  <si>
    <t>9447</t>
  </si>
  <si>
    <t>9467</t>
  </si>
  <si>
    <t>9491</t>
  </si>
  <si>
    <t>9510</t>
  </si>
  <si>
    <t>גורם 157</t>
  </si>
  <si>
    <t>7823</t>
  </si>
  <si>
    <t>7993</t>
  </si>
  <si>
    <t>8187</t>
  </si>
  <si>
    <t>גורם 160</t>
  </si>
  <si>
    <t>7382</t>
  </si>
  <si>
    <t>8977</t>
  </si>
  <si>
    <t>8978</t>
  </si>
  <si>
    <t>8979</t>
  </si>
  <si>
    <t>9313</t>
  </si>
  <si>
    <t>9496</t>
  </si>
  <si>
    <t>9547</t>
  </si>
  <si>
    <t>גורם 186</t>
  </si>
  <si>
    <t>9186</t>
  </si>
  <si>
    <t>9187</t>
  </si>
  <si>
    <t>גורם 97</t>
  </si>
  <si>
    <t>464740</t>
  </si>
  <si>
    <t>6932</t>
  </si>
  <si>
    <t>7291</t>
  </si>
  <si>
    <t>9335</t>
  </si>
  <si>
    <t>סה"כ נקוב במט"ח</t>
  </si>
  <si>
    <t>סה"כ צמודי מט"ח</t>
  </si>
  <si>
    <t>סה"כ מניב</t>
  </si>
  <si>
    <t>סה"כ לא מניב</t>
  </si>
  <si>
    <t>סה"כ בארץ</t>
  </si>
  <si>
    <t>זכאים</t>
  </si>
  <si>
    <t>זכאים מס הכנסה</t>
  </si>
  <si>
    <t>חייבים</t>
  </si>
  <si>
    <t>חייבים בגין עסקה עתידית SPAC Byte</t>
  </si>
  <si>
    <t>8397</t>
  </si>
  <si>
    <t>דאבל יו אילת</t>
  </si>
  <si>
    <t>299918783</t>
  </si>
  <si>
    <t>הוצאות על עסקאות  שלא יצאו לפועל</t>
  </si>
  <si>
    <t>366310</t>
  </si>
  <si>
    <t>זכאים הלוואות בארץ בגין עמלת up front</t>
  </si>
  <si>
    <t>75621</t>
  </si>
  <si>
    <t>זכאים הלוואות בגין עמלת upfront</t>
  </si>
  <si>
    <t>8770</t>
  </si>
  <si>
    <t>זכאים הלוואות חול בגין עמלת upfront</t>
  </si>
  <si>
    <t>7760</t>
  </si>
  <si>
    <t>7890</t>
  </si>
  <si>
    <t>זכאים הלוואות חול בגין עמלת Upfront EUR</t>
  </si>
  <si>
    <t>8919</t>
  </si>
  <si>
    <t>זכאים הלוואות חול בגין עמלת Upfront GBP</t>
  </si>
  <si>
    <t>8295</t>
  </si>
  <si>
    <t>חייבים וזכאים בגין שיקוף</t>
  </si>
  <si>
    <t>26630548</t>
  </si>
  <si>
    <t>מניות הפחתת שווי ניירות חסומים</t>
  </si>
  <si>
    <t>3140130</t>
  </si>
  <si>
    <t>בטחונות דולר ארצות הברית לאומי</t>
  </si>
  <si>
    <t>300011017</t>
  </si>
  <si>
    <t>בטחונות ין יפני לאומי</t>
  </si>
  <si>
    <t>300011010</t>
  </si>
  <si>
    <t>אגח הפחתת שווי ניירות חסומים</t>
  </si>
  <si>
    <t>11109151</t>
  </si>
  <si>
    <t>חייבים שכד נדלן מניב מתחם 1000</t>
  </si>
  <si>
    <t>299918780</t>
  </si>
  <si>
    <t>ביטחונות CSA במטבע 20001 (OTC)- מגדל-חייבים</t>
  </si>
  <si>
    <t>77721001</t>
  </si>
  <si>
    <t>רבית עוש לקבל</t>
  </si>
  <si>
    <t>1111110</t>
  </si>
  <si>
    <t>מגדל מקפת קרנות פנסיה וקופות גמל בע"מ</t>
  </si>
  <si>
    <t>מגדל השתלמות מסלול לבני 50 ומטה</t>
  </si>
  <si>
    <t>בנק דיסקונט לישראל בע"מ</t>
  </si>
  <si>
    <t>1111111111- 11- בנק דיסקונט</t>
  </si>
  <si>
    <t>בנק הפועלים בע"מ</t>
  </si>
  <si>
    <t>בנק לאומי לישראל בע"מ</t>
  </si>
  <si>
    <t>בנק מזרחי טפחות בע"מ</t>
  </si>
  <si>
    <t>1111111111- 20- בנק מזרחי-טפחות</t>
  </si>
  <si>
    <t>20003- 11- בנק דיסקונט</t>
  </si>
  <si>
    <t>20003- 20- בנק מזרחי-טפחות</t>
  </si>
  <si>
    <t>130018-  11- בנק דיסקונט</t>
  </si>
  <si>
    <t>130018- 10- לאומי</t>
  </si>
  <si>
    <t>130018-  20- בנק מזרחי-טפחות</t>
  </si>
  <si>
    <t>20001- 11- בנק דיסקונט</t>
  </si>
  <si>
    <t>20001-  12- בנק הפועלים</t>
  </si>
  <si>
    <t>20001-  20- בנק מזרחי-טפחות</t>
  </si>
  <si>
    <t>200040- 10- לאומי</t>
  </si>
  <si>
    <t>100006- 20- בנק מזרחי-טפחות</t>
  </si>
  <si>
    <t>80031- 12- בנק הפועלים</t>
  </si>
  <si>
    <t>80031- 10- לאומי</t>
  </si>
  <si>
    <t>80031- 20- בנק מזרחי-טפחות</t>
  </si>
  <si>
    <t>280028- 10- לאומי</t>
  </si>
  <si>
    <t>200005- 10- לאומי</t>
  </si>
  <si>
    <t>70002- 11- בנק דיסקונט</t>
  </si>
  <si>
    <t>70002- 20- בנק מזרחי-טפחות</t>
  </si>
  <si>
    <t>30005- 10- לאומי</t>
  </si>
  <si>
    <t>JP MORGAN</t>
  </si>
  <si>
    <t>20003- 85- JP MORGAN</t>
  </si>
  <si>
    <t>20001- 85- JP MORGAN</t>
  </si>
  <si>
    <t>80031- 85- JP MORGAN</t>
  </si>
  <si>
    <t>גורם 171</t>
  </si>
  <si>
    <t>גורם 189</t>
  </si>
  <si>
    <t>גורם 168</t>
  </si>
  <si>
    <t>גורם 184</t>
  </si>
  <si>
    <t>Vintage Investment Partners Fund of Funds V (Israel), L.P</t>
  </si>
  <si>
    <t>Kedma Capital Partners III</t>
  </si>
  <si>
    <t>Reality Real Estate Investment Fund 4</t>
  </si>
  <si>
    <t>Vintage Migdal Co-Investment II</t>
  </si>
  <si>
    <t>Yesodot Gimmel</t>
  </si>
  <si>
    <t>Arkin Bio Ventures II</t>
  </si>
  <si>
    <t>Fortissimo Capital Fund V</t>
  </si>
  <si>
    <t>Ram Coastal Energy Limited Partnership</t>
  </si>
  <si>
    <t>Yesodot C Senior Co-Investment</t>
  </si>
  <si>
    <t>GESM Via Maris Limited Partnership</t>
  </si>
  <si>
    <t>Greenfield Partners II, L.P</t>
  </si>
  <si>
    <t>Greenfield Cobra Investments L.P</t>
  </si>
  <si>
    <t>Noy 4 Infrastructure and energy investments l.p</t>
  </si>
  <si>
    <t>Stage One S.P.V R.S</t>
  </si>
  <si>
    <t>FIMI Israel Opportunity VII</t>
  </si>
  <si>
    <t>Greenfield Partners Panorays LP</t>
  </si>
  <si>
    <t>F2 Capital Partners 3 LP</t>
  </si>
  <si>
    <t>Stage One Venture Capital Fund IV L.P</t>
  </si>
  <si>
    <t>Stage One IV Annex Fund L.P</t>
  </si>
  <si>
    <t>S.H. SKY 4 L.P</t>
  </si>
  <si>
    <t>StageOne S.P.V D.R</t>
  </si>
  <si>
    <t>Fortissimo Partners VI</t>
  </si>
  <si>
    <t>JTLV III</t>
  </si>
  <si>
    <t>REALITY REAL ESTATE INVESTMENT FUND 5</t>
  </si>
  <si>
    <t>גורם 176</t>
  </si>
  <si>
    <t>Permira Credit Solutions III</t>
  </si>
  <si>
    <t>Kartesia Credit Opportunities IV</t>
  </si>
  <si>
    <t>ICG Senior Debt Partners III</t>
  </si>
  <si>
    <t>Vintage Investment Partners Fund of Funds V (Access), L.P</t>
  </si>
  <si>
    <t>TPG Asia VII, L.P</t>
  </si>
  <si>
    <t>Audax Direct Lending Solutions</t>
  </si>
  <si>
    <t>Tikehau Direct Lending IV</t>
  </si>
  <si>
    <t>Thoma Bravo Fund XIII</t>
  </si>
  <si>
    <t>Brookfield Capital Partners V</t>
  </si>
  <si>
    <t>Blackstone Real Estate Partners IX</t>
  </si>
  <si>
    <t>Astorg VII</t>
  </si>
  <si>
    <t>Migdal Tikehau Direct Lending</t>
  </si>
  <si>
    <t>Clarios Co-Investment</t>
  </si>
  <si>
    <t>Walton Street Real Estate Debt Fund II</t>
  </si>
  <si>
    <t>Kartesia Senior Opportunities I</t>
  </si>
  <si>
    <t>KASS Unlevered S.a r.l</t>
  </si>
  <si>
    <t>Warburg Pincus China-Southeast Asia II, L.P</t>
  </si>
  <si>
    <t>Advent International GPE IX-B</t>
  </si>
  <si>
    <t>EC 2 ADLS co-inv</t>
  </si>
  <si>
    <t>Kartesia Credit Opportunities V</t>
  </si>
  <si>
    <t>Permira Credit Solutions IV</t>
  </si>
  <si>
    <t>Brookfield HSO Co-Invest L.P</t>
  </si>
  <si>
    <t>Klirmark Opportunity III</t>
  </si>
  <si>
    <t>Global Infrastructure Partners IV</t>
  </si>
  <si>
    <t>Arclight Energy Partners Fund VII L.P</t>
  </si>
  <si>
    <t>Permira VII</t>
  </si>
  <si>
    <t>BCP V Brand Co-Invest LP</t>
  </si>
  <si>
    <t>GIP Spectrum Fund (Parallel), L.P</t>
  </si>
  <si>
    <t>GIP Capital Solutions II SCSp, L.P</t>
  </si>
  <si>
    <t>ICG Senior Debt Partners IV</t>
  </si>
  <si>
    <t>Senior Loan Fund II (EUR) SLP</t>
  </si>
  <si>
    <t>Insight Partners XI, L.P</t>
  </si>
  <si>
    <t>Trilantic Europe VI SCSp</t>
  </si>
  <si>
    <t>GIP Spectrum Mayberry Fund</t>
  </si>
  <si>
    <t>Accelmed Partners II, L.P</t>
  </si>
  <si>
    <t>GIP Capital Solutions II Luxemburg Co-Investment Fund SCSP, L.P.</t>
  </si>
  <si>
    <t>CVC Capital partners VIII</t>
  </si>
  <si>
    <t>Strategic Investors Fund X Cayman LP</t>
  </si>
  <si>
    <t>Ares Capital Europe V</t>
  </si>
  <si>
    <t>Monarch Capital Partners V</t>
  </si>
  <si>
    <t>Ares Private Credit Solutions II</t>
  </si>
  <si>
    <t>EC 3 ADLS co-inv</t>
  </si>
  <si>
    <t>EC 4 ADLS co-inv</t>
  </si>
  <si>
    <t>Francisco Partners VI</t>
  </si>
  <si>
    <t>Thoma Bravo Fund XIV L.P.</t>
  </si>
  <si>
    <t>Qumra MS LP Minute Media</t>
  </si>
  <si>
    <t>EC 5 ADLS co-inv</t>
  </si>
  <si>
    <t>Whitehorse Liquidity Partners IV</t>
  </si>
  <si>
    <t>Copenhagen Infrastructure Partners IV</t>
  </si>
  <si>
    <t>QUMRA OPPORTUNITY FUND I</t>
  </si>
  <si>
    <t>Group 11 Fund IV</t>
  </si>
  <si>
    <t>ISQ Global infrastructure Fund III, LP</t>
  </si>
  <si>
    <t>ICG Real Estate Debt VI</t>
  </si>
  <si>
    <t>Insight Partners XII, LP</t>
  </si>
  <si>
    <t>Vintage Fund of Funds VI (Access, LP)</t>
  </si>
  <si>
    <t>Nirvana Holdings I LP</t>
  </si>
  <si>
    <t>Tikehau Direct Lending V</t>
  </si>
  <si>
    <t>Zeev Opportunity Fund I</t>
  </si>
  <si>
    <t>EC 6 ADLS co-inv</t>
  </si>
  <si>
    <t>Audax Direct Lending Solutions Fund II B-1</t>
  </si>
  <si>
    <t>KASS Unlevered S.a r.l. - Compartment E</t>
  </si>
  <si>
    <t>WHITEHORSE LIQUIDITY PARTNERS GPSOF</t>
  </si>
  <si>
    <t>Crescent Direct Lending III</t>
  </si>
  <si>
    <t>MICL SONNEDIX SOLAR CIV L.P.</t>
  </si>
  <si>
    <t>Clayton Dubilier and Rice XI L.P</t>
  </si>
  <si>
    <t>Pantheon Global Co-Investment Opportunities Fund V</t>
  </si>
  <si>
    <t>Vintage Co-Invest III</t>
  </si>
  <si>
    <t>ISQ Kio Co-Invest Fund L.P</t>
  </si>
  <si>
    <t>Monarch Opportunistic Real Estate Fund</t>
  </si>
  <si>
    <t>AUDAX DLS CO-INVESTMENT FUND 3 L.P.</t>
  </si>
  <si>
    <t>BCP V DEXKO CO-INVEST LP</t>
  </si>
  <si>
    <t>ISRAEL SECONDARY FUND III L.P</t>
  </si>
  <si>
    <t>PORCUPINE HOLDINGS (OFFSHORE) LP</t>
  </si>
  <si>
    <t>ARES EUROPEAN CREDIT INVESTMENTS VIII (M), L.P.</t>
  </si>
  <si>
    <t>Arkin Bio Capital L.P</t>
  </si>
  <si>
    <t>ELECTRA AMERICA PRINCIPAL HOSPITALITY LP</t>
  </si>
  <si>
    <t>KKR CAVALRY CO-INVEST</t>
  </si>
  <si>
    <t>Cheyne Real Estate Credit Holdings VII</t>
  </si>
  <si>
    <t>Kartesia Senior Opportunities II SCS SICAV-RAIF</t>
  </si>
  <si>
    <t>KASS Unlevered II S,a.r.l</t>
  </si>
  <si>
    <t>Girasol Investments S.A</t>
  </si>
  <si>
    <t>Copenhagen infrastructure Energy Transition Fund I</t>
  </si>
  <si>
    <t>Francisco Partners VII</t>
  </si>
  <si>
    <t>Whitehorse Liquidity Partners V</t>
  </si>
  <si>
    <t>Permira VIII - 2 SCSp</t>
  </si>
  <si>
    <t>Advent International GPE X-B L.P</t>
  </si>
  <si>
    <t>ICG Senior Debt Partners Fund 5-A (EUR) SCSp</t>
  </si>
  <si>
    <t>MIE III Co-Investment Fund II S.L.P</t>
  </si>
  <si>
    <t>Brookfield Capital Partners Fund VI</t>
  </si>
  <si>
    <t>Bessemer Venture Partners XII Institutional L.P</t>
  </si>
  <si>
    <t>AIOF II Woolly Co-Invest Parallel Fund L.P</t>
  </si>
  <si>
    <t>DIRECT LENDING FUND IV (EUR) SLP</t>
  </si>
  <si>
    <t>Proxima Co-Invest L.P</t>
  </si>
  <si>
    <t>Kartesia Credit Opportunities VI SCS</t>
  </si>
  <si>
    <t>GIP CAPS II REX Co-Investment Fund L.P</t>
  </si>
  <si>
    <t>ArcLight Fund VII AIV L.P</t>
  </si>
  <si>
    <t>Astorg VIII</t>
  </si>
  <si>
    <t>WHLP Kennedy (A) LP</t>
  </si>
  <si>
    <t>CDR XII</t>
  </si>
  <si>
    <t>Global Infrastructure Partners Core C L.P</t>
  </si>
  <si>
    <t>EQT Exeter Industrial Value Fund VI L.P</t>
  </si>
  <si>
    <t>CVC Capital Partners IX (A) L.P</t>
  </si>
  <si>
    <t>Greenfield Partners Fund III LP</t>
  </si>
  <si>
    <t>נדלן ויוה חדרה</t>
  </si>
  <si>
    <t>השכרה</t>
  </si>
  <si>
    <t>חדרה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</si>
  <si>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</si>
  <si>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</si>
  <si>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</si>
  <si>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</si>
  <si>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</si>
  <si>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</si>
  <si>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מנועי בית שמש</t>
  </si>
  <si>
    <t>אזור תעשיה מערבי "ברוש", בית שמש</t>
  </si>
  <si>
    <t>נדלן מגדל עלית -עלות</t>
  </si>
  <si>
    <t>זבוטינסקי 6, רמת גן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</si>
  <si>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</si>
  <si>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</si>
  <si>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</si>
  <si>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</si>
  <si>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</si>
  <si>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מגדל WE ת"א</t>
  </si>
  <si>
    <t>דרך מנחם בגין תל אביב</t>
  </si>
  <si>
    <t>DBRS</t>
  </si>
  <si>
    <t>*גורם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</si>
</sst>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_ * #,##0.000000_ ;_ * \-#,##0.000000_ ;_ * &quot;-&quot;??_ ;_ @_ 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20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4" fontId="19" fillId="4" borderId="0" xfId="0" applyNumberFormat="1" applyFont="1" applyFill="1"/>
    <xf numFmtId="166" fontId="19" fillId="4" borderId="0" xfId="0" applyNumberFormat="1" applyFont="1" applyFill="1"/>
    <xf numFmtId="0" fontId="19" fillId="0" borderId="0" xfId="0" applyFont="1"/>
    <xf numFmtId="4" fontId="19" fillId="0" borderId="0" xfId="0" applyNumberFormat="1" applyFont="1"/>
    <xf numFmtId="166" fontId="19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7" fontId="0" fillId="0" borderId="0" xfId="11" applyNumberFormat="1" applyFont="1"/>
    <xf numFmtId="4" fontId="9" fillId="0" borderId="0" xfId="0" applyNumberFormat="1" applyFont="1" applyAlignment="1">
      <alignment horizontal="center" wrapText="1"/>
    </xf>
    <xf numFmtId="0" fontId="1" fillId="0" borderId="0" xfId="0" applyFont="1"/>
    <xf numFmtId="166" fontId="0" fillId="0" borderId="0" xfId="0" applyNumberFormat="1"/>
    <xf numFmtId="4" fontId="0" fillId="0" borderId="0" xfId="0" applyNumberFormat="1"/>
    <xf numFmtId="43" fontId="0" fillId="0" borderId="0" xfId="11" applyFont="1" applyFill="1" applyBorder="1"/>
    <xf numFmtId="14" fontId="0" fillId="0" borderId="0" xfId="0" applyNumberFormat="1"/>
    <xf numFmtId="14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6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7">
        <v>45106</v>
      </c>
    </row>
    <row r="2" spans="1:36">
      <c r="B2" s="2" t="s">
        <v>1</v>
      </c>
      <c r="C2" s="12" t="s">
        <v>3690</v>
      </c>
    </row>
    <row r="3" spans="1:36">
      <c r="B3" s="2" t="s">
        <v>2</v>
      </c>
      <c r="C3" s="26" t="s">
        <v>3691</v>
      </c>
    </row>
    <row r="4" spans="1:36">
      <c r="B4" s="2" t="s">
        <v>3</v>
      </c>
      <c r="C4" s="88" t="s">
        <v>197</v>
      </c>
    </row>
    <row r="6" spans="1:36" ht="26.25" customHeight="1">
      <c r="B6" s="98" t="s">
        <v>4</v>
      </c>
      <c r="C6" s="99"/>
      <c r="D6" s="100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103795.2494834395</v>
      </c>
      <c r="D11" s="76">
        <v>0.14810000000000001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36689.209300666844</v>
      </c>
      <c r="D13" s="78">
        <v>5.2400000000000002E-2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114608.76312470261</v>
      </c>
      <c r="D15" s="78">
        <v>0.16350000000000001</v>
      </c>
    </row>
    <row r="16" spans="1:36">
      <c r="A16" s="10" t="s">
        <v>13</v>
      </c>
      <c r="B16" s="70" t="s">
        <v>19</v>
      </c>
      <c r="C16" s="77">
        <v>124939.20061648086</v>
      </c>
      <c r="D16" s="78">
        <v>0.17829999999999999</v>
      </c>
    </row>
    <row r="17" spans="1:4">
      <c r="A17" s="10" t="s">
        <v>13</v>
      </c>
      <c r="B17" s="70" t="s">
        <v>195</v>
      </c>
      <c r="C17" s="77">
        <v>111310.09327710867</v>
      </c>
      <c r="D17" s="78">
        <v>0.1588</v>
      </c>
    </row>
    <row r="18" spans="1:4">
      <c r="A18" s="10" t="s">
        <v>13</v>
      </c>
      <c r="B18" s="70" t="s">
        <v>20</v>
      </c>
      <c r="C18" s="77">
        <v>13064.673455841923</v>
      </c>
      <c r="D18" s="78">
        <v>1.8599999999999998E-2</v>
      </c>
    </row>
    <row r="19" spans="1:4">
      <c r="A19" s="10" t="s">
        <v>13</v>
      </c>
      <c r="B19" s="70" t="s">
        <v>21</v>
      </c>
      <c r="C19" s="77">
        <v>16.631487282959998</v>
      </c>
      <c r="D19" s="78">
        <v>0</v>
      </c>
    </row>
    <row r="20" spans="1:4">
      <c r="A20" s="10" t="s">
        <v>13</v>
      </c>
      <c r="B20" s="70" t="s">
        <v>22</v>
      </c>
      <c r="C20" s="77">
        <v>141.27138880000001</v>
      </c>
      <c r="D20" s="78">
        <v>2.0000000000000001E-4</v>
      </c>
    </row>
    <row r="21" spans="1:4">
      <c r="A21" s="10" t="s">
        <v>13</v>
      </c>
      <c r="B21" s="70" t="s">
        <v>23</v>
      </c>
      <c r="C21" s="77">
        <v>1250.8160506955969</v>
      </c>
      <c r="D21" s="78">
        <v>1.8E-3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6194.1955733552086</v>
      </c>
      <c r="D26" s="78">
        <v>8.8000000000000005E-3</v>
      </c>
    </row>
    <row r="27" spans="1:4">
      <c r="A27" s="10" t="s">
        <v>13</v>
      </c>
      <c r="B27" s="70" t="s">
        <v>28</v>
      </c>
      <c r="C27" s="77">
        <v>16754.752208427311</v>
      </c>
      <c r="D27" s="78">
        <v>2.3900000000000001E-2</v>
      </c>
    </row>
    <row r="28" spans="1:4">
      <c r="A28" s="10" t="s">
        <v>13</v>
      </c>
      <c r="B28" s="70" t="s">
        <v>29</v>
      </c>
      <c r="C28" s="77">
        <v>91198.061327494695</v>
      </c>
      <c r="D28" s="78">
        <v>0.13009999999999999</v>
      </c>
    </row>
    <row r="29" spans="1:4">
      <c r="A29" s="10" t="s">
        <v>13</v>
      </c>
      <c r="B29" s="70" t="s">
        <v>30</v>
      </c>
      <c r="C29" s="77">
        <v>0.85945183650000001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-3026.9098413913598</v>
      </c>
      <c r="D31" s="78">
        <v>-4.3E-3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70488.814980278898</v>
      </c>
      <c r="D33" s="78">
        <v>0.10059999999999999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8432.9794299999994</v>
      </c>
      <c r="D35" s="78">
        <v>1.2E-2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4946.1521454755903</v>
      </c>
      <c r="D37" s="78">
        <v>7.1000000000000004E-3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700804.81346049579</v>
      </c>
      <c r="D42" s="78"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71504.561468798318</v>
      </c>
      <c r="D43" s="78">
        <f>C43/$C$42</f>
        <v>0.10203206384344991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 s="89">
        <v>4.0334000000000003</v>
      </c>
    </row>
    <row r="48" spans="1:4">
      <c r="C48" t="s">
        <v>120</v>
      </c>
      <c r="D48" s="89">
        <v>2.4485999999999999</v>
      </c>
    </row>
    <row r="49" spans="3:4">
      <c r="C49" t="s">
        <v>106</v>
      </c>
      <c r="D49" s="89">
        <v>3.6920000000000002</v>
      </c>
    </row>
    <row r="50" spans="3:4">
      <c r="C50" t="s">
        <v>202</v>
      </c>
      <c r="D50" s="89">
        <v>0.47010000000000002</v>
      </c>
    </row>
    <row r="51" spans="3:4">
      <c r="C51" t="s">
        <v>116</v>
      </c>
      <c r="D51" s="89">
        <v>2.7841999999999998</v>
      </c>
    </row>
    <row r="52" spans="3:4">
      <c r="C52" t="s">
        <v>200</v>
      </c>
      <c r="D52" s="89">
        <v>2.5600999999999999E-2</v>
      </c>
    </row>
    <row r="53" spans="3:4">
      <c r="C53" t="s">
        <v>203</v>
      </c>
      <c r="D53" s="89">
        <v>0.34350000000000003</v>
      </c>
    </row>
    <row r="54" spans="3:4">
      <c r="C54" t="s">
        <v>201</v>
      </c>
      <c r="D54" s="89">
        <v>0.34229999999999999</v>
      </c>
    </row>
    <row r="55" spans="3:4">
      <c r="C55" t="s">
        <v>113</v>
      </c>
      <c r="D55" s="89">
        <v>4.6717000000000004</v>
      </c>
    </row>
    <row r="56" spans="3:4">
      <c r="C56" t="s">
        <v>199</v>
      </c>
      <c r="D56" s="89">
        <v>4.1210000000000004</v>
      </c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</sheetData>
  <sortState xmlns:xlrd2="http://schemas.microsoft.com/office/spreadsheetml/2017/richdata2" ref="A47:BI59">
    <sortCondition ref="C47:C59"/>
  </sortState>
  <mergeCells count="1">
    <mergeCell ref="B6:D6"/>
  </mergeCells>
  <dataValidations count="1">
    <dataValidation allowBlank="1" showInputMessage="1" showErrorMessage="1" sqref="C1:C4" xr:uid="{60C7787D-2CAD-4CB2-929F-694D983CB79A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7">
        <v>45106</v>
      </c>
    </row>
    <row r="2" spans="2:61" s="1" customFormat="1">
      <c r="B2" s="2" t="s">
        <v>1</v>
      </c>
      <c r="C2" s="12" t="s">
        <v>3690</v>
      </c>
    </row>
    <row r="3" spans="2:61" s="1" customFormat="1">
      <c r="B3" s="2" t="s">
        <v>2</v>
      </c>
      <c r="C3" s="26" t="s">
        <v>3691</v>
      </c>
    </row>
    <row r="4" spans="2:61" s="1" customFormat="1">
      <c r="B4" s="2" t="s">
        <v>3</v>
      </c>
      <c r="C4" s="88" t="s">
        <v>197</v>
      </c>
    </row>
    <row r="6" spans="2:61" ht="26.25" customHeight="1">
      <c r="B6" s="111" t="s">
        <v>68</v>
      </c>
      <c r="C6" s="112"/>
      <c r="D6" s="112"/>
      <c r="E6" s="112"/>
      <c r="F6" s="112"/>
      <c r="G6" s="112"/>
      <c r="H6" s="112"/>
      <c r="I6" s="112"/>
      <c r="J6" s="112"/>
      <c r="K6" s="112"/>
      <c r="L6" s="113"/>
    </row>
    <row r="7" spans="2:61" ht="26.25" customHeight="1">
      <c r="B7" s="111" t="s">
        <v>98</v>
      </c>
      <c r="C7" s="112"/>
      <c r="D7" s="112"/>
      <c r="E7" s="112"/>
      <c r="F7" s="112"/>
      <c r="G7" s="112"/>
      <c r="H7" s="112"/>
      <c r="I7" s="112"/>
      <c r="J7" s="112"/>
      <c r="K7" s="112"/>
      <c r="L7" s="113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141.27138880000001</v>
      </c>
      <c r="J11" s="25"/>
      <c r="K11" s="76">
        <v>1</v>
      </c>
      <c r="L11" s="76">
        <v>2.0000000000000001E-4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141.10007999999999</v>
      </c>
      <c r="K12" s="80">
        <v>0.99880000000000002</v>
      </c>
      <c r="L12" s="80">
        <v>2.0000000000000001E-4</v>
      </c>
    </row>
    <row r="13" spans="2:61">
      <c r="B13" s="79" t="s">
        <v>2162</v>
      </c>
      <c r="C13" s="16"/>
      <c r="D13" s="16"/>
      <c r="E13" s="16"/>
      <c r="G13" s="81">
        <v>0</v>
      </c>
      <c r="I13" s="81">
        <v>141.10007999999999</v>
      </c>
      <c r="K13" s="80">
        <v>0.99880000000000002</v>
      </c>
      <c r="L13" s="80">
        <v>2.0000000000000001E-4</v>
      </c>
    </row>
    <row r="14" spans="2:61">
      <c r="B14" t="s">
        <v>2163</v>
      </c>
      <c r="C14" t="s">
        <v>2164</v>
      </c>
      <c r="D14" t="s">
        <v>100</v>
      </c>
      <c r="E14" t="s">
        <v>123</v>
      </c>
      <c r="F14" t="s">
        <v>102</v>
      </c>
      <c r="G14" s="77">
        <v>6.64</v>
      </c>
      <c r="H14" s="77">
        <v>1110200</v>
      </c>
      <c r="I14" s="77">
        <v>73.717280000000002</v>
      </c>
      <c r="J14" s="78">
        <v>0</v>
      </c>
      <c r="K14" s="78">
        <v>0.52180000000000004</v>
      </c>
      <c r="L14" s="78">
        <v>1E-4</v>
      </c>
    </row>
    <row r="15" spans="2:61">
      <c r="B15" t="s">
        <v>2165</v>
      </c>
      <c r="C15" t="s">
        <v>2166</v>
      </c>
      <c r="D15" t="s">
        <v>100</v>
      </c>
      <c r="E15" t="s">
        <v>123</v>
      </c>
      <c r="F15" t="s">
        <v>102</v>
      </c>
      <c r="G15" s="77">
        <v>-6.64</v>
      </c>
      <c r="H15" s="77">
        <v>764000</v>
      </c>
      <c r="I15" s="77">
        <v>-50.729599999999998</v>
      </c>
      <c r="J15" s="78">
        <v>0</v>
      </c>
      <c r="K15" s="78">
        <v>-0.35909999999999997</v>
      </c>
      <c r="L15" s="78">
        <v>-1E-4</v>
      </c>
    </row>
    <row r="16" spans="2:61">
      <c r="B16" t="s">
        <v>2167</v>
      </c>
      <c r="C16" t="s">
        <v>2168</v>
      </c>
      <c r="D16" t="s">
        <v>100</v>
      </c>
      <c r="E16" t="s">
        <v>123</v>
      </c>
      <c r="F16" t="s">
        <v>102</v>
      </c>
      <c r="G16" s="77">
        <v>61.04</v>
      </c>
      <c r="H16" s="77">
        <v>193500</v>
      </c>
      <c r="I16" s="77">
        <v>118.11239999999999</v>
      </c>
      <c r="J16" s="78">
        <v>0</v>
      </c>
      <c r="K16" s="78">
        <v>0.83609999999999995</v>
      </c>
      <c r="L16" s="78">
        <v>2.0000000000000001E-4</v>
      </c>
    </row>
    <row r="17" spans="2:12">
      <c r="B17" t="s">
        <v>2169</v>
      </c>
      <c r="C17" t="s">
        <v>2170</v>
      </c>
      <c r="D17" t="s">
        <v>100</v>
      </c>
      <c r="E17" t="s">
        <v>123</v>
      </c>
      <c r="F17" t="s">
        <v>102</v>
      </c>
      <c r="G17" s="77">
        <v>-61.04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2171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211</v>
      </c>
      <c r="C19" t="s">
        <v>211</v>
      </c>
      <c r="D19" s="16"/>
      <c r="E19" t="s">
        <v>211</v>
      </c>
      <c r="F19" t="s">
        <v>211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2172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211</v>
      </c>
      <c r="C21" t="s">
        <v>211</v>
      </c>
      <c r="D21" s="16"/>
      <c r="E21" t="s">
        <v>211</v>
      </c>
      <c r="F21" t="s">
        <v>211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924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211</v>
      </c>
      <c r="C23" t="s">
        <v>211</v>
      </c>
      <c r="D23" s="16"/>
      <c r="E23" t="s">
        <v>211</v>
      </c>
      <c r="F23" t="s">
        <v>211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226</v>
      </c>
      <c r="C24" s="16"/>
      <c r="D24" s="16"/>
      <c r="E24" s="16"/>
      <c r="G24" s="81">
        <v>0</v>
      </c>
      <c r="I24" s="81">
        <v>0.17130880000000001</v>
      </c>
      <c r="K24" s="80">
        <v>1.1999999999999999E-3</v>
      </c>
      <c r="L24" s="80">
        <v>0</v>
      </c>
    </row>
    <row r="25" spans="2:12">
      <c r="B25" s="79" t="s">
        <v>2162</v>
      </c>
      <c r="C25" s="16"/>
      <c r="D25" s="16"/>
      <c r="E25" s="16"/>
      <c r="G25" s="81">
        <v>0</v>
      </c>
      <c r="I25" s="81">
        <v>0.17130880000000001</v>
      </c>
      <c r="K25" s="80">
        <v>1.1999999999999999E-3</v>
      </c>
      <c r="L25" s="80">
        <v>0</v>
      </c>
    </row>
    <row r="26" spans="2:12">
      <c r="B26" t="s">
        <v>2173</v>
      </c>
      <c r="C26" t="s">
        <v>2174</v>
      </c>
      <c r="D26" t="s">
        <v>123</v>
      </c>
      <c r="E26" t="s">
        <v>123</v>
      </c>
      <c r="F26" t="s">
        <v>106</v>
      </c>
      <c r="G26" s="77">
        <v>-9.2799999999999994</v>
      </c>
      <c r="H26" s="77">
        <v>500</v>
      </c>
      <c r="I26" s="77">
        <v>-0.17130880000000001</v>
      </c>
      <c r="J26" s="78">
        <v>0</v>
      </c>
      <c r="K26" s="78">
        <v>-1.1999999999999999E-3</v>
      </c>
      <c r="L26" s="78">
        <v>0</v>
      </c>
    </row>
    <row r="27" spans="2:12">
      <c r="B27" t="s">
        <v>2175</v>
      </c>
      <c r="C27" t="s">
        <v>2176</v>
      </c>
      <c r="D27" t="s">
        <v>123</v>
      </c>
      <c r="E27" t="s">
        <v>123</v>
      </c>
      <c r="F27" t="s">
        <v>106</v>
      </c>
      <c r="G27" s="77">
        <v>9.2799999999999994</v>
      </c>
      <c r="H27" s="77">
        <v>1000</v>
      </c>
      <c r="I27" s="77">
        <v>0.34261760000000002</v>
      </c>
      <c r="J27" s="78">
        <v>0</v>
      </c>
      <c r="K27" s="78">
        <v>2.3999999999999998E-3</v>
      </c>
      <c r="L27" s="78">
        <v>0</v>
      </c>
    </row>
    <row r="28" spans="2:12">
      <c r="B28" s="79" t="s">
        <v>2177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211</v>
      </c>
      <c r="C29" t="s">
        <v>211</v>
      </c>
      <c r="D29" s="16"/>
      <c r="E29" t="s">
        <v>211</v>
      </c>
      <c r="F29" t="s">
        <v>211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2172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211</v>
      </c>
      <c r="C31" t="s">
        <v>211</v>
      </c>
      <c r="D31" s="16"/>
      <c r="E31" t="s">
        <v>211</v>
      </c>
      <c r="F31" t="s">
        <v>211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2178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211</v>
      </c>
      <c r="C33" t="s">
        <v>211</v>
      </c>
      <c r="D33" s="16"/>
      <c r="E33" t="s">
        <v>211</v>
      </c>
      <c r="F33" t="s">
        <v>211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924</v>
      </c>
      <c r="C34" s="16"/>
      <c r="D34" s="16"/>
      <c r="E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211</v>
      </c>
      <c r="C35" t="s">
        <v>211</v>
      </c>
      <c r="D35" s="16"/>
      <c r="E35" t="s">
        <v>211</v>
      </c>
      <c r="F35" t="s">
        <v>211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t="s">
        <v>228</v>
      </c>
      <c r="C36" s="16"/>
      <c r="D36" s="16"/>
      <c r="E36" s="16"/>
    </row>
    <row r="37" spans="2:12">
      <c r="B37" t="s">
        <v>328</v>
      </c>
      <c r="C37" s="16"/>
      <c r="D37" s="16"/>
      <c r="E37" s="16"/>
    </row>
    <row r="38" spans="2:12">
      <c r="B38" t="s">
        <v>329</v>
      </c>
      <c r="C38" s="16"/>
      <c r="D38" s="16"/>
      <c r="E38" s="16"/>
    </row>
    <row r="39" spans="2:12">
      <c r="B39" t="s">
        <v>330</v>
      </c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7">
        <v>45106</v>
      </c>
    </row>
    <row r="2" spans="1:60" s="1" customFormat="1">
      <c r="B2" s="2" t="s">
        <v>1</v>
      </c>
      <c r="C2" s="12" t="s">
        <v>3690</v>
      </c>
    </row>
    <row r="3" spans="1:60" s="1" customFormat="1">
      <c r="B3" s="2" t="s">
        <v>2</v>
      </c>
      <c r="C3" s="26" t="s">
        <v>3691</v>
      </c>
    </row>
    <row r="4" spans="1:60" s="1" customFormat="1">
      <c r="B4" s="2" t="s">
        <v>3</v>
      </c>
      <c r="C4" s="88" t="s">
        <v>197</v>
      </c>
    </row>
    <row r="6" spans="1:60" ht="26.25" customHeight="1">
      <c r="B6" s="111" t="s">
        <v>68</v>
      </c>
      <c r="C6" s="112"/>
      <c r="D6" s="112"/>
      <c r="E6" s="112"/>
      <c r="F6" s="112"/>
      <c r="G6" s="112"/>
      <c r="H6" s="112"/>
      <c r="I6" s="112"/>
      <c r="J6" s="112"/>
      <c r="K6" s="113"/>
      <c r="BD6" s="16" t="s">
        <v>100</v>
      </c>
      <c r="BF6" s="16" t="s">
        <v>101</v>
      </c>
      <c r="BH6" s="19" t="s">
        <v>102</v>
      </c>
    </row>
    <row r="7" spans="1:60" ht="26.25" customHeight="1">
      <c r="B7" s="111" t="s">
        <v>103</v>
      </c>
      <c r="C7" s="112"/>
      <c r="D7" s="112"/>
      <c r="E7" s="112"/>
      <c r="F7" s="112"/>
      <c r="G7" s="112"/>
      <c r="H7" s="112"/>
      <c r="I7" s="112"/>
      <c r="J7" s="112"/>
      <c r="K7" s="113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134.84</v>
      </c>
      <c r="H11" s="25"/>
      <c r="I11" s="75">
        <v>1250.8160506955969</v>
      </c>
      <c r="J11" s="76">
        <v>1</v>
      </c>
      <c r="K11" s="76">
        <v>1.8E-3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211</v>
      </c>
      <c r="C13" t="s">
        <v>211</v>
      </c>
      <c r="D13" s="19"/>
      <c r="E13" t="s">
        <v>211</v>
      </c>
      <c r="F13" t="s">
        <v>211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226</v>
      </c>
      <c r="C14" s="19"/>
      <c r="D14" s="19"/>
      <c r="E14" s="19"/>
      <c r="F14" s="19"/>
      <c r="G14" s="81">
        <v>134.84</v>
      </c>
      <c r="H14" s="19"/>
      <c r="I14" s="81">
        <v>1250.8160506955969</v>
      </c>
      <c r="J14" s="80">
        <v>1</v>
      </c>
      <c r="K14" s="80">
        <v>1.8E-3</v>
      </c>
      <c r="BF14" s="16" t="s">
        <v>126</v>
      </c>
    </row>
    <row r="15" spans="1:60">
      <c r="B15" t="s">
        <v>2179</v>
      </c>
      <c r="C15" t="s">
        <v>2180</v>
      </c>
      <c r="D15" t="s">
        <v>123</v>
      </c>
      <c r="E15" t="s">
        <v>123</v>
      </c>
      <c r="F15" t="s">
        <v>106</v>
      </c>
      <c r="G15" s="77">
        <v>3.36</v>
      </c>
      <c r="H15" s="77">
        <v>11814.06</v>
      </c>
      <c r="I15" s="77">
        <v>-21.13677384</v>
      </c>
      <c r="J15" s="78">
        <v>-1.6899999999999998E-2</v>
      </c>
      <c r="K15" s="78">
        <v>0</v>
      </c>
      <c r="BF15" s="16" t="s">
        <v>127</v>
      </c>
    </row>
    <row r="16" spans="1:60">
      <c r="B16" t="s">
        <v>2181</v>
      </c>
      <c r="C16" t="s">
        <v>2182</v>
      </c>
      <c r="D16" t="s">
        <v>123</v>
      </c>
      <c r="E16" t="s">
        <v>123</v>
      </c>
      <c r="F16" t="s">
        <v>106</v>
      </c>
      <c r="G16" s="77">
        <v>19.5</v>
      </c>
      <c r="H16" s="77">
        <v>99030</v>
      </c>
      <c r="I16" s="77">
        <v>-86.759789415</v>
      </c>
      <c r="J16" s="78">
        <v>-6.9400000000000003E-2</v>
      </c>
      <c r="K16" s="78">
        <v>-1E-4</v>
      </c>
      <c r="BF16" s="16" t="s">
        <v>128</v>
      </c>
    </row>
    <row r="17" spans="2:58">
      <c r="B17" t="s">
        <v>2183</v>
      </c>
      <c r="C17" t="s">
        <v>2184</v>
      </c>
      <c r="D17" t="s">
        <v>123</v>
      </c>
      <c r="E17" t="s">
        <v>123</v>
      </c>
      <c r="F17" t="s">
        <v>106</v>
      </c>
      <c r="G17" s="77">
        <v>3.34</v>
      </c>
      <c r="H17" s="77">
        <v>1510025</v>
      </c>
      <c r="I17" s="77">
        <v>49.2208094558544</v>
      </c>
      <c r="J17" s="78">
        <v>3.9399999999999998E-2</v>
      </c>
      <c r="K17" s="78">
        <v>1E-4</v>
      </c>
      <c r="BF17" s="16" t="s">
        <v>129</v>
      </c>
    </row>
    <row r="18" spans="2:58">
      <c r="B18" t="s">
        <v>2185</v>
      </c>
      <c r="C18" t="s">
        <v>2186</v>
      </c>
      <c r="D18" t="s">
        <v>123</v>
      </c>
      <c r="E18" t="s">
        <v>123</v>
      </c>
      <c r="F18" t="s">
        <v>116</v>
      </c>
      <c r="G18" s="77">
        <v>1.84</v>
      </c>
      <c r="H18" s="77">
        <v>120330</v>
      </c>
      <c r="I18" s="77">
        <v>2.6324247494847999</v>
      </c>
      <c r="J18" s="78">
        <v>2.0999999999999999E-3</v>
      </c>
      <c r="K18" s="78">
        <v>0</v>
      </c>
      <c r="BF18" s="16" t="s">
        <v>130</v>
      </c>
    </row>
    <row r="19" spans="2:58">
      <c r="B19" t="s">
        <v>2187</v>
      </c>
      <c r="C19" t="s">
        <v>2188</v>
      </c>
      <c r="D19" t="s">
        <v>123</v>
      </c>
      <c r="E19" t="s">
        <v>123</v>
      </c>
      <c r="F19" t="s">
        <v>106</v>
      </c>
      <c r="G19" s="77">
        <v>91.53</v>
      </c>
      <c r="H19" s="77">
        <v>443575</v>
      </c>
      <c r="I19" s="77">
        <v>1280.4189822831399</v>
      </c>
      <c r="J19" s="78">
        <v>1.0237000000000001</v>
      </c>
      <c r="K19" s="78">
        <v>1.8E-3</v>
      </c>
      <c r="BF19" s="16" t="s">
        <v>131</v>
      </c>
    </row>
    <row r="20" spans="2:58">
      <c r="B20" t="s">
        <v>2189</v>
      </c>
      <c r="C20" t="s">
        <v>2190</v>
      </c>
      <c r="D20" t="s">
        <v>123</v>
      </c>
      <c r="E20" t="s">
        <v>123</v>
      </c>
      <c r="F20" t="s">
        <v>110</v>
      </c>
      <c r="G20" s="77">
        <v>11.78</v>
      </c>
      <c r="H20" s="77">
        <v>45830</v>
      </c>
      <c r="I20" s="77">
        <v>-11.8675441869796</v>
      </c>
      <c r="J20" s="78">
        <v>-9.4999999999999998E-3</v>
      </c>
      <c r="K20" s="78">
        <v>0</v>
      </c>
      <c r="BF20" s="16" t="s">
        <v>132</v>
      </c>
    </row>
    <row r="21" spans="2:58">
      <c r="B21" t="s">
        <v>2191</v>
      </c>
      <c r="C21" t="s">
        <v>2192</v>
      </c>
      <c r="D21" t="s">
        <v>123</v>
      </c>
      <c r="E21" t="s">
        <v>123</v>
      </c>
      <c r="F21" t="s">
        <v>200</v>
      </c>
      <c r="G21" s="77">
        <v>3.49</v>
      </c>
      <c r="H21" s="77">
        <v>229100</v>
      </c>
      <c r="I21" s="77">
        <v>38.307941649097302</v>
      </c>
      <c r="J21" s="78">
        <v>3.0599999999999999E-2</v>
      </c>
      <c r="K21" s="78">
        <v>1E-4</v>
      </c>
      <c r="BF21" s="16" t="s">
        <v>123</v>
      </c>
    </row>
    <row r="22" spans="2:58">
      <c r="B22" t="s">
        <v>228</v>
      </c>
      <c r="C22" s="19"/>
      <c r="D22" s="19"/>
      <c r="E22" s="19"/>
      <c r="F22" s="19"/>
      <c r="G22" s="19"/>
      <c r="H22" s="19"/>
    </row>
    <row r="23" spans="2:58">
      <c r="B23" t="s">
        <v>328</v>
      </c>
      <c r="C23" s="19"/>
      <c r="D23" s="19"/>
      <c r="E23" s="19"/>
      <c r="F23" s="19"/>
      <c r="G23" s="19"/>
      <c r="H23" s="19"/>
    </row>
    <row r="24" spans="2:58">
      <c r="B24" t="s">
        <v>329</v>
      </c>
      <c r="C24" s="19"/>
      <c r="D24" s="19"/>
      <c r="E24" s="19"/>
      <c r="F24" s="19"/>
      <c r="G24" s="19"/>
      <c r="H24" s="19"/>
    </row>
    <row r="25" spans="2:58">
      <c r="B25" t="s">
        <v>330</v>
      </c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topLeftCell="A12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7">
        <v>45106</v>
      </c>
    </row>
    <row r="2" spans="2:81" s="1" customFormat="1">
      <c r="B2" s="2" t="s">
        <v>1</v>
      </c>
      <c r="C2" s="12" t="s">
        <v>3690</v>
      </c>
    </row>
    <row r="3" spans="2:81" s="1" customFormat="1">
      <c r="B3" s="2" t="s">
        <v>2</v>
      </c>
      <c r="C3" s="26" t="s">
        <v>3691</v>
      </c>
    </row>
    <row r="4" spans="2:81" s="1" customFormat="1">
      <c r="B4" s="2" t="s">
        <v>3</v>
      </c>
      <c r="C4" s="88" t="s">
        <v>197</v>
      </c>
    </row>
    <row r="6" spans="2:81" ht="26.25" customHeight="1">
      <c r="B6" s="111" t="s">
        <v>68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3"/>
    </row>
    <row r="7" spans="2:81" ht="26.25" customHeight="1">
      <c r="B7" s="111" t="s">
        <v>133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3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2193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211</v>
      </c>
      <c r="C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2194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211</v>
      </c>
      <c r="C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2195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2196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211</v>
      </c>
      <c r="C19" t="s">
        <v>211</v>
      </c>
      <c r="E19" t="s">
        <v>211</v>
      </c>
      <c r="H19" s="77">
        <v>0</v>
      </c>
      <c r="I19" t="s">
        <v>211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2197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211</v>
      </c>
      <c r="C21" t="s">
        <v>211</v>
      </c>
      <c r="E21" t="s">
        <v>211</v>
      </c>
      <c r="H21" s="77">
        <v>0</v>
      </c>
      <c r="I21" t="s">
        <v>211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2198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211</v>
      </c>
      <c r="C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2199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211</v>
      </c>
      <c r="C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226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2193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211</v>
      </c>
      <c r="C28" t="s">
        <v>211</v>
      </c>
      <c r="E28" t="s">
        <v>211</v>
      </c>
      <c r="H28" s="77">
        <v>0</v>
      </c>
      <c r="I28" t="s">
        <v>211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2194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211</v>
      </c>
      <c r="C30" t="s">
        <v>211</v>
      </c>
      <c r="E30" t="s">
        <v>211</v>
      </c>
      <c r="H30" s="77">
        <v>0</v>
      </c>
      <c r="I30" t="s">
        <v>211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2195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2196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211</v>
      </c>
      <c r="C33" t="s">
        <v>211</v>
      </c>
      <c r="E33" t="s">
        <v>211</v>
      </c>
      <c r="H33" s="77">
        <v>0</v>
      </c>
      <c r="I33" t="s">
        <v>211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2197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211</v>
      </c>
      <c r="C35" t="s">
        <v>211</v>
      </c>
      <c r="E35" t="s">
        <v>211</v>
      </c>
      <c r="H35" s="77">
        <v>0</v>
      </c>
      <c r="I35" t="s">
        <v>211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2198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211</v>
      </c>
      <c r="C37" t="s">
        <v>211</v>
      </c>
      <c r="E37" t="s">
        <v>211</v>
      </c>
      <c r="H37" s="77">
        <v>0</v>
      </c>
      <c r="I37" t="s">
        <v>211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2199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211</v>
      </c>
      <c r="C39" t="s">
        <v>211</v>
      </c>
      <c r="E39" t="s">
        <v>211</v>
      </c>
      <c r="H39" s="77">
        <v>0</v>
      </c>
      <c r="I39" t="s">
        <v>211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228</v>
      </c>
    </row>
    <row r="41" spans="2:17">
      <c r="B41" t="s">
        <v>328</v>
      </c>
    </row>
    <row r="42" spans="2:17">
      <c r="B42" t="s">
        <v>329</v>
      </c>
    </row>
    <row r="43" spans="2:17">
      <c r="B43" t="s">
        <v>330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7">
        <v>45106</v>
      </c>
    </row>
    <row r="2" spans="2:72" s="1" customFormat="1">
      <c r="B2" s="2" t="s">
        <v>1</v>
      </c>
      <c r="C2" s="12" t="s">
        <v>3690</v>
      </c>
    </row>
    <row r="3" spans="2:72" s="1" customFormat="1">
      <c r="B3" s="2" t="s">
        <v>2</v>
      </c>
      <c r="C3" s="26" t="s">
        <v>3691</v>
      </c>
    </row>
    <row r="4" spans="2:72" s="1" customFormat="1">
      <c r="B4" s="2" t="s">
        <v>3</v>
      </c>
      <c r="C4" s="88" t="s">
        <v>197</v>
      </c>
    </row>
    <row r="6" spans="2:72" ht="26.25" customHeight="1">
      <c r="B6" s="111" t="s">
        <v>136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3"/>
    </row>
    <row r="7" spans="2:72" ht="26.25" customHeight="1">
      <c r="B7" s="111" t="s">
        <v>69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2200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211</v>
      </c>
      <c r="C14" t="s">
        <v>211</v>
      </c>
      <c r="D14" t="s">
        <v>211</v>
      </c>
      <c r="G14" s="77">
        <v>0</v>
      </c>
      <c r="H14" t="s">
        <v>211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2201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211</v>
      </c>
      <c r="C16" t="s">
        <v>211</v>
      </c>
      <c r="D16" t="s">
        <v>211</v>
      </c>
      <c r="G16" s="77">
        <v>0</v>
      </c>
      <c r="H16" t="s">
        <v>211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2202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G18" s="77">
        <v>0</v>
      </c>
      <c r="H18" t="s">
        <v>211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2203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G20" s="77">
        <v>0</v>
      </c>
      <c r="H20" t="s">
        <v>211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924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211</v>
      </c>
      <c r="C22" t="s">
        <v>211</v>
      </c>
      <c r="D22" t="s">
        <v>211</v>
      </c>
      <c r="G22" s="77">
        <v>0</v>
      </c>
      <c r="H22" t="s">
        <v>211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226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322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G25" s="77">
        <v>0</v>
      </c>
      <c r="H25" t="s">
        <v>211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2204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211</v>
      </c>
      <c r="C27" t="s">
        <v>211</v>
      </c>
      <c r="D27" t="s">
        <v>211</v>
      </c>
      <c r="G27" s="77">
        <v>0</v>
      </c>
      <c r="H27" t="s">
        <v>211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328</v>
      </c>
    </row>
    <row r="29" spans="2:16">
      <c r="B29" t="s">
        <v>329</v>
      </c>
    </row>
    <row r="30" spans="2:16">
      <c r="B30" t="s">
        <v>330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7">
        <v>45106</v>
      </c>
    </row>
    <row r="2" spans="2:65" s="1" customFormat="1">
      <c r="B2" s="2" t="s">
        <v>1</v>
      </c>
      <c r="C2" s="12" t="s">
        <v>3690</v>
      </c>
    </row>
    <row r="3" spans="2:65" s="1" customFormat="1">
      <c r="B3" s="2" t="s">
        <v>2</v>
      </c>
      <c r="C3" s="26" t="s">
        <v>3691</v>
      </c>
    </row>
    <row r="4" spans="2:65" s="1" customFormat="1">
      <c r="B4" s="2" t="s">
        <v>3</v>
      </c>
      <c r="C4" s="88" t="s">
        <v>197</v>
      </c>
    </row>
    <row r="6" spans="2:65" ht="26.25" customHeight="1">
      <c r="B6" s="111" t="s">
        <v>136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3"/>
    </row>
    <row r="7" spans="2:65" ht="26.25" customHeight="1">
      <c r="B7" s="111" t="s">
        <v>82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3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2205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7">
        <v>0</v>
      </c>
      <c r="K14" t="s">
        <v>211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2206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7">
        <v>0</v>
      </c>
      <c r="K16" t="s">
        <v>211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333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7">
        <v>0</v>
      </c>
      <c r="K18" t="s">
        <v>211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924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7">
        <v>0</v>
      </c>
      <c r="K20" t="s">
        <v>211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226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2207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7">
        <v>0</v>
      </c>
      <c r="K23" t="s">
        <v>211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2208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7">
        <v>0</v>
      </c>
      <c r="K25" t="s">
        <v>211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228</v>
      </c>
      <c r="D26" s="16"/>
      <c r="E26" s="16"/>
      <c r="F26" s="16"/>
    </row>
    <row r="27" spans="2:19">
      <c r="B27" t="s">
        <v>328</v>
      </c>
      <c r="D27" s="16"/>
      <c r="E27" s="16"/>
      <c r="F27" s="16"/>
    </row>
    <row r="28" spans="2:19">
      <c r="B28" t="s">
        <v>329</v>
      </c>
      <c r="D28" s="16"/>
      <c r="E28" s="16"/>
      <c r="F28" s="16"/>
    </row>
    <row r="29" spans="2:19">
      <c r="B29" t="s">
        <v>330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B11" workbookViewId="0">
      <selection activeCell="F41" sqref="F41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7">
        <v>45106</v>
      </c>
    </row>
    <row r="2" spans="2:81" s="1" customFormat="1">
      <c r="B2" s="2" t="s">
        <v>1</v>
      </c>
      <c r="C2" s="12" t="s">
        <v>3690</v>
      </c>
    </row>
    <row r="3" spans="2:81" s="1" customFormat="1">
      <c r="B3" s="2" t="s">
        <v>2</v>
      </c>
      <c r="C3" s="26" t="s">
        <v>3691</v>
      </c>
    </row>
    <row r="4" spans="2:81" s="1" customFormat="1">
      <c r="B4" s="2" t="s">
        <v>3</v>
      </c>
      <c r="C4" s="88" t="s">
        <v>197</v>
      </c>
    </row>
    <row r="6" spans="2:81" ht="26.25" customHeight="1">
      <c r="B6" s="111" t="s">
        <v>136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3"/>
    </row>
    <row r="7" spans="2:81" ht="26.25" customHeight="1">
      <c r="B7" s="111" t="s">
        <v>89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3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5.19</v>
      </c>
      <c r="K11" s="7"/>
      <c r="L11" s="7"/>
      <c r="M11" s="76">
        <v>4.2000000000000003E-2</v>
      </c>
      <c r="N11" s="75">
        <v>5596707.3300000001</v>
      </c>
      <c r="O11" s="7"/>
      <c r="P11" s="75">
        <v>6194.1955733552086</v>
      </c>
      <c r="Q11" s="7"/>
      <c r="R11" s="76">
        <v>1</v>
      </c>
      <c r="S11" s="76">
        <v>8.8000000000000005E-3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4.59</v>
      </c>
      <c r="M12" s="80">
        <v>4.0500000000000001E-2</v>
      </c>
      <c r="N12" s="81">
        <v>5387378.9699999997</v>
      </c>
      <c r="P12" s="81">
        <v>5710.6373780024351</v>
      </c>
      <c r="R12" s="80">
        <v>0.92190000000000005</v>
      </c>
      <c r="S12" s="80">
        <v>8.0999999999999996E-3</v>
      </c>
    </row>
    <row r="13" spans="2:81">
      <c r="B13" s="79" t="s">
        <v>2205</v>
      </c>
      <c r="C13" s="16"/>
      <c r="D13" s="16"/>
      <c r="E13" s="16"/>
      <c r="J13" s="81">
        <v>7.21</v>
      </c>
      <c r="M13" s="80">
        <v>2.5700000000000001E-2</v>
      </c>
      <c r="N13" s="81">
        <v>2026547.47</v>
      </c>
      <c r="P13" s="81">
        <v>2586.5447458856911</v>
      </c>
      <c r="R13" s="80">
        <v>0.41760000000000003</v>
      </c>
      <c r="S13" s="80">
        <v>3.7000000000000002E-3</v>
      </c>
    </row>
    <row r="14" spans="2:81">
      <c r="B14" t="s">
        <v>2209</v>
      </c>
      <c r="C14" t="s">
        <v>2210</v>
      </c>
      <c r="D14" t="s">
        <v>123</v>
      </c>
      <c r="E14" t="s">
        <v>349</v>
      </c>
      <c r="F14" t="s">
        <v>127</v>
      </c>
      <c r="G14" t="s">
        <v>207</v>
      </c>
      <c r="H14" t="s">
        <v>208</v>
      </c>
      <c r="I14" s="95">
        <v>39076</v>
      </c>
      <c r="J14" s="77">
        <v>6.03</v>
      </c>
      <c r="K14" t="s">
        <v>102</v>
      </c>
      <c r="L14" s="78">
        <v>4.9000000000000002E-2</v>
      </c>
      <c r="M14" s="78">
        <v>2.4799999999999999E-2</v>
      </c>
      <c r="N14" s="77">
        <v>431589.79</v>
      </c>
      <c r="O14" s="77">
        <v>156.69999999999999</v>
      </c>
      <c r="P14" s="77">
        <v>676.30120093000005</v>
      </c>
      <c r="Q14" s="78">
        <v>2.9999999999999997E-4</v>
      </c>
      <c r="R14" s="78">
        <v>0.10920000000000001</v>
      </c>
      <c r="S14" s="78">
        <v>1E-3</v>
      </c>
      <c r="W14" s="97"/>
    </row>
    <row r="15" spans="2:81">
      <c r="B15" t="s">
        <v>2211</v>
      </c>
      <c r="C15" t="s">
        <v>2212</v>
      </c>
      <c r="D15" t="s">
        <v>123</v>
      </c>
      <c r="E15" t="s">
        <v>349</v>
      </c>
      <c r="F15" t="s">
        <v>127</v>
      </c>
      <c r="G15" t="s">
        <v>207</v>
      </c>
      <c r="H15" t="s">
        <v>208</v>
      </c>
      <c r="I15" s="95">
        <v>40738</v>
      </c>
      <c r="J15" s="77">
        <v>9.7799999999999994</v>
      </c>
      <c r="K15" t="s">
        <v>102</v>
      </c>
      <c r="L15" s="78">
        <v>4.1000000000000002E-2</v>
      </c>
      <c r="M15" s="78">
        <v>2.4799999999999999E-2</v>
      </c>
      <c r="N15" s="77">
        <v>880892.66</v>
      </c>
      <c r="O15" s="77">
        <v>137.79</v>
      </c>
      <c r="P15" s="77">
        <v>1213.7819962139999</v>
      </c>
      <c r="Q15" s="78">
        <v>2.0000000000000001E-4</v>
      </c>
      <c r="R15" s="78">
        <v>0.19600000000000001</v>
      </c>
      <c r="S15" s="78">
        <v>1.6999999999999999E-3</v>
      </c>
      <c r="W15" s="97"/>
    </row>
    <row r="16" spans="2:81">
      <c r="B16" t="s">
        <v>2213</v>
      </c>
      <c r="C16" t="s">
        <v>2214</v>
      </c>
      <c r="D16" t="s">
        <v>123</v>
      </c>
      <c r="E16" t="s">
        <v>2215</v>
      </c>
      <c r="F16" t="s">
        <v>730</v>
      </c>
      <c r="G16" t="s">
        <v>207</v>
      </c>
      <c r="H16" t="s">
        <v>208</v>
      </c>
      <c r="I16" s="95">
        <v>42795</v>
      </c>
      <c r="J16" s="77">
        <v>5.3</v>
      </c>
      <c r="K16" t="s">
        <v>102</v>
      </c>
      <c r="L16" s="78">
        <v>2.1399999999999999E-2</v>
      </c>
      <c r="M16" s="78">
        <v>1.9599999999999999E-2</v>
      </c>
      <c r="N16" s="77">
        <v>289796.26</v>
      </c>
      <c r="O16" s="77">
        <v>113.83</v>
      </c>
      <c r="P16" s="77">
        <v>329.87508275800002</v>
      </c>
      <c r="Q16" s="78">
        <v>6.9999999999999999E-4</v>
      </c>
      <c r="R16" s="78">
        <v>5.33E-2</v>
      </c>
      <c r="S16" s="78">
        <v>5.0000000000000001E-4</v>
      </c>
      <c r="W16" s="97"/>
    </row>
    <row r="17" spans="2:23">
      <c r="B17" t="s">
        <v>2216</v>
      </c>
      <c r="C17" t="s">
        <v>2217</v>
      </c>
      <c r="D17" t="s">
        <v>123</v>
      </c>
      <c r="E17" t="s">
        <v>338</v>
      </c>
      <c r="F17" t="s">
        <v>339</v>
      </c>
      <c r="G17" t="s">
        <v>383</v>
      </c>
      <c r="H17" t="s">
        <v>208</v>
      </c>
      <c r="I17" s="95">
        <v>36489</v>
      </c>
      <c r="J17" s="77">
        <v>3.09</v>
      </c>
      <c r="K17" t="s">
        <v>102</v>
      </c>
      <c r="L17" s="78">
        <v>6.0499999999999998E-2</v>
      </c>
      <c r="M17" s="78">
        <v>1.6799999999999999E-2</v>
      </c>
      <c r="N17" s="77">
        <v>166.39</v>
      </c>
      <c r="O17" s="77">
        <v>173.84</v>
      </c>
      <c r="P17" s="77">
        <v>0.28925237599999998</v>
      </c>
      <c r="Q17" s="78">
        <v>0</v>
      </c>
      <c r="R17" s="78">
        <v>0</v>
      </c>
      <c r="S17" s="78">
        <v>0</v>
      </c>
      <c r="W17" s="97"/>
    </row>
    <row r="18" spans="2:23">
      <c r="B18" t="s">
        <v>2218</v>
      </c>
      <c r="C18" t="s">
        <v>2219</v>
      </c>
      <c r="D18" t="s">
        <v>123</v>
      </c>
      <c r="E18" t="s">
        <v>382</v>
      </c>
      <c r="F18" t="s">
        <v>127</v>
      </c>
      <c r="G18" t="s">
        <v>383</v>
      </c>
      <c r="H18" t="s">
        <v>208</v>
      </c>
      <c r="I18" s="95">
        <v>39084</v>
      </c>
      <c r="J18" s="77">
        <v>1.93</v>
      </c>
      <c r="K18" t="s">
        <v>102</v>
      </c>
      <c r="L18" s="78">
        <v>5.6000000000000001E-2</v>
      </c>
      <c r="M18" s="78">
        <v>2.47E-2</v>
      </c>
      <c r="N18" s="77">
        <v>80045.509999999995</v>
      </c>
      <c r="O18" s="77">
        <v>141.53</v>
      </c>
      <c r="P18" s="77">
        <v>113.28841030300001</v>
      </c>
      <c r="Q18" s="78">
        <v>2.0000000000000001E-4</v>
      </c>
      <c r="R18" s="78">
        <v>1.83E-2</v>
      </c>
      <c r="S18" s="78">
        <v>2.0000000000000001E-4</v>
      </c>
      <c r="W18" s="97"/>
    </row>
    <row r="19" spans="2:23">
      <c r="B19" t="s">
        <v>2220</v>
      </c>
      <c r="C19" t="s">
        <v>2221</v>
      </c>
      <c r="D19" t="s">
        <v>123</v>
      </c>
      <c r="E19" t="s">
        <v>2222</v>
      </c>
      <c r="F19" t="s">
        <v>339</v>
      </c>
      <c r="G19" t="s">
        <v>514</v>
      </c>
      <c r="H19" t="s">
        <v>150</v>
      </c>
      <c r="I19" s="95">
        <v>44381</v>
      </c>
      <c r="J19" s="77">
        <v>2.97</v>
      </c>
      <c r="K19" t="s">
        <v>102</v>
      </c>
      <c r="L19" s="78">
        <v>8.5000000000000006E-3</v>
      </c>
      <c r="M19" s="78">
        <v>4.2799999999999998E-2</v>
      </c>
      <c r="N19" s="77">
        <v>241665.3</v>
      </c>
      <c r="O19" s="77">
        <v>99.04</v>
      </c>
      <c r="P19" s="77">
        <v>239.34531311999999</v>
      </c>
      <c r="Q19" s="78">
        <v>8.0000000000000004E-4</v>
      </c>
      <c r="R19" s="78">
        <v>3.8600000000000002E-2</v>
      </c>
      <c r="S19" s="78">
        <v>2.9999999999999997E-4</v>
      </c>
      <c r="W19" s="97"/>
    </row>
    <row r="20" spans="2:23">
      <c r="B20" t="s">
        <v>2223</v>
      </c>
      <c r="C20" t="s">
        <v>2224</v>
      </c>
      <c r="D20" t="s">
        <v>123</v>
      </c>
      <c r="E20" t="s">
        <v>2225</v>
      </c>
      <c r="F20" t="s">
        <v>112</v>
      </c>
      <c r="G20" t="s">
        <v>211</v>
      </c>
      <c r="H20" t="s">
        <v>212</v>
      </c>
      <c r="I20" s="95">
        <v>39104</v>
      </c>
      <c r="J20" s="77">
        <v>1.5</v>
      </c>
      <c r="K20" t="s">
        <v>102</v>
      </c>
      <c r="L20" s="78">
        <v>5.6000000000000001E-2</v>
      </c>
      <c r="M20" s="78">
        <v>1E-4</v>
      </c>
      <c r="N20" s="77">
        <v>102391.56</v>
      </c>
      <c r="O20" s="77">
        <v>13.344352000000001</v>
      </c>
      <c r="P20" s="77">
        <v>13.6634901846912</v>
      </c>
      <c r="Q20" s="78">
        <v>2.9999999999999997E-4</v>
      </c>
      <c r="R20" s="78">
        <v>2.2000000000000001E-3</v>
      </c>
      <c r="S20" s="78">
        <v>0</v>
      </c>
      <c r="W20" s="97"/>
    </row>
    <row r="21" spans="2:23">
      <c r="B21" s="79" t="s">
        <v>2206</v>
      </c>
      <c r="C21" s="16"/>
      <c r="D21" s="16"/>
      <c r="E21" s="16"/>
      <c r="I21" s="97"/>
      <c r="J21" s="81">
        <v>2.4300000000000002</v>
      </c>
      <c r="M21" s="80">
        <v>5.28E-2</v>
      </c>
      <c r="N21" s="81">
        <v>3357480.62</v>
      </c>
      <c r="P21" s="81">
        <v>3110.6832185889998</v>
      </c>
      <c r="R21" s="80">
        <v>0.50219999999999998</v>
      </c>
      <c r="S21" s="80">
        <v>4.4000000000000003E-3</v>
      </c>
    </row>
    <row r="22" spans="2:23">
      <c r="B22" t="s">
        <v>2226</v>
      </c>
      <c r="C22" t="s">
        <v>2227</v>
      </c>
      <c r="D22" t="s">
        <v>123</v>
      </c>
      <c r="E22" t="s">
        <v>2215</v>
      </c>
      <c r="F22" t="s">
        <v>730</v>
      </c>
      <c r="G22" t="s">
        <v>207</v>
      </c>
      <c r="H22" t="s">
        <v>208</v>
      </c>
      <c r="I22" s="95">
        <v>42795</v>
      </c>
      <c r="J22" s="77">
        <v>1.65</v>
      </c>
      <c r="K22" t="s">
        <v>102</v>
      </c>
      <c r="L22" s="78">
        <v>2.5000000000000001E-2</v>
      </c>
      <c r="M22" s="78">
        <v>4.9599999999999998E-2</v>
      </c>
      <c r="N22" s="77">
        <v>742606.21</v>
      </c>
      <c r="O22" s="77">
        <v>96.86</v>
      </c>
      <c r="P22" s="77">
        <v>719.28837500600002</v>
      </c>
      <c r="Q22" s="78">
        <v>1.8E-3</v>
      </c>
      <c r="R22" s="78">
        <v>0.11609999999999999</v>
      </c>
      <c r="S22" s="78">
        <v>1E-3</v>
      </c>
      <c r="W22" s="97"/>
    </row>
    <row r="23" spans="2:23">
      <c r="B23" t="s">
        <v>2228</v>
      </c>
      <c r="C23" t="s">
        <v>2229</v>
      </c>
      <c r="D23" t="s">
        <v>123</v>
      </c>
      <c r="E23" t="s">
        <v>2215</v>
      </c>
      <c r="F23" t="s">
        <v>730</v>
      </c>
      <c r="G23" t="s">
        <v>207</v>
      </c>
      <c r="H23" t="s">
        <v>208</v>
      </c>
      <c r="I23" s="95">
        <v>42795</v>
      </c>
      <c r="J23" s="77">
        <v>4.84</v>
      </c>
      <c r="K23" t="s">
        <v>102</v>
      </c>
      <c r="L23" s="78">
        <v>3.7400000000000003E-2</v>
      </c>
      <c r="M23" s="78">
        <v>5.04E-2</v>
      </c>
      <c r="N23" s="77">
        <v>325797.39</v>
      </c>
      <c r="O23" s="77">
        <v>95.21</v>
      </c>
      <c r="P23" s="77">
        <v>310.19169501900001</v>
      </c>
      <c r="Q23" s="78">
        <v>5.0000000000000001E-4</v>
      </c>
      <c r="R23" s="78">
        <v>5.0099999999999999E-2</v>
      </c>
      <c r="S23" s="78">
        <v>4.0000000000000002E-4</v>
      </c>
      <c r="W23" s="97"/>
    </row>
    <row r="24" spans="2:23">
      <c r="B24" t="s">
        <v>2230</v>
      </c>
      <c r="C24" t="s">
        <v>2231</v>
      </c>
      <c r="D24" t="s">
        <v>123</v>
      </c>
      <c r="E24" t="s">
        <v>2232</v>
      </c>
      <c r="F24" t="s">
        <v>356</v>
      </c>
      <c r="G24" t="s">
        <v>472</v>
      </c>
      <c r="H24" t="s">
        <v>150</v>
      </c>
      <c r="I24" s="95">
        <v>42598</v>
      </c>
      <c r="J24" s="77">
        <v>2.48</v>
      </c>
      <c r="K24" t="s">
        <v>102</v>
      </c>
      <c r="L24" s="78">
        <v>3.1E-2</v>
      </c>
      <c r="M24" s="78">
        <v>5.2400000000000002E-2</v>
      </c>
      <c r="N24" s="77">
        <v>905652.81</v>
      </c>
      <c r="O24" s="77">
        <v>95.79</v>
      </c>
      <c r="P24" s="77">
        <v>867.52482669899996</v>
      </c>
      <c r="Q24" s="78">
        <v>1.2999999999999999E-3</v>
      </c>
      <c r="R24" s="78">
        <v>0.1401</v>
      </c>
      <c r="S24" s="78">
        <v>1.1999999999999999E-3</v>
      </c>
      <c r="W24" s="97"/>
    </row>
    <row r="25" spans="2:23">
      <c r="B25" t="s">
        <v>2233</v>
      </c>
      <c r="C25" t="s">
        <v>2234</v>
      </c>
      <c r="D25" t="s">
        <v>123</v>
      </c>
      <c r="E25" t="s">
        <v>1287</v>
      </c>
      <c r="F25" t="s">
        <v>705</v>
      </c>
      <c r="G25" t="s">
        <v>509</v>
      </c>
      <c r="H25" t="s">
        <v>208</v>
      </c>
      <c r="I25" s="95">
        <v>44007</v>
      </c>
      <c r="J25" s="77">
        <v>3.94</v>
      </c>
      <c r="K25" t="s">
        <v>102</v>
      </c>
      <c r="L25" s="78">
        <v>3.3500000000000002E-2</v>
      </c>
      <c r="M25" s="78">
        <v>6.6500000000000004E-2</v>
      </c>
      <c r="N25" s="77">
        <v>538794.85</v>
      </c>
      <c r="O25" s="77">
        <v>88.33</v>
      </c>
      <c r="P25" s="77">
        <v>475.91749100499999</v>
      </c>
      <c r="Q25" s="78">
        <v>6.9999999999999999E-4</v>
      </c>
      <c r="R25" s="78">
        <v>7.6799999999999993E-2</v>
      </c>
      <c r="S25" s="78">
        <v>6.9999999999999999E-4</v>
      </c>
      <c r="W25" s="97"/>
    </row>
    <row r="26" spans="2:23">
      <c r="B26" t="s">
        <v>2235</v>
      </c>
      <c r="C26" t="s">
        <v>2236</v>
      </c>
      <c r="D26" t="s">
        <v>123</v>
      </c>
      <c r="E26" t="s">
        <v>2237</v>
      </c>
      <c r="F26" t="s">
        <v>356</v>
      </c>
      <c r="G26" t="s">
        <v>596</v>
      </c>
      <c r="H26" t="s">
        <v>208</v>
      </c>
      <c r="I26" s="95">
        <v>43310</v>
      </c>
      <c r="J26" s="77">
        <v>1.41</v>
      </c>
      <c r="K26" t="s">
        <v>102</v>
      </c>
      <c r="L26" s="78">
        <v>3.5499999999999997E-2</v>
      </c>
      <c r="M26" s="78">
        <v>6.0199999999999997E-2</v>
      </c>
      <c r="N26" s="77">
        <v>606765.1</v>
      </c>
      <c r="O26" s="77">
        <v>98.46</v>
      </c>
      <c r="P26" s="77">
        <v>597.42091746000006</v>
      </c>
      <c r="Q26" s="78">
        <v>2.3E-3</v>
      </c>
      <c r="R26" s="78">
        <v>9.64E-2</v>
      </c>
      <c r="S26" s="78">
        <v>8.9999999999999998E-4</v>
      </c>
      <c r="W26" s="97"/>
    </row>
    <row r="27" spans="2:23">
      <c r="B27" t="s">
        <v>2238</v>
      </c>
      <c r="C27" t="s">
        <v>2239</v>
      </c>
      <c r="D27" t="s">
        <v>123</v>
      </c>
      <c r="E27" t="s">
        <v>711</v>
      </c>
      <c r="F27" t="s">
        <v>653</v>
      </c>
      <c r="G27" t="s">
        <v>211</v>
      </c>
      <c r="H27" t="s">
        <v>212</v>
      </c>
      <c r="I27" s="95">
        <v>44074</v>
      </c>
      <c r="J27" s="77">
        <v>0.01</v>
      </c>
      <c r="K27" t="s">
        <v>102</v>
      </c>
      <c r="L27" s="78">
        <v>0</v>
      </c>
      <c r="M27" s="78">
        <v>1E-4</v>
      </c>
      <c r="N27" s="77">
        <v>237864.26</v>
      </c>
      <c r="O27" s="77">
        <v>59</v>
      </c>
      <c r="P27" s="77">
        <v>140.3399134</v>
      </c>
      <c r="Q27" s="78">
        <v>4.0000000000000002E-4</v>
      </c>
      <c r="R27" s="78">
        <v>2.2700000000000001E-2</v>
      </c>
      <c r="S27" s="78">
        <v>2.0000000000000001E-4</v>
      </c>
      <c r="W27" s="97"/>
    </row>
    <row r="28" spans="2:23">
      <c r="B28" s="79" t="s">
        <v>333</v>
      </c>
      <c r="C28" s="16"/>
      <c r="D28" s="16"/>
      <c r="E28" s="16"/>
      <c r="I28" s="97"/>
      <c r="J28" s="81">
        <v>1.92</v>
      </c>
      <c r="M28" s="80">
        <v>5.7299999999999997E-2</v>
      </c>
      <c r="N28" s="81">
        <v>3350.88</v>
      </c>
      <c r="P28" s="81">
        <v>13.409413527744</v>
      </c>
      <c r="R28" s="80">
        <v>2.2000000000000001E-3</v>
      </c>
      <c r="S28" s="80">
        <v>0</v>
      </c>
    </row>
    <row r="29" spans="2:23">
      <c r="B29" t="s">
        <v>2240</v>
      </c>
      <c r="C29" t="s">
        <v>2241</v>
      </c>
      <c r="D29" t="s">
        <v>123</v>
      </c>
      <c r="E29" t="s">
        <v>2242</v>
      </c>
      <c r="F29" t="s">
        <v>112</v>
      </c>
      <c r="G29" t="s">
        <v>368</v>
      </c>
      <c r="H29" t="s">
        <v>150</v>
      </c>
      <c r="I29" s="95">
        <v>38118</v>
      </c>
      <c r="J29" s="77">
        <v>1.92</v>
      </c>
      <c r="K29" t="s">
        <v>106</v>
      </c>
      <c r="L29" s="78">
        <v>7.9699999999999993E-2</v>
      </c>
      <c r="M29" s="78">
        <v>5.7299999999999997E-2</v>
      </c>
      <c r="N29" s="77">
        <v>3350.88</v>
      </c>
      <c r="O29" s="77">
        <v>108.39</v>
      </c>
      <c r="P29" s="77">
        <v>13.409413527744</v>
      </c>
      <c r="Q29" s="78">
        <v>0</v>
      </c>
      <c r="R29" s="78">
        <v>2.2000000000000001E-3</v>
      </c>
      <c r="S29" s="78">
        <v>0</v>
      </c>
      <c r="W29" s="97"/>
    </row>
    <row r="30" spans="2:23">
      <c r="B30" s="79" t="s">
        <v>924</v>
      </c>
      <c r="C30" s="16"/>
      <c r="D30" s="16"/>
      <c r="E30" s="16"/>
      <c r="I30" s="97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23">
      <c r="B31" t="s">
        <v>211</v>
      </c>
      <c r="C31" t="s">
        <v>211</v>
      </c>
      <c r="D31" s="16"/>
      <c r="E31" s="16"/>
      <c r="F31" t="s">
        <v>211</v>
      </c>
      <c r="G31" t="s">
        <v>211</v>
      </c>
      <c r="I31" s="97"/>
      <c r="J31" s="77">
        <v>0</v>
      </c>
      <c r="K31" t="s">
        <v>211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  <c r="S31" s="78">
        <v>0</v>
      </c>
    </row>
    <row r="32" spans="2:23">
      <c r="B32" s="79" t="s">
        <v>226</v>
      </c>
      <c r="C32" s="16"/>
      <c r="D32" s="16"/>
      <c r="E32" s="16"/>
      <c r="I32" s="97"/>
      <c r="J32" s="81">
        <v>12.31</v>
      </c>
      <c r="M32" s="80">
        <v>5.96E-2</v>
      </c>
      <c r="N32" s="81">
        <v>209328.36</v>
      </c>
      <c r="P32" s="81">
        <v>483.558195352773</v>
      </c>
      <c r="R32" s="80">
        <v>7.8100000000000003E-2</v>
      </c>
      <c r="S32" s="80">
        <v>6.9999999999999999E-4</v>
      </c>
    </row>
    <row r="33" spans="2:19">
      <c r="B33" s="79" t="s">
        <v>334</v>
      </c>
      <c r="C33" s="16"/>
      <c r="D33" s="16"/>
      <c r="E33" s="16"/>
      <c r="I33" s="97"/>
      <c r="J33" s="81">
        <v>0</v>
      </c>
      <c r="M33" s="80">
        <v>0</v>
      </c>
      <c r="N33" s="81">
        <v>0</v>
      </c>
      <c r="P33" s="81">
        <v>0</v>
      </c>
      <c r="R33" s="80">
        <v>0</v>
      </c>
      <c r="S33" s="80">
        <v>0</v>
      </c>
    </row>
    <row r="34" spans="2:19">
      <c r="B34" t="s">
        <v>211</v>
      </c>
      <c r="C34" t="s">
        <v>211</v>
      </c>
      <c r="D34" s="16"/>
      <c r="E34" s="16"/>
      <c r="F34" t="s">
        <v>211</v>
      </c>
      <c r="G34" t="s">
        <v>211</v>
      </c>
      <c r="I34" s="97"/>
      <c r="J34" s="77">
        <v>0</v>
      </c>
      <c r="K34" t="s">
        <v>211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  <c r="S34" s="78">
        <v>0</v>
      </c>
    </row>
    <row r="35" spans="2:19">
      <c r="B35" s="79" t="s">
        <v>335</v>
      </c>
      <c r="C35" s="16"/>
      <c r="D35" s="16"/>
      <c r="E35" s="16"/>
      <c r="I35" s="97"/>
      <c r="J35" s="81">
        <v>12.31</v>
      </c>
      <c r="M35" s="80">
        <v>5.96E-2</v>
      </c>
      <c r="N35" s="81">
        <v>209328.36</v>
      </c>
      <c r="P35" s="81">
        <v>483.558195352773</v>
      </c>
      <c r="R35" s="80">
        <v>7.8100000000000003E-2</v>
      </c>
      <c r="S35" s="80">
        <v>6.9999999999999999E-4</v>
      </c>
    </row>
    <row r="36" spans="2:19">
      <c r="B36" t="s">
        <v>2243</v>
      </c>
      <c r="C36" t="s">
        <v>2244</v>
      </c>
      <c r="D36" t="s">
        <v>927</v>
      </c>
      <c r="E36" t="s">
        <v>2245</v>
      </c>
      <c r="F36" t="s">
        <v>990</v>
      </c>
      <c r="G36" t="s">
        <v>1108</v>
      </c>
      <c r="H36" t="s">
        <v>930</v>
      </c>
      <c r="I36" s="95">
        <v>42206</v>
      </c>
      <c r="J36" s="77">
        <v>14.34</v>
      </c>
      <c r="K36" t="s">
        <v>116</v>
      </c>
      <c r="L36" s="78">
        <v>4.5600000000000002E-2</v>
      </c>
      <c r="M36" s="78">
        <v>6.25E-2</v>
      </c>
      <c r="N36" s="77">
        <v>111992.53</v>
      </c>
      <c r="O36" s="77">
        <v>79.780000000000058</v>
      </c>
      <c r="P36" s="77">
        <v>248.761700496343</v>
      </c>
      <c r="Q36" s="78">
        <v>6.9999999999999999E-4</v>
      </c>
      <c r="R36" s="78">
        <v>4.02E-2</v>
      </c>
      <c r="S36" s="78">
        <v>4.0000000000000002E-4</v>
      </c>
    </row>
    <row r="37" spans="2:19">
      <c r="B37" t="s">
        <v>2246</v>
      </c>
      <c r="C37" t="s">
        <v>2247</v>
      </c>
      <c r="D37" t="s">
        <v>123</v>
      </c>
      <c r="E37" t="s">
        <v>2248</v>
      </c>
      <c r="F37" t="s">
        <v>990</v>
      </c>
      <c r="G37" t="s">
        <v>1211</v>
      </c>
      <c r="H37" s="91" t="s">
        <v>3872</v>
      </c>
      <c r="I37" s="95">
        <v>42408</v>
      </c>
      <c r="J37" s="77">
        <v>10.15</v>
      </c>
      <c r="K37" t="s">
        <v>116</v>
      </c>
      <c r="L37" s="78">
        <v>3.95E-2</v>
      </c>
      <c r="M37" s="78">
        <v>5.6500000000000002E-2</v>
      </c>
      <c r="N37" s="77">
        <v>97335.83</v>
      </c>
      <c r="O37" s="77">
        <v>86.639999999999858</v>
      </c>
      <c r="P37" s="77">
        <v>234.79649485643</v>
      </c>
      <c r="Q37" s="78">
        <v>2.0000000000000001E-4</v>
      </c>
      <c r="R37" s="78">
        <v>3.7900000000000003E-2</v>
      </c>
      <c r="S37" s="78">
        <v>2.9999999999999997E-4</v>
      </c>
    </row>
    <row r="38" spans="2:19">
      <c r="B38" t="s">
        <v>228</v>
      </c>
      <c r="C38" s="16"/>
      <c r="D38" s="16"/>
      <c r="E38" s="16"/>
    </row>
    <row r="39" spans="2:19">
      <c r="B39" t="s">
        <v>328</v>
      </c>
      <c r="C39" s="16"/>
      <c r="D39" s="16"/>
      <c r="E39" s="16"/>
    </row>
    <row r="40" spans="2:19">
      <c r="B40" t="s">
        <v>329</v>
      </c>
      <c r="C40" s="16"/>
      <c r="D40" s="16"/>
      <c r="E40" s="16"/>
    </row>
    <row r="41" spans="2:19">
      <c r="B41" t="s">
        <v>330</v>
      </c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7">
        <v>45106</v>
      </c>
    </row>
    <row r="2" spans="2:98" s="1" customFormat="1">
      <c r="B2" s="2" t="s">
        <v>1</v>
      </c>
      <c r="C2" s="12" t="s">
        <v>3690</v>
      </c>
    </row>
    <row r="3" spans="2:98" s="1" customFormat="1">
      <c r="B3" s="2" t="s">
        <v>2</v>
      </c>
      <c r="C3" s="26" t="s">
        <v>3691</v>
      </c>
    </row>
    <row r="4" spans="2:98" s="1" customFormat="1">
      <c r="B4" s="2" t="s">
        <v>3</v>
      </c>
      <c r="C4" s="88" t="s">
        <v>197</v>
      </c>
    </row>
    <row r="6" spans="2:98" ht="26.25" customHeight="1">
      <c r="B6" s="111" t="s">
        <v>136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3"/>
    </row>
    <row r="7" spans="2:98" ht="26.25" customHeight="1">
      <c r="B7" s="111" t="s">
        <v>91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3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5692344.6500000004</v>
      </c>
      <c r="I11" s="7"/>
      <c r="J11" s="75">
        <v>16754.752208427311</v>
      </c>
      <c r="K11" s="7"/>
      <c r="L11" s="76">
        <v>1</v>
      </c>
      <c r="M11" s="76">
        <v>2.3900000000000001E-2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1873777.23</v>
      </c>
      <c r="J12" s="81">
        <v>3180.6941674567356</v>
      </c>
      <c r="L12" s="80">
        <v>0.1898</v>
      </c>
      <c r="M12" s="80">
        <v>4.4999999999999997E-3</v>
      </c>
    </row>
    <row r="13" spans="2:98">
      <c r="B13" t="s">
        <v>2250</v>
      </c>
      <c r="C13" t="s">
        <v>2251</v>
      </c>
      <c r="D13" t="s">
        <v>123</v>
      </c>
      <c r="E13" t="s">
        <v>2252</v>
      </c>
      <c r="F13" t="s">
        <v>1030</v>
      </c>
      <c r="G13" t="s">
        <v>106</v>
      </c>
      <c r="H13" s="77">
        <v>4970.42</v>
      </c>
      <c r="I13" s="77">
        <v>100</v>
      </c>
      <c r="J13" s="77">
        <v>18.35079064</v>
      </c>
      <c r="K13" s="78">
        <v>0</v>
      </c>
      <c r="L13" s="78">
        <v>1.1000000000000001E-3</v>
      </c>
      <c r="M13" s="78">
        <v>0</v>
      </c>
    </row>
    <row r="14" spans="2:98">
      <c r="B14" t="s">
        <v>2253</v>
      </c>
      <c r="C14" t="s">
        <v>2254</v>
      </c>
      <c r="D14" t="s">
        <v>123</v>
      </c>
      <c r="E14" t="s">
        <v>2255</v>
      </c>
      <c r="F14" t="s">
        <v>1766</v>
      </c>
      <c r="G14" t="s">
        <v>106</v>
      </c>
      <c r="H14" s="77">
        <v>24618</v>
      </c>
      <c r="I14" s="77">
        <v>100</v>
      </c>
      <c r="J14" s="77">
        <v>90.889656000000002</v>
      </c>
      <c r="K14" s="78">
        <v>0</v>
      </c>
      <c r="L14" s="78">
        <v>5.4000000000000003E-3</v>
      </c>
      <c r="M14" s="78">
        <v>1E-4</v>
      </c>
    </row>
    <row r="15" spans="2:98">
      <c r="B15" t="s">
        <v>2256</v>
      </c>
      <c r="C15" t="s">
        <v>2257</v>
      </c>
      <c r="D15" t="s">
        <v>123</v>
      </c>
      <c r="E15" t="s">
        <v>2258</v>
      </c>
      <c r="F15" t="s">
        <v>1776</v>
      </c>
      <c r="G15" t="s">
        <v>102</v>
      </c>
      <c r="H15" s="77">
        <v>15470.41</v>
      </c>
      <c r="I15" s="77">
        <v>2168.9050000000002</v>
      </c>
      <c r="J15" s="77">
        <v>335.53849601050001</v>
      </c>
      <c r="K15" s="78">
        <v>5.0000000000000001E-4</v>
      </c>
      <c r="L15" s="78">
        <v>0.02</v>
      </c>
      <c r="M15" s="78">
        <v>5.0000000000000001E-4</v>
      </c>
    </row>
    <row r="16" spans="2:98">
      <c r="B16" t="s">
        <v>2259</v>
      </c>
      <c r="C16" t="s">
        <v>2260</v>
      </c>
      <c r="D16" t="s">
        <v>123</v>
      </c>
      <c r="E16" t="s">
        <v>2258</v>
      </c>
      <c r="F16" t="s">
        <v>1776</v>
      </c>
      <c r="G16" t="s">
        <v>102</v>
      </c>
      <c r="H16" s="77">
        <v>372950.33</v>
      </c>
      <c r="I16" s="77">
        <v>99.493399999999994</v>
      </c>
      <c r="J16" s="77">
        <v>371.06096362822001</v>
      </c>
      <c r="K16" s="78">
        <v>6.9999999999999999E-4</v>
      </c>
      <c r="L16" s="78">
        <v>2.2100000000000002E-2</v>
      </c>
      <c r="M16" s="78">
        <v>5.0000000000000001E-4</v>
      </c>
    </row>
    <row r="17" spans="2:13">
      <c r="B17" t="s">
        <v>2261</v>
      </c>
      <c r="C17" t="s">
        <v>2262</v>
      </c>
      <c r="D17" t="s">
        <v>123</v>
      </c>
      <c r="E17" t="s">
        <v>2263</v>
      </c>
      <c r="F17" t="s">
        <v>1023</v>
      </c>
      <c r="G17" t="s">
        <v>106</v>
      </c>
      <c r="H17" s="77">
        <v>9201.08</v>
      </c>
      <c r="I17" s="77">
        <v>334.45</v>
      </c>
      <c r="J17" s="77">
        <v>113.61396052552</v>
      </c>
      <c r="K17" s="78">
        <v>0</v>
      </c>
      <c r="L17" s="78">
        <v>6.7999999999999996E-3</v>
      </c>
      <c r="M17" s="78">
        <v>2.0000000000000001E-4</v>
      </c>
    </row>
    <row r="18" spans="2:13">
      <c r="B18" t="s">
        <v>2264</v>
      </c>
      <c r="C18" t="s">
        <v>2265</v>
      </c>
      <c r="D18" t="s">
        <v>123</v>
      </c>
      <c r="E18" t="s">
        <v>2266</v>
      </c>
      <c r="F18" t="s">
        <v>705</v>
      </c>
      <c r="G18" t="s">
        <v>102</v>
      </c>
      <c r="H18" s="77">
        <v>759021.37</v>
      </c>
      <c r="I18" s="77">
        <v>100</v>
      </c>
      <c r="J18" s="77">
        <v>759.02137000000005</v>
      </c>
      <c r="K18" s="78">
        <v>1.6999999999999999E-3</v>
      </c>
      <c r="L18" s="78">
        <v>4.53E-2</v>
      </c>
      <c r="M18" s="78">
        <v>1.1000000000000001E-3</v>
      </c>
    </row>
    <row r="19" spans="2:13">
      <c r="B19" t="s">
        <v>2267</v>
      </c>
      <c r="C19" t="s">
        <v>2268</v>
      </c>
      <c r="D19" t="s">
        <v>123</v>
      </c>
      <c r="E19" t="s">
        <v>2269</v>
      </c>
      <c r="F19" t="s">
        <v>705</v>
      </c>
      <c r="G19" t="s">
        <v>110</v>
      </c>
      <c r="H19" s="77">
        <v>22284.16</v>
      </c>
      <c r="I19" s="77">
        <v>144.71680000000046</v>
      </c>
      <c r="J19" s="77">
        <v>130.072807072367</v>
      </c>
      <c r="K19" s="78">
        <v>1.5E-3</v>
      </c>
      <c r="L19" s="78">
        <v>7.7999999999999996E-3</v>
      </c>
      <c r="M19" s="78">
        <v>2.0000000000000001E-4</v>
      </c>
    </row>
    <row r="20" spans="2:13">
      <c r="B20" t="s">
        <v>2270</v>
      </c>
      <c r="C20" t="s">
        <v>2271</v>
      </c>
      <c r="D20" t="s">
        <v>123</v>
      </c>
      <c r="E20" t="s">
        <v>2272</v>
      </c>
      <c r="F20" t="s">
        <v>705</v>
      </c>
      <c r="G20" t="s">
        <v>102</v>
      </c>
      <c r="H20" s="77">
        <v>93481.8</v>
      </c>
      <c r="I20" s="77">
        <v>100</v>
      </c>
      <c r="J20" s="77">
        <v>93.481800000000007</v>
      </c>
      <c r="K20" s="78">
        <v>0</v>
      </c>
      <c r="L20" s="78">
        <v>5.5999999999999999E-3</v>
      </c>
      <c r="M20" s="78">
        <v>1E-4</v>
      </c>
    </row>
    <row r="21" spans="2:13">
      <c r="B21" t="s">
        <v>2273</v>
      </c>
      <c r="C21" t="s">
        <v>2274</v>
      </c>
      <c r="D21" t="s">
        <v>123</v>
      </c>
      <c r="E21" t="s">
        <v>2275</v>
      </c>
      <c r="F21" t="s">
        <v>1562</v>
      </c>
      <c r="G21" t="s">
        <v>106</v>
      </c>
      <c r="H21" s="77">
        <v>6048.44</v>
      </c>
      <c r="I21" s="77">
        <v>100</v>
      </c>
      <c r="J21" s="77">
        <v>22.330840479999999</v>
      </c>
      <c r="K21" s="78">
        <v>0</v>
      </c>
      <c r="L21" s="78">
        <v>1.2999999999999999E-3</v>
      </c>
      <c r="M21" s="78">
        <v>0</v>
      </c>
    </row>
    <row r="22" spans="2:13">
      <c r="B22" t="s">
        <v>2276</v>
      </c>
      <c r="C22" t="s">
        <v>2277</v>
      </c>
      <c r="D22" t="s">
        <v>123</v>
      </c>
      <c r="E22" t="s">
        <v>2278</v>
      </c>
      <c r="F22" t="s">
        <v>1562</v>
      </c>
      <c r="G22" t="s">
        <v>106</v>
      </c>
      <c r="H22" s="77">
        <v>6048.44</v>
      </c>
      <c r="I22" s="77">
        <v>100</v>
      </c>
      <c r="J22" s="77">
        <v>22.330840479999999</v>
      </c>
      <c r="K22" s="78">
        <v>0</v>
      </c>
      <c r="L22" s="78">
        <v>1.2999999999999999E-3</v>
      </c>
      <c r="M22" s="78">
        <v>0</v>
      </c>
    </row>
    <row r="23" spans="2:13">
      <c r="B23" t="s">
        <v>2279</v>
      </c>
      <c r="C23" t="s">
        <v>2280</v>
      </c>
      <c r="D23" t="s">
        <v>123</v>
      </c>
      <c r="E23" t="s">
        <v>2281</v>
      </c>
      <c r="F23" t="s">
        <v>1562</v>
      </c>
      <c r="G23" t="s">
        <v>106</v>
      </c>
      <c r="H23" s="77">
        <v>6048.44</v>
      </c>
      <c r="I23" s="77">
        <v>100</v>
      </c>
      <c r="J23" s="77">
        <v>22.330840479999999</v>
      </c>
      <c r="K23" s="78">
        <v>0</v>
      </c>
      <c r="L23" s="78">
        <v>1.2999999999999999E-3</v>
      </c>
      <c r="M23" s="78">
        <v>0</v>
      </c>
    </row>
    <row r="24" spans="2:13">
      <c r="B24" t="s">
        <v>2282</v>
      </c>
      <c r="C24" t="s">
        <v>2283</v>
      </c>
      <c r="D24" t="s">
        <v>123</v>
      </c>
      <c r="E24" t="s">
        <v>2281</v>
      </c>
      <c r="F24" t="s">
        <v>1562</v>
      </c>
      <c r="G24" t="s">
        <v>102</v>
      </c>
      <c r="H24" s="77">
        <v>604.58000000000004</v>
      </c>
      <c r="I24" s="77">
        <v>3904.375</v>
      </c>
      <c r="J24" s="77">
        <v>23.605070375</v>
      </c>
      <c r="K24" s="78">
        <v>5.9999999999999995E-4</v>
      </c>
      <c r="L24" s="78">
        <v>1.4E-3</v>
      </c>
      <c r="M24" s="78">
        <v>0</v>
      </c>
    </row>
    <row r="25" spans="2:13">
      <c r="B25" t="s">
        <v>2284</v>
      </c>
      <c r="C25" t="s">
        <v>2285</v>
      </c>
      <c r="D25" t="s">
        <v>123</v>
      </c>
      <c r="E25" t="s">
        <v>2286</v>
      </c>
      <c r="F25" t="s">
        <v>1562</v>
      </c>
      <c r="G25" t="s">
        <v>106</v>
      </c>
      <c r="H25" s="77">
        <v>6048.44</v>
      </c>
      <c r="I25" s="77">
        <v>100</v>
      </c>
      <c r="J25" s="77">
        <v>22.330840479999999</v>
      </c>
      <c r="K25" s="78">
        <v>0</v>
      </c>
      <c r="L25" s="78">
        <v>1.2999999999999999E-3</v>
      </c>
      <c r="M25" s="78">
        <v>0</v>
      </c>
    </row>
    <row r="26" spans="2:13">
      <c r="B26" t="s">
        <v>2287</v>
      </c>
      <c r="C26" t="s">
        <v>2288</v>
      </c>
      <c r="D26" t="s">
        <v>123</v>
      </c>
      <c r="E26" t="s">
        <v>2289</v>
      </c>
      <c r="F26" t="s">
        <v>602</v>
      </c>
      <c r="G26" t="s">
        <v>102</v>
      </c>
      <c r="H26" s="77">
        <v>506666.35</v>
      </c>
      <c r="I26" s="77">
        <v>101.42910000000001</v>
      </c>
      <c r="J26" s="77">
        <v>513.90711880785</v>
      </c>
      <c r="K26" s="78">
        <v>8.0000000000000004E-4</v>
      </c>
      <c r="L26" s="78">
        <v>3.0700000000000002E-2</v>
      </c>
      <c r="M26" s="78">
        <v>6.9999999999999999E-4</v>
      </c>
    </row>
    <row r="27" spans="2:13">
      <c r="B27" t="s">
        <v>2290</v>
      </c>
      <c r="C27" t="s">
        <v>2291</v>
      </c>
      <c r="D27" t="s">
        <v>123</v>
      </c>
      <c r="E27" t="s">
        <v>2292</v>
      </c>
      <c r="F27" t="s">
        <v>1579</v>
      </c>
      <c r="G27" t="s">
        <v>106</v>
      </c>
      <c r="H27" s="77">
        <v>1848.24</v>
      </c>
      <c r="I27" s="77">
        <v>824.1963999999997</v>
      </c>
      <c r="J27" s="77">
        <v>56.2407068900851</v>
      </c>
      <c r="K27" s="78">
        <v>2.0000000000000001E-4</v>
      </c>
      <c r="L27" s="78">
        <v>3.3999999999999998E-3</v>
      </c>
      <c r="M27" s="78">
        <v>1E-4</v>
      </c>
    </row>
    <row r="28" spans="2:13">
      <c r="B28" t="s">
        <v>2293</v>
      </c>
      <c r="C28" t="s">
        <v>2294</v>
      </c>
      <c r="D28" t="s">
        <v>123</v>
      </c>
      <c r="E28" t="s">
        <v>2295</v>
      </c>
      <c r="F28" t="s">
        <v>1579</v>
      </c>
      <c r="G28" t="s">
        <v>106</v>
      </c>
      <c r="H28" s="77">
        <v>6859.93</v>
      </c>
      <c r="I28" s="77">
        <v>322.17919999999992</v>
      </c>
      <c r="J28" s="77">
        <v>81.597879959115502</v>
      </c>
      <c r="K28" s="78">
        <v>5.9999999999999995E-4</v>
      </c>
      <c r="L28" s="78">
        <v>4.8999999999999998E-3</v>
      </c>
      <c r="M28" s="78">
        <v>1E-4</v>
      </c>
    </row>
    <row r="29" spans="2:13">
      <c r="B29" t="s">
        <v>2296</v>
      </c>
      <c r="C29" t="s">
        <v>2297</v>
      </c>
      <c r="D29" t="s">
        <v>123</v>
      </c>
      <c r="E29" t="s">
        <v>2298</v>
      </c>
      <c r="F29" t="s">
        <v>1579</v>
      </c>
      <c r="G29" t="s">
        <v>106</v>
      </c>
      <c r="H29" s="77">
        <v>2652.01</v>
      </c>
      <c r="I29" s="77">
        <v>580.20000000000005</v>
      </c>
      <c r="J29" s="77">
        <v>56.808663777840003</v>
      </c>
      <c r="K29" s="78">
        <v>2.9999999999999997E-4</v>
      </c>
      <c r="L29" s="78">
        <v>3.3999999999999998E-3</v>
      </c>
      <c r="M29" s="78">
        <v>1E-4</v>
      </c>
    </row>
    <row r="30" spans="2:13">
      <c r="B30" t="s">
        <v>2299</v>
      </c>
      <c r="C30" t="s">
        <v>2300</v>
      </c>
      <c r="D30" t="s">
        <v>123</v>
      </c>
      <c r="E30" t="s">
        <v>2301</v>
      </c>
      <c r="F30" t="s">
        <v>1579</v>
      </c>
      <c r="G30" t="s">
        <v>106</v>
      </c>
      <c r="H30" s="77">
        <v>6884.99</v>
      </c>
      <c r="I30" s="77">
        <v>369.08189999999991</v>
      </c>
      <c r="J30" s="77">
        <v>93.818342039942493</v>
      </c>
      <c r="K30" s="78">
        <v>1E-4</v>
      </c>
      <c r="L30" s="78">
        <v>5.5999999999999999E-3</v>
      </c>
      <c r="M30" s="78">
        <v>1E-4</v>
      </c>
    </row>
    <row r="31" spans="2:13">
      <c r="B31" t="s">
        <v>2302</v>
      </c>
      <c r="C31" t="s">
        <v>2303</v>
      </c>
      <c r="D31" t="s">
        <v>123</v>
      </c>
      <c r="E31" t="s">
        <v>2304</v>
      </c>
      <c r="F31" t="s">
        <v>1579</v>
      </c>
      <c r="G31" t="s">
        <v>106</v>
      </c>
      <c r="H31" s="77">
        <v>41.2</v>
      </c>
      <c r="I31" s="77">
        <v>15266.785099999999</v>
      </c>
      <c r="J31" s="77">
        <v>23.222367882750401</v>
      </c>
      <c r="K31" s="78">
        <v>5.0000000000000001E-4</v>
      </c>
      <c r="L31" s="78">
        <v>1.4E-3</v>
      </c>
      <c r="M31" s="78">
        <v>0</v>
      </c>
    </row>
    <row r="32" spans="2:13">
      <c r="B32" t="s">
        <v>2305</v>
      </c>
      <c r="C32" t="s">
        <v>2306</v>
      </c>
      <c r="D32" t="s">
        <v>123</v>
      </c>
      <c r="E32" t="s">
        <v>2307</v>
      </c>
      <c r="F32" t="s">
        <v>2308</v>
      </c>
      <c r="G32" t="s">
        <v>106</v>
      </c>
      <c r="H32" s="77">
        <v>17504</v>
      </c>
      <c r="I32" s="77">
        <v>222.5001</v>
      </c>
      <c r="J32" s="77">
        <v>143.790173424768</v>
      </c>
      <c r="K32" s="78">
        <v>2.0000000000000001E-4</v>
      </c>
      <c r="L32" s="78">
        <v>8.6E-3</v>
      </c>
      <c r="M32" s="78">
        <v>2.0000000000000001E-4</v>
      </c>
    </row>
    <row r="33" spans="2:13">
      <c r="B33" t="s">
        <v>2309</v>
      </c>
      <c r="C33" t="s">
        <v>2310</v>
      </c>
      <c r="D33" t="s">
        <v>123</v>
      </c>
      <c r="E33" t="s">
        <v>2311</v>
      </c>
      <c r="F33" t="s">
        <v>531</v>
      </c>
      <c r="G33" t="s">
        <v>106</v>
      </c>
      <c r="H33" s="77">
        <v>4524.6000000000004</v>
      </c>
      <c r="I33" s="77">
        <v>1115.5499000000011</v>
      </c>
      <c r="J33" s="77">
        <v>186.350638502777</v>
      </c>
      <c r="K33" s="78">
        <v>2.0000000000000001E-4</v>
      </c>
      <c r="L33" s="78">
        <v>1.11E-2</v>
      </c>
      <c r="M33" s="78">
        <v>2.9999999999999997E-4</v>
      </c>
    </row>
    <row r="34" spans="2:13">
      <c r="B34" s="79" t="s">
        <v>226</v>
      </c>
      <c r="C34" s="16"/>
      <c r="D34" s="16"/>
      <c r="E34" s="16"/>
      <c r="H34" s="81">
        <v>3818567.42</v>
      </c>
      <c r="J34" s="81">
        <v>13574.058040970576</v>
      </c>
      <c r="L34" s="80">
        <v>0.81020000000000003</v>
      </c>
      <c r="M34" s="80">
        <v>1.9400000000000001E-2</v>
      </c>
    </row>
    <row r="35" spans="2:13">
      <c r="B35" s="79" t="s">
        <v>334</v>
      </c>
      <c r="C35" s="16"/>
      <c r="D35" s="16"/>
      <c r="E35" s="16"/>
      <c r="H35" s="81">
        <v>0</v>
      </c>
      <c r="J35" s="81">
        <v>0</v>
      </c>
      <c r="L35" s="80">
        <v>0</v>
      </c>
      <c r="M35" s="80">
        <v>0</v>
      </c>
    </row>
    <row r="36" spans="2:13">
      <c r="B36" t="s">
        <v>211</v>
      </c>
      <c r="C36" t="s">
        <v>211</v>
      </c>
      <c r="D36" s="16"/>
      <c r="E36" s="16"/>
      <c r="F36" t="s">
        <v>211</v>
      </c>
      <c r="G36" t="s">
        <v>211</v>
      </c>
      <c r="H36" s="77">
        <v>0</v>
      </c>
      <c r="I36" s="77">
        <v>0</v>
      </c>
      <c r="J36" s="77">
        <v>0</v>
      </c>
      <c r="K36" s="78">
        <v>0</v>
      </c>
      <c r="L36" s="78">
        <v>0</v>
      </c>
      <c r="M36" s="78">
        <v>0</v>
      </c>
    </row>
    <row r="37" spans="2:13">
      <c r="B37" s="79" t="s">
        <v>335</v>
      </c>
      <c r="C37" s="16"/>
      <c r="D37" s="16"/>
      <c r="E37" s="16"/>
      <c r="H37" s="81">
        <v>3818567.42</v>
      </c>
      <c r="J37" s="81">
        <v>13574.058040970576</v>
      </c>
      <c r="L37" s="80">
        <v>0.81020000000000003</v>
      </c>
      <c r="M37" s="80">
        <v>1.9400000000000001E-2</v>
      </c>
    </row>
    <row r="38" spans="2:13">
      <c r="B38" t="s">
        <v>2312</v>
      </c>
      <c r="C38" t="s">
        <v>2313</v>
      </c>
      <c r="D38" t="s">
        <v>123</v>
      </c>
      <c r="E38" t="s">
        <v>2314</v>
      </c>
      <c r="F38" t="s">
        <v>1030</v>
      </c>
      <c r="G38" t="s">
        <v>106</v>
      </c>
      <c r="H38" s="77">
        <v>346.82</v>
      </c>
      <c r="I38" s="77">
        <v>14777.71770000001</v>
      </c>
      <c r="J38" s="77">
        <v>189.222681306201</v>
      </c>
      <c r="K38" s="78">
        <v>1E-4</v>
      </c>
      <c r="L38" s="78">
        <v>1.1299999999999999E-2</v>
      </c>
      <c r="M38" s="78">
        <v>2.9999999999999997E-4</v>
      </c>
    </row>
    <row r="39" spans="2:13">
      <c r="B39" t="s">
        <v>2315</v>
      </c>
      <c r="C39" t="s">
        <v>2316</v>
      </c>
      <c r="D39" t="s">
        <v>123</v>
      </c>
      <c r="E39" t="s">
        <v>1107</v>
      </c>
      <c r="F39" t="s">
        <v>1030</v>
      </c>
      <c r="G39" t="s">
        <v>106</v>
      </c>
      <c r="H39" s="77">
        <v>69467.960000000006</v>
      </c>
      <c r="I39" s="77">
        <v>94.301699999999826</v>
      </c>
      <c r="J39" s="77">
        <v>241.86095303280101</v>
      </c>
      <c r="K39" s="78">
        <v>1E-4</v>
      </c>
      <c r="L39" s="78">
        <v>1.44E-2</v>
      </c>
      <c r="M39" s="78">
        <v>2.9999999999999997E-4</v>
      </c>
    </row>
    <row r="40" spans="2:13">
      <c r="B40" t="s">
        <v>2317</v>
      </c>
      <c r="C40" t="s">
        <v>2318</v>
      </c>
      <c r="D40" t="s">
        <v>123</v>
      </c>
      <c r="E40" t="s">
        <v>2319</v>
      </c>
      <c r="F40" t="s">
        <v>950</v>
      </c>
      <c r="G40" t="s">
        <v>110</v>
      </c>
      <c r="H40" s="77">
        <v>55057</v>
      </c>
      <c r="I40" s="77">
        <v>100</v>
      </c>
      <c r="J40" s="77">
        <v>222.06690380000001</v>
      </c>
      <c r="K40" s="78">
        <v>8.0000000000000004E-4</v>
      </c>
      <c r="L40" s="78">
        <v>1.3299999999999999E-2</v>
      </c>
      <c r="M40" s="78">
        <v>2.9999999999999997E-4</v>
      </c>
    </row>
    <row r="41" spans="2:13">
      <c r="B41" t="s">
        <v>2320</v>
      </c>
      <c r="C41" t="s">
        <v>2321</v>
      </c>
      <c r="D41" t="s">
        <v>123</v>
      </c>
      <c r="E41" t="s">
        <v>2319</v>
      </c>
      <c r="F41" t="s">
        <v>950</v>
      </c>
      <c r="G41" t="s">
        <v>110</v>
      </c>
      <c r="H41" s="77">
        <v>127884.38</v>
      </c>
      <c r="I41" s="77">
        <v>97.623999999999981</v>
      </c>
      <c r="J41" s="77">
        <v>503.55323981898198</v>
      </c>
      <c r="K41" s="78">
        <v>1.9E-3</v>
      </c>
      <c r="L41" s="78">
        <v>3.0099999999999998E-2</v>
      </c>
      <c r="M41" s="78">
        <v>6.9999999999999999E-4</v>
      </c>
    </row>
    <row r="42" spans="2:13">
      <c r="B42" t="s">
        <v>2322</v>
      </c>
      <c r="C42" t="s">
        <v>2323</v>
      </c>
      <c r="D42" t="s">
        <v>123</v>
      </c>
      <c r="E42" t="s">
        <v>2319</v>
      </c>
      <c r="F42" t="s">
        <v>950</v>
      </c>
      <c r="G42" t="s">
        <v>110</v>
      </c>
      <c r="H42" s="77">
        <v>17780.34</v>
      </c>
      <c r="I42" s="77">
        <v>100</v>
      </c>
      <c r="J42" s="77">
        <v>71.715223355999996</v>
      </c>
      <c r="K42" s="78">
        <v>2.0999999999999999E-3</v>
      </c>
      <c r="L42" s="78">
        <v>4.3E-3</v>
      </c>
      <c r="M42" s="78">
        <v>1E-4</v>
      </c>
    </row>
    <row r="43" spans="2:13">
      <c r="B43" t="s">
        <v>2324</v>
      </c>
      <c r="C43" t="s">
        <v>2325</v>
      </c>
      <c r="D43" t="s">
        <v>123</v>
      </c>
      <c r="E43" t="s">
        <v>2326</v>
      </c>
      <c r="F43" t="s">
        <v>950</v>
      </c>
      <c r="G43" t="s">
        <v>106</v>
      </c>
      <c r="H43" s="77">
        <v>280877.33</v>
      </c>
      <c r="I43" s="77">
        <v>218.58120000000036</v>
      </c>
      <c r="J43" s="77">
        <v>2266.6850819277201</v>
      </c>
      <c r="K43" s="78">
        <v>5.9999999999999995E-4</v>
      </c>
      <c r="L43" s="78">
        <v>0.1353</v>
      </c>
      <c r="M43" s="78">
        <v>3.2000000000000002E-3</v>
      </c>
    </row>
    <row r="44" spans="2:13">
      <c r="B44" t="s">
        <v>2327</v>
      </c>
      <c r="C44" t="s">
        <v>2328</v>
      </c>
      <c r="D44" t="s">
        <v>123</v>
      </c>
      <c r="E44" t="s">
        <v>2329</v>
      </c>
      <c r="F44" t="s">
        <v>950</v>
      </c>
      <c r="G44" t="s">
        <v>106</v>
      </c>
      <c r="H44" s="77">
        <v>243777.02</v>
      </c>
      <c r="I44" s="77">
        <v>114.91609999999974</v>
      </c>
      <c r="J44" s="77">
        <v>1034.2733507441701</v>
      </c>
      <c r="K44" s="78">
        <v>1.8E-3</v>
      </c>
      <c r="L44" s="78">
        <v>6.1699999999999998E-2</v>
      </c>
      <c r="M44" s="78">
        <v>1.5E-3</v>
      </c>
    </row>
    <row r="45" spans="2:13">
      <c r="B45" t="s">
        <v>2330</v>
      </c>
      <c r="C45" t="s">
        <v>2331</v>
      </c>
      <c r="D45" t="s">
        <v>123</v>
      </c>
      <c r="E45" t="s">
        <v>2329</v>
      </c>
      <c r="F45" t="s">
        <v>950</v>
      </c>
      <c r="G45" t="s">
        <v>106</v>
      </c>
      <c r="H45" s="77">
        <v>25883.52</v>
      </c>
      <c r="I45" s="77">
        <v>100</v>
      </c>
      <c r="J45" s="77">
        <v>95.561955839999996</v>
      </c>
      <c r="K45" s="78">
        <v>1.1999999999999999E-3</v>
      </c>
      <c r="L45" s="78">
        <v>5.7000000000000002E-3</v>
      </c>
      <c r="M45" s="78">
        <v>1E-4</v>
      </c>
    </row>
    <row r="46" spans="2:13">
      <c r="B46" t="s">
        <v>2332</v>
      </c>
      <c r="C46" t="s">
        <v>2333</v>
      </c>
      <c r="D46" t="s">
        <v>123</v>
      </c>
      <c r="E46" t="s">
        <v>2334</v>
      </c>
      <c r="F46" t="s">
        <v>950</v>
      </c>
      <c r="G46" t="s">
        <v>106</v>
      </c>
      <c r="H46" s="77">
        <v>465969.18</v>
      </c>
      <c r="I46" s="77">
        <v>142.97960000000012</v>
      </c>
      <c r="J46" s="77">
        <v>2459.7612908854398</v>
      </c>
      <c r="K46" s="78">
        <v>5.0000000000000001E-4</v>
      </c>
      <c r="L46" s="78">
        <v>0.14680000000000001</v>
      </c>
      <c r="M46" s="78">
        <v>3.5000000000000001E-3</v>
      </c>
    </row>
    <row r="47" spans="2:13">
      <c r="B47" t="s">
        <v>2335</v>
      </c>
      <c r="C47" t="s">
        <v>2336</v>
      </c>
      <c r="D47" t="s">
        <v>123</v>
      </c>
      <c r="E47" t="s">
        <v>2337</v>
      </c>
      <c r="F47" t="s">
        <v>963</v>
      </c>
      <c r="G47" t="s">
        <v>106</v>
      </c>
      <c r="H47" s="77">
        <v>2174.4899999999998</v>
      </c>
      <c r="I47" s="77">
        <v>2258.1483000000044</v>
      </c>
      <c r="J47" s="77">
        <v>181.28904751233</v>
      </c>
      <c r="K47" s="78">
        <v>0</v>
      </c>
      <c r="L47" s="78">
        <v>1.0800000000000001E-2</v>
      </c>
      <c r="M47" s="78">
        <v>2.9999999999999997E-4</v>
      </c>
    </row>
    <row r="48" spans="2:13">
      <c r="B48" t="s">
        <v>2338</v>
      </c>
      <c r="C48" t="s">
        <v>2339</v>
      </c>
      <c r="D48" t="s">
        <v>123</v>
      </c>
      <c r="E48" t="s">
        <v>2337</v>
      </c>
      <c r="F48" t="s">
        <v>963</v>
      </c>
      <c r="G48" t="s">
        <v>106</v>
      </c>
      <c r="H48" s="77">
        <v>2681.3</v>
      </c>
      <c r="I48" s="77">
        <v>2467.1546999999978</v>
      </c>
      <c r="J48" s="77">
        <v>244.23251564130101</v>
      </c>
      <c r="K48" s="78">
        <v>0</v>
      </c>
      <c r="L48" s="78">
        <v>1.46E-2</v>
      </c>
      <c r="M48" s="78">
        <v>2.9999999999999997E-4</v>
      </c>
    </row>
    <row r="49" spans="2:13">
      <c r="B49" t="s">
        <v>2340</v>
      </c>
      <c r="C49" t="s">
        <v>2341</v>
      </c>
      <c r="D49" t="s">
        <v>123</v>
      </c>
      <c r="E49" t="s">
        <v>2342</v>
      </c>
      <c r="F49" t="s">
        <v>1006</v>
      </c>
      <c r="G49" t="s">
        <v>106</v>
      </c>
      <c r="H49" s="77">
        <v>2116.3200000000002</v>
      </c>
      <c r="I49" s="77">
        <v>7958.1319999999996</v>
      </c>
      <c r="J49" s="77">
        <v>621.80493851374104</v>
      </c>
      <c r="K49" s="78">
        <v>5.9999999999999995E-4</v>
      </c>
      <c r="L49" s="78">
        <v>3.7100000000000001E-2</v>
      </c>
      <c r="M49" s="78">
        <v>8.9999999999999998E-4</v>
      </c>
    </row>
    <row r="50" spans="2:13">
      <c r="B50" t="s">
        <v>2343</v>
      </c>
      <c r="C50" t="s">
        <v>2344</v>
      </c>
      <c r="D50" t="s">
        <v>123</v>
      </c>
      <c r="E50" t="s">
        <v>2345</v>
      </c>
      <c r="F50" t="s">
        <v>1006</v>
      </c>
      <c r="G50" t="s">
        <v>106</v>
      </c>
      <c r="H50" s="77">
        <v>1671.6</v>
      </c>
      <c r="I50" s="77">
        <v>11056.168</v>
      </c>
      <c r="J50" s="77">
        <v>682.33662663129599</v>
      </c>
      <c r="K50" s="78">
        <v>1E-3</v>
      </c>
      <c r="L50" s="78">
        <v>4.07E-2</v>
      </c>
      <c r="M50" s="78">
        <v>1E-3</v>
      </c>
    </row>
    <row r="51" spans="2:13">
      <c r="B51" t="s">
        <v>2346</v>
      </c>
      <c r="C51" t="s">
        <v>2347</v>
      </c>
      <c r="D51" t="s">
        <v>123</v>
      </c>
      <c r="E51" t="s">
        <v>2348</v>
      </c>
      <c r="F51" t="s">
        <v>1006</v>
      </c>
      <c r="G51" t="s">
        <v>110</v>
      </c>
      <c r="H51" s="77">
        <v>41888.44</v>
      </c>
      <c r="I51" s="77">
        <v>97.475799999999907</v>
      </c>
      <c r="J51" s="77">
        <v>164.68812646279699</v>
      </c>
      <c r="K51" s="78">
        <v>1.6000000000000001E-3</v>
      </c>
      <c r="L51" s="78">
        <v>9.7999999999999997E-3</v>
      </c>
      <c r="M51" s="78">
        <v>2.0000000000000001E-4</v>
      </c>
    </row>
    <row r="52" spans="2:13">
      <c r="B52" t="s">
        <v>2349</v>
      </c>
      <c r="C52" t="s">
        <v>2350</v>
      </c>
      <c r="D52" t="s">
        <v>123</v>
      </c>
      <c r="E52" t="s">
        <v>2351</v>
      </c>
      <c r="F52" t="s">
        <v>1006</v>
      </c>
      <c r="G52" t="s">
        <v>106</v>
      </c>
      <c r="H52" s="77">
        <v>1921.39</v>
      </c>
      <c r="I52" s="77">
        <v>11369.545600000005</v>
      </c>
      <c r="J52" s="77">
        <v>806.52962865657696</v>
      </c>
      <c r="K52" s="78">
        <v>1.2999999999999999E-3</v>
      </c>
      <c r="L52" s="78">
        <v>4.8099999999999997E-2</v>
      </c>
      <c r="M52" s="78">
        <v>1.1999999999999999E-3</v>
      </c>
    </row>
    <row r="53" spans="2:13">
      <c r="B53" t="s">
        <v>2352</v>
      </c>
      <c r="C53" t="s">
        <v>2353</v>
      </c>
      <c r="D53" t="s">
        <v>123</v>
      </c>
      <c r="E53" t="s">
        <v>2354</v>
      </c>
      <c r="F53" t="s">
        <v>1006</v>
      </c>
      <c r="G53" t="s">
        <v>106</v>
      </c>
      <c r="H53" s="77">
        <v>168033.3</v>
      </c>
      <c r="I53" s="77">
        <v>111.07360000000007</v>
      </c>
      <c r="J53" s="77">
        <v>689.07722629849002</v>
      </c>
      <c r="K53" s="78">
        <v>2E-3</v>
      </c>
      <c r="L53" s="78">
        <v>4.1099999999999998E-2</v>
      </c>
      <c r="M53" s="78">
        <v>1E-3</v>
      </c>
    </row>
    <row r="54" spans="2:13">
      <c r="B54" t="s">
        <v>2355</v>
      </c>
      <c r="C54" t="s">
        <v>2356</v>
      </c>
      <c r="D54" t="s">
        <v>123</v>
      </c>
      <c r="E54" t="s">
        <v>2357</v>
      </c>
      <c r="F54" t="s">
        <v>1006</v>
      </c>
      <c r="G54" t="s">
        <v>106</v>
      </c>
      <c r="H54" s="77">
        <v>136463.25</v>
      </c>
      <c r="I54" s="77">
        <v>111.6399</v>
      </c>
      <c r="J54" s="77">
        <v>562.46673310928099</v>
      </c>
      <c r="K54" s="78">
        <v>1.4E-3</v>
      </c>
      <c r="L54" s="78">
        <v>3.3599999999999998E-2</v>
      </c>
      <c r="M54" s="78">
        <v>8.0000000000000004E-4</v>
      </c>
    </row>
    <row r="55" spans="2:13">
      <c r="B55" t="s">
        <v>2358</v>
      </c>
      <c r="C55" t="s">
        <v>2359</v>
      </c>
      <c r="D55" t="s">
        <v>123</v>
      </c>
      <c r="E55" t="s">
        <v>2140</v>
      </c>
      <c r="F55" t="s">
        <v>1006</v>
      </c>
      <c r="G55" t="s">
        <v>106</v>
      </c>
      <c r="H55" s="77">
        <v>373898.45</v>
      </c>
      <c r="I55" s="77">
        <v>90.11869999999972</v>
      </c>
      <c r="J55" s="77">
        <v>1244.02834372287</v>
      </c>
      <c r="K55" s="78">
        <v>1.2999999999999999E-3</v>
      </c>
      <c r="L55" s="78">
        <v>7.4200000000000002E-2</v>
      </c>
      <c r="M55" s="78">
        <v>1.8E-3</v>
      </c>
    </row>
    <row r="56" spans="2:13">
      <c r="B56" t="s">
        <v>2360</v>
      </c>
      <c r="C56" t="s">
        <v>2361</v>
      </c>
      <c r="D56" t="s">
        <v>123</v>
      </c>
      <c r="E56" t="s">
        <v>2362</v>
      </c>
      <c r="F56" t="s">
        <v>1086</v>
      </c>
      <c r="G56" t="s">
        <v>106</v>
      </c>
      <c r="H56" s="77">
        <v>1171.68</v>
      </c>
      <c r="I56" s="77">
        <v>4245.3094999999958</v>
      </c>
      <c r="J56" s="77">
        <v>183.64540515472299</v>
      </c>
      <c r="K56" s="78">
        <v>1E-4</v>
      </c>
      <c r="L56" s="78">
        <v>1.0999999999999999E-2</v>
      </c>
      <c r="M56" s="78">
        <v>2.9999999999999997E-4</v>
      </c>
    </row>
    <row r="57" spans="2:13">
      <c r="B57" t="s">
        <v>2363</v>
      </c>
      <c r="C57" t="s">
        <v>2364</v>
      </c>
      <c r="D57" t="s">
        <v>123</v>
      </c>
      <c r="E57" t="s">
        <v>2365</v>
      </c>
      <c r="F57" t="s">
        <v>1086</v>
      </c>
      <c r="G57" t="s">
        <v>106</v>
      </c>
      <c r="H57" s="77">
        <v>3624.02</v>
      </c>
      <c r="I57" s="77">
        <v>3362.7688000000007</v>
      </c>
      <c r="J57" s="77">
        <v>449.93449199238597</v>
      </c>
      <c r="K57" s="78">
        <v>1E-4</v>
      </c>
      <c r="L57" s="78">
        <v>2.69E-2</v>
      </c>
      <c r="M57" s="78">
        <v>5.9999999999999995E-4</v>
      </c>
    </row>
    <row r="58" spans="2:13">
      <c r="B58" t="s">
        <v>2366</v>
      </c>
      <c r="C58" t="s">
        <v>2367</v>
      </c>
      <c r="D58" t="s">
        <v>123</v>
      </c>
      <c r="E58" t="s">
        <v>2368</v>
      </c>
      <c r="F58" t="s">
        <v>1535</v>
      </c>
      <c r="G58" t="s">
        <v>102</v>
      </c>
      <c r="H58" s="77">
        <v>133498</v>
      </c>
      <c r="I58" s="77">
        <v>183</v>
      </c>
      <c r="J58" s="77">
        <v>244.30134000000001</v>
      </c>
      <c r="K58" s="78">
        <v>2.0000000000000001E-4</v>
      </c>
      <c r="L58" s="78">
        <v>1.46E-2</v>
      </c>
      <c r="M58" s="78">
        <v>2.9999999999999997E-4</v>
      </c>
    </row>
    <row r="59" spans="2:13">
      <c r="B59" t="s">
        <v>2369</v>
      </c>
      <c r="C59" t="s">
        <v>2370</v>
      </c>
      <c r="D59" t="s">
        <v>123</v>
      </c>
      <c r="E59" t="s">
        <v>2319</v>
      </c>
      <c r="F59" t="s">
        <v>367</v>
      </c>
      <c r="G59" t="s">
        <v>110</v>
      </c>
      <c r="H59" s="77">
        <v>50215.56</v>
      </c>
      <c r="I59" s="77">
        <v>95.15</v>
      </c>
      <c r="J59" s="77">
        <v>192.71627687835601</v>
      </c>
      <c r="K59" s="78">
        <v>1.8E-3</v>
      </c>
      <c r="L59" s="78">
        <v>1.15E-2</v>
      </c>
      <c r="M59" s="78">
        <v>2.9999999999999997E-4</v>
      </c>
    </row>
    <row r="60" spans="2:13">
      <c r="B60" t="s">
        <v>2371</v>
      </c>
      <c r="C60" t="s">
        <v>2372</v>
      </c>
      <c r="D60" t="s">
        <v>123</v>
      </c>
      <c r="E60" t="s">
        <v>2373</v>
      </c>
      <c r="F60" t="s">
        <v>619</v>
      </c>
      <c r="G60" t="s">
        <v>106</v>
      </c>
      <c r="H60" s="77">
        <v>1603620.27</v>
      </c>
      <c r="I60" s="77">
        <v>1E-4</v>
      </c>
      <c r="J60" s="77">
        <v>5.9205660368400002E-3</v>
      </c>
      <c r="K60" s="78">
        <v>2.9999999999999997E-4</v>
      </c>
      <c r="L60" s="78">
        <v>0</v>
      </c>
      <c r="M60" s="78">
        <v>0</v>
      </c>
    </row>
    <row r="61" spans="2:13">
      <c r="B61" t="s">
        <v>2374</v>
      </c>
      <c r="C61" t="s">
        <v>2375</v>
      </c>
      <c r="D61" t="s">
        <v>123</v>
      </c>
      <c r="E61" t="s">
        <v>2376</v>
      </c>
      <c r="F61" t="s">
        <v>1579</v>
      </c>
      <c r="G61" t="s">
        <v>106</v>
      </c>
      <c r="H61" s="77">
        <v>8545.7999999999993</v>
      </c>
      <c r="I61" s="77">
        <v>704.57380000000069</v>
      </c>
      <c r="J61" s="77">
        <v>222.30073911907701</v>
      </c>
      <c r="K61" s="78">
        <v>0</v>
      </c>
      <c r="L61" s="78">
        <v>1.3299999999999999E-2</v>
      </c>
      <c r="M61" s="78">
        <v>2.9999999999999997E-4</v>
      </c>
    </row>
    <row r="62" spans="2:13">
      <c r="B62" t="s">
        <v>228</v>
      </c>
      <c r="C62" s="16"/>
      <c r="D62" s="16"/>
      <c r="E62" s="16"/>
    </row>
    <row r="63" spans="2:13">
      <c r="B63" t="s">
        <v>328</v>
      </c>
      <c r="C63" s="16"/>
      <c r="D63" s="16"/>
      <c r="E63" s="16"/>
    </row>
    <row r="64" spans="2:13">
      <c r="B64" t="s">
        <v>329</v>
      </c>
      <c r="C64" s="16"/>
      <c r="D64" s="16"/>
      <c r="E64" s="16"/>
    </row>
    <row r="65" spans="2:5">
      <c r="B65" t="s">
        <v>330</v>
      </c>
      <c r="C65" s="16"/>
      <c r="D65" s="16"/>
      <c r="E65" s="16"/>
    </row>
    <row r="66" spans="2:5">
      <c r="C66" s="16"/>
      <c r="D66" s="16"/>
      <c r="E66" s="16"/>
    </row>
    <row r="67" spans="2:5">
      <c r="C67" s="16"/>
      <c r="D67" s="16"/>
      <c r="E67" s="16"/>
    </row>
    <row r="68" spans="2:5">
      <c r="C68" s="16"/>
      <c r="D68" s="16"/>
      <c r="E68" s="16"/>
    </row>
    <row r="69" spans="2:5">
      <c r="C69" s="16"/>
      <c r="D69" s="16"/>
      <c r="E69" s="16"/>
    </row>
    <row r="70" spans="2:5">
      <c r="C70" s="16"/>
      <c r="D70" s="16"/>
      <c r="E70" s="16"/>
    </row>
    <row r="71" spans="2:5">
      <c r="C71" s="16"/>
      <c r="D71" s="16"/>
      <c r="E71" s="16"/>
    </row>
    <row r="72" spans="2:5">
      <c r="C72" s="16"/>
      <c r="D72" s="16"/>
      <c r="E72" s="16"/>
    </row>
    <row r="73" spans="2:5">
      <c r="C73" s="16"/>
      <c r="D73" s="16"/>
      <c r="E73" s="16"/>
    </row>
    <row r="74" spans="2:5">
      <c r="C74" s="16"/>
      <c r="D74" s="16"/>
      <c r="E74" s="16"/>
    </row>
    <row r="75" spans="2:5">
      <c r="C75" s="16"/>
      <c r="D75" s="16"/>
      <c r="E75" s="16"/>
    </row>
    <row r="76" spans="2:5">
      <c r="C76" s="16"/>
      <c r="D76" s="16"/>
      <c r="E76" s="16"/>
    </row>
    <row r="77" spans="2:5">
      <c r="C77" s="16"/>
      <c r="D77" s="16"/>
      <c r="E77" s="16"/>
    </row>
    <row r="78" spans="2:5">
      <c r="C78" s="16"/>
      <c r="D78" s="16"/>
      <c r="E78" s="16"/>
    </row>
    <row r="79" spans="2:5">
      <c r="C79" s="16"/>
      <c r="D79" s="16"/>
      <c r="E79" s="16"/>
    </row>
    <row r="80" spans="2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47" workbookViewId="0">
      <selection activeCell="E62" sqref="E62:E1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7">
        <v>45106</v>
      </c>
    </row>
    <row r="2" spans="2:55" s="1" customFormat="1">
      <c r="B2" s="2" t="s">
        <v>1</v>
      </c>
      <c r="C2" s="12" t="s">
        <v>3690</v>
      </c>
    </row>
    <row r="3" spans="2:55" s="1" customFormat="1">
      <c r="B3" s="2" t="s">
        <v>2</v>
      </c>
      <c r="C3" s="26" t="s">
        <v>3691</v>
      </c>
    </row>
    <row r="4" spans="2:55" s="1" customFormat="1">
      <c r="B4" s="2" t="s">
        <v>3</v>
      </c>
      <c r="C4" s="88" t="s">
        <v>197</v>
      </c>
    </row>
    <row r="6" spans="2:55" ht="26.25" customHeight="1">
      <c r="B6" s="111" t="s">
        <v>136</v>
      </c>
      <c r="C6" s="112"/>
      <c r="D6" s="112"/>
      <c r="E6" s="112"/>
      <c r="F6" s="112"/>
      <c r="G6" s="112"/>
      <c r="H6" s="112"/>
      <c r="I6" s="112"/>
      <c r="J6" s="112"/>
      <c r="K6" s="113"/>
    </row>
    <row r="7" spans="2:55" ht="26.25" customHeight="1">
      <c r="B7" s="111" t="s">
        <v>139</v>
      </c>
      <c r="C7" s="112"/>
      <c r="D7" s="112"/>
      <c r="E7" s="112"/>
      <c r="F7" s="112"/>
      <c r="G7" s="112"/>
      <c r="H7" s="112"/>
      <c r="I7" s="112"/>
      <c r="J7" s="112"/>
      <c r="K7" s="113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27521794.75</v>
      </c>
      <c r="G11" s="7"/>
      <c r="H11" s="75">
        <v>91198.061327494695</v>
      </c>
      <c r="I11" s="7"/>
      <c r="J11" s="76">
        <v>1</v>
      </c>
      <c r="K11" s="76">
        <v>0.13009999999999999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4911515.46</v>
      </c>
      <c r="H12" s="81">
        <v>6419.1966261540711</v>
      </c>
      <c r="J12" s="80">
        <v>7.0400000000000004E-2</v>
      </c>
      <c r="K12" s="80">
        <v>9.1999999999999998E-3</v>
      </c>
    </row>
    <row r="13" spans="2:55">
      <c r="B13" s="79" t="s">
        <v>2377</v>
      </c>
      <c r="C13" s="16"/>
      <c r="F13" s="81">
        <v>193716.54</v>
      </c>
      <c r="H13" s="81">
        <v>695.77653052018024</v>
      </c>
      <c r="J13" s="80">
        <v>7.6E-3</v>
      </c>
      <c r="K13" s="80">
        <v>1E-3</v>
      </c>
    </row>
    <row r="14" spans="2:55">
      <c r="B14" t="s">
        <v>2378</v>
      </c>
      <c r="C14" t="s">
        <v>2379</v>
      </c>
      <c r="D14" t="s">
        <v>106</v>
      </c>
      <c r="E14" s="95">
        <v>44742</v>
      </c>
      <c r="F14" s="77">
        <v>27696.19</v>
      </c>
      <c r="G14" s="77">
        <v>101.30129999999977</v>
      </c>
      <c r="H14" s="77">
        <v>103.584969121575</v>
      </c>
      <c r="I14" s="78">
        <v>1.6000000000000001E-3</v>
      </c>
      <c r="J14" s="78">
        <v>1.1000000000000001E-3</v>
      </c>
      <c r="K14" s="78">
        <v>1E-4</v>
      </c>
    </row>
    <row r="15" spans="2:55">
      <c r="B15" t="s">
        <v>2380</v>
      </c>
      <c r="C15" t="s">
        <v>2381</v>
      </c>
      <c r="D15" t="s">
        <v>106</v>
      </c>
      <c r="E15" s="95">
        <v>44560</v>
      </c>
      <c r="F15" s="77">
        <v>8623.6</v>
      </c>
      <c r="G15" s="77">
        <v>105.0513</v>
      </c>
      <c r="H15" s="77">
        <v>33.446580823905599</v>
      </c>
      <c r="I15" s="78">
        <v>2.9999999999999997E-4</v>
      </c>
      <c r="J15" s="78">
        <v>4.0000000000000002E-4</v>
      </c>
      <c r="K15" s="78">
        <v>0</v>
      </c>
      <c r="W15" s="97"/>
    </row>
    <row r="16" spans="2:55">
      <c r="B16" t="s">
        <v>2382</v>
      </c>
      <c r="C16" t="s">
        <v>2383</v>
      </c>
      <c r="D16" t="s">
        <v>106</v>
      </c>
      <c r="E16" s="95">
        <v>44621</v>
      </c>
      <c r="F16" s="77">
        <v>11661.53</v>
      </c>
      <c r="G16" s="77">
        <v>75.303199999999947</v>
      </c>
      <c r="H16" s="77">
        <v>32.421317416080299</v>
      </c>
      <c r="I16" s="78">
        <v>5.0000000000000001E-4</v>
      </c>
      <c r="J16" s="78">
        <v>4.0000000000000002E-4</v>
      </c>
      <c r="K16" s="78">
        <v>0</v>
      </c>
      <c r="W16" s="97"/>
    </row>
    <row r="17" spans="2:23">
      <c r="B17" t="s">
        <v>2384</v>
      </c>
      <c r="C17" t="s">
        <v>2385</v>
      </c>
      <c r="D17" t="s">
        <v>106</v>
      </c>
      <c r="E17" s="95">
        <v>44581</v>
      </c>
      <c r="F17" s="77">
        <v>4908.7700000000004</v>
      </c>
      <c r="G17" s="77">
        <v>131.99100000000001</v>
      </c>
      <c r="H17" s="77">
        <v>23.920964982704401</v>
      </c>
      <c r="I17" s="78">
        <v>4.0000000000000002E-4</v>
      </c>
      <c r="J17" s="78">
        <v>2.9999999999999997E-4</v>
      </c>
      <c r="K17" s="78">
        <v>0</v>
      </c>
      <c r="W17" s="97"/>
    </row>
    <row r="18" spans="2:23">
      <c r="B18" t="s">
        <v>2386</v>
      </c>
      <c r="C18" t="s">
        <v>2387</v>
      </c>
      <c r="D18" t="s">
        <v>106</v>
      </c>
      <c r="E18" s="95">
        <v>44279</v>
      </c>
      <c r="F18" s="77">
        <v>11540</v>
      </c>
      <c r="G18" s="77">
        <v>101.68640000000001</v>
      </c>
      <c r="H18" s="77">
        <v>43.324182187520002</v>
      </c>
      <c r="I18" s="78">
        <v>1.5E-3</v>
      </c>
      <c r="J18" s="78">
        <v>5.0000000000000001E-4</v>
      </c>
      <c r="K18" s="78">
        <v>1E-4</v>
      </c>
      <c r="W18" s="97"/>
    </row>
    <row r="19" spans="2:23">
      <c r="B19" t="s">
        <v>2388</v>
      </c>
      <c r="C19" t="s">
        <v>2389</v>
      </c>
      <c r="D19" t="s">
        <v>106</v>
      </c>
      <c r="E19" s="95">
        <v>43755</v>
      </c>
      <c r="F19" s="77">
        <v>6730.53</v>
      </c>
      <c r="G19" s="77">
        <v>175.96379999999991</v>
      </c>
      <c r="H19" s="77">
        <v>43.725450117332898</v>
      </c>
      <c r="I19" s="78">
        <v>1.5E-3</v>
      </c>
      <c r="J19" s="78">
        <v>5.0000000000000001E-4</v>
      </c>
      <c r="K19" s="78">
        <v>1E-4</v>
      </c>
    </row>
    <row r="20" spans="2:23">
      <c r="B20" t="s">
        <v>2390</v>
      </c>
      <c r="C20" t="s">
        <v>2391</v>
      </c>
      <c r="D20" t="s">
        <v>106</v>
      </c>
      <c r="E20" s="95">
        <v>43466</v>
      </c>
      <c r="F20" s="77">
        <v>28317.66</v>
      </c>
      <c r="G20" s="77">
        <v>155.33290000000014</v>
      </c>
      <c r="H20" s="77">
        <v>162.398684073597</v>
      </c>
      <c r="I20" s="78">
        <v>4.0000000000000002E-4</v>
      </c>
      <c r="J20" s="78">
        <v>1.8E-3</v>
      </c>
      <c r="K20" s="78">
        <v>2.0000000000000001E-4</v>
      </c>
      <c r="W20" s="97"/>
    </row>
    <row r="21" spans="2:23">
      <c r="B21" t="s">
        <v>2392</v>
      </c>
      <c r="C21" t="s">
        <v>2393</v>
      </c>
      <c r="D21" t="s">
        <v>106</v>
      </c>
      <c r="E21" s="95">
        <v>42555</v>
      </c>
      <c r="F21" s="77">
        <v>15386.92</v>
      </c>
      <c r="G21" s="77">
        <v>100.19470000000004</v>
      </c>
      <c r="H21" s="77">
        <v>56.919114806322099</v>
      </c>
      <c r="I21" s="78">
        <v>3.0999999999999999E-3</v>
      </c>
      <c r="J21" s="78">
        <v>5.9999999999999995E-4</v>
      </c>
      <c r="K21" s="78">
        <v>1E-4</v>
      </c>
      <c r="W21" s="97"/>
    </row>
    <row r="22" spans="2:23">
      <c r="B22" t="s">
        <v>2394</v>
      </c>
      <c r="C22" t="s">
        <v>2395</v>
      </c>
      <c r="D22" t="s">
        <v>106</v>
      </c>
      <c r="E22" s="95">
        <v>43850</v>
      </c>
      <c r="F22" s="77">
        <v>78851.34</v>
      </c>
      <c r="G22" s="77">
        <v>67.338500000000067</v>
      </c>
      <c r="H22" s="77">
        <v>196.035266991143</v>
      </c>
      <c r="I22" s="78">
        <v>1.1000000000000001E-3</v>
      </c>
      <c r="J22" s="78">
        <v>2.0999999999999999E-3</v>
      </c>
      <c r="K22" s="78">
        <v>2.9999999999999997E-4</v>
      </c>
      <c r="W22" s="97"/>
    </row>
    <row r="23" spans="2:23">
      <c r="B23" s="79" t="s">
        <v>2396</v>
      </c>
      <c r="C23" s="16"/>
      <c r="E23" s="95"/>
      <c r="F23" s="81">
        <v>0</v>
      </c>
      <c r="H23" s="81">
        <v>0</v>
      </c>
      <c r="J23" s="80">
        <v>0</v>
      </c>
      <c r="K23" s="80">
        <v>0</v>
      </c>
    </row>
    <row r="24" spans="2:23">
      <c r="B24" t="s">
        <v>211</v>
      </c>
      <c r="C24" t="s">
        <v>211</v>
      </c>
      <c r="D24" t="s">
        <v>211</v>
      </c>
      <c r="E24" s="95"/>
      <c r="F24" s="77">
        <v>0</v>
      </c>
      <c r="G24" s="77">
        <v>0</v>
      </c>
      <c r="H24" s="77">
        <v>0</v>
      </c>
      <c r="I24" s="78">
        <v>0</v>
      </c>
      <c r="J24" s="78">
        <v>0</v>
      </c>
      <c r="K24" s="78">
        <v>0</v>
      </c>
    </row>
    <row r="25" spans="2:23">
      <c r="B25" s="79" t="s">
        <v>2397</v>
      </c>
      <c r="C25" s="16"/>
      <c r="E25" s="95"/>
      <c r="F25" s="81">
        <v>1038886.29</v>
      </c>
      <c r="H25" s="81">
        <v>954.02976344710896</v>
      </c>
      <c r="J25" s="80">
        <v>1.0500000000000001E-2</v>
      </c>
      <c r="K25" s="80">
        <v>1.4E-3</v>
      </c>
    </row>
    <row r="26" spans="2:23">
      <c r="B26" t="s">
        <v>2398</v>
      </c>
      <c r="C26" t="s">
        <v>2399</v>
      </c>
      <c r="D26" t="s">
        <v>102</v>
      </c>
      <c r="E26" s="95">
        <v>43614</v>
      </c>
      <c r="F26" s="77">
        <v>647138.17000000004</v>
      </c>
      <c r="G26" s="77">
        <v>94.327215000000081</v>
      </c>
      <c r="H26" s="77">
        <v>610.42741296296595</v>
      </c>
      <c r="I26" s="78">
        <v>5.9999999999999995E-4</v>
      </c>
      <c r="J26" s="78">
        <v>6.7000000000000002E-3</v>
      </c>
      <c r="K26" s="78">
        <v>8.9999999999999998E-4</v>
      </c>
      <c r="W26" s="97"/>
    </row>
    <row r="27" spans="2:23">
      <c r="B27" t="s">
        <v>2400</v>
      </c>
      <c r="C27" t="s">
        <v>2401</v>
      </c>
      <c r="D27" t="s">
        <v>102</v>
      </c>
      <c r="E27" s="95">
        <v>44655</v>
      </c>
      <c r="F27" s="77">
        <v>391748.12</v>
      </c>
      <c r="G27" s="77">
        <v>87.710019000000045</v>
      </c>
      <c r="H27" s="77">
        <v>343.60235048414302</v>
      </c>
      <c r="I27" s="78">
        <v>5.0000000000000001E-4</v>
      </c>
      <c r="J27" s="78">
        <v>3.8E-3</v>
      </c>
      <c r="K27" s="78">
        <v>5.0000000000000001E-4</v>
      </c>
      <c r="W27" s="97"/>
    </row>
    <row r="28" spans="2:23">
      <c r="B28" s="79" t="s">
        <v>2402</v>
      </c>
      <c r="C28" s="16"/>
      <c r="E28" s="95"/>
      <c r="F28" s="81">
        <v>3678912.63</v>
      </c>
      <c r="H28" s="81">
        <v>4769.390332186782</v>
      </c>
      <c r="J28" s="80">
        <v>5.2299999999999999E-2</v>
      </c>
      <c r="K28" s="80">
        <v>6.7999999999999996E-3</v>
      </c>
    </row>
    <row r="29" spans="2:23">
      <c r="B29" t="s">
        <v>2403</v>
      </c>
      <c r="C29" t="s">
        <v>2404</v>
      </c>
      <c r="D29" t="s">
        <v>102</v>
      </c>
      <c r="E29" s="95">
        <v>44166</v>
      </c>
      <c r="F29" s="77">
        <v>569842.1</v>
      </c>
      <c r="G29" s="77">
        <v>54.359994999999998</v>
      </c>
      <c r="H29" s="77">
        <v>309.76613706789499</v>
      </c>
      <c r="I29" s="78">
        <v>1.5E-3</v>
      </c>
      <c r="J29" s="78">
        <v>3.3999999999999998E-3</v>
      </c>
      <c r="K29" s="78">
        <v>4.0000000000000002E-4</v>
      </c>
      <c r="W29" s="97"/>
    </row>
    <row r="30" spans="2:23">
      <c r="B30" t="s">
        <v>2405</v>
      </c>
      <c r="C30" t="s">
        <v>2406</v>
      </c>
      <c r="D30" t="s">
        <v>102</v>
      </c>
      <c r="E30" s="95">
        <v>44048</v>
      </c>
      <c r="F30" s="77">
        <v>440206.32</v>
      </c>
      <c r="G30" s="77">
        <v>139.68743400000005</v>
      </c>
      <c r="H30" s="77">
        <v>614.91291271382897</v>
      </c>
      <c r="I30" s="78">
        <v>1.4E-3</v>
      </c>
      <c r="J30" s="78">
        <v>6.7000000000000002E-3</v>
      </c>
      <c r="K30" s="78">
        <v>8.9999999999999998E-4</v>
      </c>
      <c r="W30" s="97"/>
    </row>
    <row r="31" spans="2:23">
      <c r="B31" t="s">
        <v>2407</v>
      </c>
      <c r="C31" t="s">
        <v>2408</v>
      </c>
      <c r="D31" t="s">
        <v>110</v>
      </c>
      <c r="E31" s="95">
        <v>44743</v>
      </c>
      <c r="F31" s="77">
        <v>16961.13</v>
      </c>
      <c r="G31" s="77">
        <v>95.864600000000095</v>
      </c>
      <c r="H31" s="77">
        <v>65.581952348881401</v>
      </c>
      <c r="I31" s="78">
        <v>4.0000000000000002E-4</v>
      </c>
      <c r="J31" s="78">
        <v>6.9999999999999999E-4</v>
      </c>
      <c r="K31" s="78">
        <v>1E-4</v>
      </c>
      <c r="W31" s="97"/>
    </row>
    <row r="32" spans="2:23">
      <c r="B32" t="s">
        <v>2409</v>
      </c>
      <c r="C32" t="s">
        <v>2410</v>
      </c>
      <c r="D32" t="s">
        <v>106</v>
      </c>
      <c r="E32" s="95">
        <v>43556</v>
      </c>
      <c r="F32" s="77">
        <v>141938.29</v>
      </c>
      <c r="G32" s="77">
        <v>118.4211000000001</v>
      </c>
      <c r="H32" s="77">
        <v>620.56939298028999</v>
      </c>
      <c r="I32" s="78">
        <v>2.9999999999999997E-4</v>
      </c>
      <c r="J32" s="78">
        <v>6.7999999999999996E-3</v>
      </c>
      <c r="K32" s="78">
        <v>8.9999999999999998E-4</v>
      </c>
      <c r="W32" s="97"/>
    </row>
    <row r="33" spans="2:23">
      <c r="B33" t="s">
        <v>2411</v>
      </c>
      <c r="C33" t="s">
        <v>2412</v>
      </c>
      <c r="D33" t="s">
        <v>102</v>
      </c>
      <c r="E33" s="95">
        <v>44317</v>
      </c>
      <c r="F33" s="77">
        <v>454598</v>
      </c>
      <c r="G33" s="77">
        <v>112.24363</v>
      </c>
      <c r="H33" s="77">
        <v>510.25729710740001</v>
      </c>
      <c r="I33" s="78">
        <v>4.0000000000000002E-4</v>
      </c>
      <c r="J33" s="78">
        <v>5.5999999999999999E-3</v>
      </c>
      <c r="K33" s="78">
        <v>6.9999999999999999E-4</v>
      </c>
      <c r="W33" s="97"/>
    </row>
    <row r="34" spans="2:23">
      <c r="B34" t="s">
        <v>2413</v>
      </c>
      <c r="C34" t="s">
        <v>2414</v>
      </c>
      <c r="D34" t="s">
        <v>106</v>
      </c>
      <c r="E34" s="95">
        <v>44317</v>
      </c>
      <c r="F34" s="77">
        <v>48537.72</v>
      </c>
      <c r="G34" s="77">
        <v>116.07799999999989</v>
      </c>
      <c r="H34" s="77">
        <v>208.01324118294701</v>
      </c>
      <c r="I34" s="78">
        <v>2.0000000000000001E-4</v>
      </c>
      <c r="J34" s="78">
        <v>2.3E-3</v>
      </c>
      <c r="K34" s="78">
        <v>2.9999999999999997E-4</v>
      </c>
      <c r="W34" s="97"/>
    </row>
    <row r="35" spans="2:23">
      <c r="B35" t="s">
        <v>2415</v>
      </c>
      <c r="C35" t="s">
        <v>2416</v>
      </c>
      <c r="D35" t="s">
        <v>106</v>
      </c>
      <c r="E35" s="95">
        <v>43556</v>
      </c>
      <c r="F35" s="77">
        <v>51103.24</v>
      </c>
      <c r="G35" s="77">
        <v>140.39860000000007</v>
      </c>
      <c r="H35" s="77">
        <v>264.89447813605102</v>
      </c>
      <c r="I35" s="78">
        <v>4.0000000000000002E-4</v>
      </c>
      <c r="J35" s="78">
        <v>2.8999999999999998E-3</v>
      </c>
      <c r="K35" s="78">
        <v>4.0000000000000002E-4</v>
      </c>
      <c r="W35" s="97"/>
    </row>
    <row r="36" spans="2:23">
      <c r="B36" t="s">
        <v>2417</v>
      </c>
      <c r="C36" t="s">
        <v>2418</v>
      </c>
      <c r="D36" t="s">
        <v>102</v>
      </c>
      <c r="E36" s="95">
        <v>43739</v>
      </c>
      <c r="F36" s="77">
        <v>810192.26</v>
      </c>
      <c r="G36" s="77">
        <v>104.34860899999995</v>
      </c>
      <c r="H36" s="77">
        <v>845.42435353566304</v>
      </c>
      <c r="I36" s="78">
        <v>6.9999999999999999E-4</v>
      </c>
      <c r="J36" s="78">
        <v>9.2999999999999992E-3</v>
      </c>
      <c r="K36" s="78">
        <v>1.1999999999999999E-3</v>
      </c>
      <c r="W36" s="97"/>
    </row>
    <row r="37" spans="2:23">
      <c r="B37" t="s">
        <v>2419</v>
      </c>
      <c r="C37" t="s">
        <v>2420</v>
      </c>
      <c r="D37" t="s">
        <v>102</v>
      </c>
      <c r="E37" s="95">
        <v>44104</v>
      </c>
      <c r="F37" s="77">
        <v>621481.16</v>
      </c>
      <c r="G37" s="77">
        <v>67.570456000000064</v>
      </c>
      <c r="H37" s="77">
        <v>419.93765376609002</v>
      </c>
      <c r="I37" s="78">
        <v>1.1999999999999999E-3</v>
      </c>
      <c r="J37" s="78">
        <v>4.5999999999999999E-3</v>
      </c>
      <c r="K37" s="78">
        <v>5.9999999999999995E-4</v>
      </c>
      <c r="W37" s="97"/>
    </row>
    <row r="38" spans="2:23">
      <c r="B38" t="s">
        <v>2421</v>
      </c>
      <c r="C38" t="s">
        <v>2422</v>
      </c>
      <c r="D38" t="s">
        <v>106</v>
      </c>
      <c r="E38" s="95">
        <v>44196</v>
      </c>
      <c r="F38" s="77">
        <v>96367</v>
      </c>
      <c r="G38" s="77">
        <v>110.896</v>
      </c>
      <c r="H38" s="77">
        <v>394.55351159743998</v>
      </c>
      <c r="I38" s="78">
        <v>1.5E-3</v>
      </c>
      <c r="J38" s="78">
        <v>4.3E-3</v>
      </c>
      <c r="K38" s="78">
        <v>5.9999999999999995E-4</v>
      </c>
      <c r="W38" s="97"/>
    </row>
    <row r="39" spans="2:23">
      <c r="B39" t="s">
        <v>2423</v>
      </c>
      <c r="C39" t="s">
        <v>2424</v>
      </c>
      <c r="D39" t="s">
        <v>106</v>
      </c>
      <c r="E39" s="95">
        <v>44257</v>
      </c>
      <c r="F39" s="77">
        <v>31003.26</v>
      </c>
      <c r="G39" s="77">
        <v>100.82199999999965</v>
      </c>
      <c r="H39" s="77">
        <v>115.40493029526201</v>
      </c>
      <c r="I39" s="78">
        <v>3.3999999999999998E-3</v>
      </c>
      <c r="J39" s="78">
        <v>1.2999999999999999E-3</v>
      </c>
      <c r="K39" s="78">
        <v>2.0000000000000001E-4</v>
      </c>
    </row>
    <row r="40" spans="2:23">
      <c r="B40" t="s">
        <v>2425</v>
      </c>
      <c r="C40" t="s">
        <v>2426</v>
      </c>
      <c r="D40" t="s">
        <v>102</v>
      </c>
      <c r="E40" s="95">
        <v>44308</v>
      </c>
      <c r="F40" s="77">
        <v>72859.990000000005</v>
      </c>
      <c r="G40" s="77">
        <v>100.329408</v>
      </c>
      <c r="H40" s="77">
        <v>73.099996635859199</v>
      </c>
      <c r="I40" s="78">
        <v>1.1000000000000001E-3</v>
      </c>
      <c r="J40" s="78">
        <v>8.0000000000000004E-4</v>
      </c>
      <c r="K40" s="78">
        <v>1E-4</v>
      </c>
      <c r="W40" s="97"/>
    </row>
    <row r="41" spans="2:23">
      <c r="B41" t="s">
        <v>2427</v>
      </c>
      <c r="C41" t="s">
        <v>2428</v>
      </c>
      <c r="D41" t="s">
        <v>102</v>
      </c>
      <c r="E41" s="95">
        <v>44311</v>
      </c>
      <c r="F41" s="77">
        <v>323822.15999999997</v>
      </c>
      <c r="G41" s="77">
        <v>100.97347100000012</v>
      </c>
      <c r="H41" s="77">
        <v>326.97447481917402</v>
      </c>
      <c r="I41" s="78">
        <v>3.5000000000000001E-3</v>
      </c>
      <c r="J41" s="78">
        <v>3.5999999999999999E-3</v>
      </c>
      <c r="K41" s="78">
        <v>5.0000000000000001E-4</v>
      </c>
    </row>
    <row r="42" spans="2:23">
      <c r="B42" s="79" t="s">
        <v>226</v>
      </c>
      <c r="C42" s="16"/>
      <c r="E42" s="97"/>
      <c r="F42" s="81">
        <v>22610279.289999999</v>
      </c>
      <c r="H42" s="81">
        <v>84778.86470134063</v>
      </c>
      <c r="J42" s="80">
        <v>0.92959999999999998</v>
      </c>
      <c r="K42" s="80">
        <v>0.121</v>
      </c>
    </row>
    <row r="43" spans="2:23">
      <c r="B43" s="79" t="s">
        <v>2429</v>
      </c>
      <c r="C43" s="16"/>
      <c r="E43" s="97"/>
      <c r="F43" s="81">
        <v>891817.51</v>
      </c>
      <c r="H43" s="81">
        <v>3974.8441192022342</v>
      </c>
      <c r="J43" s="80">
        <v>4.36E-2</v>
      </c>
      <c r="K43" s="80">
        <v>5.7000000000000002E-3</v>
      </c>
    </row>
    <row r="44" spans="2:23">
      <c r="B44" t="s">
        <v>2430</v>
      </c>
      <c r="C44" t="s">
        <v>2431</v>
      </c>
      <c r="D44" t="s">
        <v>106</v>
      </c>
      <c r="E44" s="95">
        <v>44852</v>
      </c>
      <c r="F44" s="77">
        <v>19202</v>
      </c>
      <c r="G44" s="77">
        <v>82.215999999999994</v>
      </c>
      <c r="H44" s="77">
        <v>58.286033453439998</v>
      </c>
      <c r="I44" s="78">
        <v>1E-3</v>
      </c>
      <c r="J44" s="78">
        <v>5.9999999999999995E-4</v>
      </c>
      <c r="K44" s="78">
        <v>1E-4</v>
      </c>
      <c r="W44" s="97"/>
    </row>
    <row r="45" spans="2:23">
      <c r="B45" t="s">
        <v>2432</v>
      </c>
      <c r="C45" t="s">
        <v>2433</v>
      </c>
      <c r="D45" t="s">
        <v>106</v>
      </c>
      <c r="E45" s="95">
        <v>44518</v>
      </c>
      <c r="F45" s="77">
        <v>62592.45</v>
      </c>
      <c r="G45" s="77">
        <v>93.63329999999992</v>
      </c>
      <c r="H45" s="77">
        <v>216.37843398575799</v>
      </c>
      <c r="I45" s="78">
        <v>5.3E-3</v>
      </c>
      <c r="J45" s="78">
        <v>2.3999999999999998E-3</v>
      </c>
      <c r="K45" s="78">
        <v>2.9999999999999997E-4</v>
      </c>
    </row>
    <row r="46" spans="2:23">
      <c r="B46" t="s">
        <v>2434</v>
      </c>
      <c r="C46" t="s">
        <v>2435</v>
      </c>
      <c r="D46" t="s">
        <v>106</v>
      </c>
      <c r="E46" s="95">
        <v>43885</v>
      </c>
      <c r="F46" s="77">
        <v>159506.29999999999</v>
      </c>
      <c r="G46" s="77">
        <v>108.15410000000007</v>
      </c>
      <c r="H46" s="77">
        <v>636.91653104504405</v>
      </c>
      <c r="I46" s="78">
        <v>2.0000000000000001E-4</v>
      </c>
      <c r="J46" s="78">
        <v>7.0000000000000001E-3</v>
      </c>
      <c r="K46" s="78">
        <v>8.9999999999999998E-4</v>
      </c>
      <c r="W46" s="97"/>
    </row>
    <row r="47" spans="2:23">
      <c r="B47" t="s">
        <v>2436</v>
      </c>
      <c r="C47" t="s">
        <v>2437</v>
      </c>
      <c r="D47" t="s">
        <v>106</v>
      </c>
      <c r="E47" s="95">
        <v>43944</v>
      </c>
      <c r="F47" s="77">
        <v>22640.22</v>
      </c>
      <c r="G47" s="77">
        <v>127.68570000000038</v>
      </c>
      <c r="H47" s="77">
        <v>106.72952995049</v>
      </c>
      <c r="I47" s="78">
        <v>1.5E-3</v>
      </c>
      <c r="J47" s="78">
        <v>1.1999999999999999E-3</v>
      </c>
      <c r="K47" s="78">
        <v>2.0000000000000001E-4</v>
      </c>
    </row>
    <row r="48" spans="2:23">
      <c r="B48" t="s">
        <v>2438</v>
      </c>
      <c r="C48" t="s">
        <v>2439</v>
      </c>
      <c r="D48" t="s">
        <v>106</v>
      </c>
      <c r="E48" s="95">
        <v>44194</v>
      </c>
      <c r="F48" s="77">
        <v>23089.200000000001</v>
      </c>
      <c r="G48" s="77">
        <v>158.46140000000048</v>
      </c>
      <c r="H48" s="77">
        <v>135.08093764801001</v>
      </c>
      <c r="I48" s="78">
        <v>1.5E-3</v>
      </c>
      <c r="J48" s="78">
        <v>1.5E-3</v>
      </c>
      <c r="K48" s="78">
        <v>2.0000000000000001E-4</v>
      </c>
    </row>
    <row r="49" spans="2:23">
      <c r="B49" t="s">
        <v>2440</v>
      </c>
      <c r="C49" t="s">
        <v>2441</v>
      </c>
      <c r="D49" t="s">
        <v>106</v>
      </c>
      <c r="E49" s="95">
        <v>43321</v>
      </c>
      <c r="F49" s="77">
        <v>59608.32</v>
      </c>
      <c r="G49" s="77">
        <v>165.64410000000012</v>
      </c>
      <c r="H49" s="77">
        <v>364.53945987823101</v>
      </c>
      <c r="I49" s="78">
        <v>2.9999999999999997E-4</v>
      </c>
      <c r="J49" s="78">
        <v>4.0000000000000001E-3</v>
      </c>
      <c r="K49" s="78">
        <v>5.0000000000000001E-4</v>
      </c>
      <c r="W49" s="97"/>
    </row>
    <row r="50" spans="2:23">
      <c r="B50" t="s">
        <v>2442</v>
      </c>
      <c r="C50" t="s">
        <v>2443</v>
      </c>
      <c r="D50" t="s">
        <v>106</v>
      </c>
      <c r="E50" s="95">
        <v>44197</v>
      </c>
      <c r="F50" s="77">
        <v>204918</v>
      </c>
      <c r="G50" s="77">
        <v>102.2908</v>
      </c>
      <c r="H50" s="77">
        <v>773.88846962044795</v>
      </c>
      <c r="I50" s="78">
        <v>1.1000000000000001E-3</v>
      </c>
      <c r="J50" s="78">
        <v>8.5000000000000006E-3</v>
      </c>
      <c r="K50" s="78">
        <v>1.1000000000000001E-3</v>
      </c>
      <c r="W50" s="97"/>
    </row>
    <row r="51" spans="2:23">
      <c r="B51" t="s">
        <v>2444</v>
      </c>
      <c r="C51" t="s">
        <v>2445</v>
      </c>
      <c r="D51" t="s">
        <v>106</v>
      </c>
      <c r="E51" s="95">
        <v>43800</v>
      </c>
      <c r="F51" s="77">
        <v>68892.23</v>
      </c>
      <c r="G51" s="77">
        <v>211.35</v>
      </c>
      <c r="H51" s="77">
        <v>537.56896416365998</v>
      </c>
      <c r="I51" s="78">
        <v>5.0000000000000001E-4</v>
      </c>
      <c r="J51" s="78">
        <v>5.8999999999999999E-3</v>
      </c>
      <c r="K51" s="78">
        <v>8.0000000000000004E-4</v>
      </c>
      <c r="W51" s="97"/>
    </row>
    <row r="52" spans="2:23">
      <c r="B52" t="s">
        <v>2446</v>
      </c>
      <c r="C52" t="s">
        <v>2447</v>
      </c>
      <c r="D52" t="s">
        <v>106</v>
      </c>
      <c r="E52" s="95">
        <v>44287</v>
      </c>
      <c r="F52" s="77">
        <v>98855.69</v>
      </c>
      <c r="G52" s="77">
        <v>122.12390000000008</v>
      </c>
      <c r="H52" s="77">
        <v>445.72195740766801</v>
      </c>
      <c r="I52" s="78">
        <v>6.9999999999999999E-4</v>
      </c>
      <c r="J52" s="78">
        <v>4.8999999999999998E-3</v>
      </c>
      <c r="K52" s="78">
        <v>5.9999999999999995E-4</v>
      </c>
      <c r="W52" s="97"/>
    </row>
    <row r="53" spans="2:23">
      <c r="B53" t="s">
        <v>2448</v>
      </c>
      <c r="C53" t="s">
        <v>2449</v>
      </c>
      <c r="D53" t="s">
        <v>106</v>
      </c>
      <c r="E53" s="95">
        <v>44378</v>
      </c>
      <c r="F53" s="77">
        <v>172513.1</v>
      </c>
      <c r="G53" s="77">
        <v>109.86240000000004</v>
      </c>
      <c r="H53" s="77">
        <v>699.73380204948501</v>
      </c>
      <c r="I53" s="78">
        <v>1.1000000000000001E-3</v>
      </c>
      <c r="J53" s="78">
        <v>7.7000000000000002E-3</v>
      </c>
      <c r="K53" s="78">
        <v>1E-3</v>
      </c>
      <c r="W53" s="97"/>
    </row>
    <row r="54" spans="2:23">
      <c r="B54" s="79" t="s">
        <v>2450</v>
      </c>
      <c r="C54" s="16"/>
      <c r="E54" s="97"/>
      <c r="F54" s="81">
        <v>36.619999999999997</v>
      </c>
      <c r="H54" s="81">
        <v>137.09951948357599</v>
      </c>
      <c r="J54" s="80">
        <v>1.5E-3</v>
      </c>
      <c r="K54" s="80">
        <v>2.0000000000000001E-4</v>
      </c>
    </row>
    <row r="55" spans="2:23">
      <c r="B55" t="s">
        <v>2451</v>
      </c>
      <c r="C55" t="s">
        <v>2452</v>
      </c>
      <c r="D55" t="s">
        <v>106</v>
      </c>
      <c r="E55" s="95">
        <v>44616</v>
      </c>
      <c r="F55" s="77">
        <v>36.619999999999997</v>
      </c>
      <c r="G55" s="77">
        <v>101404.19</v>
      </c>
      <c r="H55" s="77">
        <v>137.09951948357599</v>
      </c>
      <c r="I55" s="78">
        <v>0</v>
      </c>
      <c r="J55" s="78">
        <v>1.5E-3</v>
      </c>
      <c r="K55" s="78">
        <v>2.0000000000000001E-4</v>
      </c>
      <c r="W55" s="97"/>
    </row>
    <row r="56" spans="2:23">
      <c r="B56" s="79" t="s">
        <v>2453</v>
      </c>
      <c r="C56" s="16"/>
      <c r="E56" s="97"/>
      <c r="F56" s="81">
        <v>672610.61</v>
      </c>
      <c r="H56" s="81">
        <v>2857.1440496411942</v>
      </c>
      <c r="J56" s="80">
        <v>3.1300000000000001E-2</v>
      </c>
      <c r="K56" s="80">
        <v>4.1000000000000003E-3</v>
      </c>
    </row>
    <row r="57" spans="2:23">
      <c r="B57" t="s">
        <v>2454</v>
      </c>
      <c r="C57" t="s">
        <v>2455</v>
      </c>
      <c r="D57" t="s">
        <v>106</v>
      </c>
      <c r="E57" s="95">
        <v>43466</v>
      </c>
      <c r="F57" s="77">
        <v>115257.31</v>
      </c>
      <c r="G57" s="77">
        <v>117.94570000000009</v>
      </c>
      <c r="H57" s="77">
        <v>501.89432366983402</v>
      </c>
      <c r="I57" s="78">
        <v>0</v>
      </c>
      <c r="J57" s="78">
        <v>5.4999999999999997E-3</v>
      </c>
      <c r="K57" s="78">
        <v>6.9999999999999999E-4</v>
      </c>
    </row>
    <row r="58" spans="2:23">
      <c r="B58" t="s">
        <v>2456</v>
      </c>
      <c r="C58" t="s">
        <v>2457</v>
      </c>
      <c r="D58" t="s">
        <v>106</v>
      </c>
      <c r="E58" s="95">
        <v>44665</v>
      </c>
      <c r="F58" s="77">
        <v>87402.36</v>
      </c>
      <c r="G58" s="77">
        <v>100</v>
      </c>
      <c r="H58" s="77">
        <v>322.68951312000002</v>
      </c>
      <c r="I58" s="78">
        <v>2.9999999999999997E-4</v>
      </c>
      <c r="J58" s="78">
        <v>3.5000000000000001E-3</v>
      </c>
      <c r="K58" s="78">
        <v>5.0000000000000001E-4</v>
      </c>
      <c r="W58" s="97"/>
    </row>
    <row r="59" spans="2:23">
      <c r="B59" t="s">
        <v>2459</v>
      </c>
      <c r="C59" t="s">
        <v>2460</v>
      </c>
      <c r="D59" t="s">
        <v>106</v>
      </c>
      <c r="E59" s="95">
        <v>44469</v>
      </c>
      <c r="F59" s="77">
        <v>261335</v>
      </c>
      <c r="G59" s="77">
        <v>102.2801</v>
      </c>
      <c r="H59" s="77">
        <v>986.84833794481995</v>
      </c>
      <c r="I59" s="78">
        <v>8.0000000000000004E-4</v>
      </c>
      <c r="J59" s="78">
        <v>1.0800000000000001E-2</v>
      </c>
      <c r="K59" s="78">
        <v>1.4E-3</v>
      </c>
      <c r="W59" s="97"/>
    </row>
    <row r="60" spans="2:23">
      <c r="B60" t="s">
        <v>2461</v>
      </c>
      <c r="C60" t="s">
        <v>2462</v>
      </c>
      <c r="D60" t="s">
        <v>106</v>
      </c>
      <c r="E60" s="95">
        <v>43830</v>
      </c>
      <c r="F60" s="77">
        <v>208615.94</v>
      </c>
      <c r="G60" s="77">
        <v>135.7696999999994</v>
      </c>
      <c r="H60" s="77">
        <v>1045.7118749065401</v>
      </c>
      <c r="I60" s="78">
        <v>2.9999999999999997E-4</v>
      </c>
      <c r="J60" s="78">
        <v>1.15E-2</v>
      </c>
      <c r="K60" s="78">
        <v>1.5E-3</v>
      </c>
      <c r="W60" s="97"/>
    </row>
    <row r="61" spans="2:23">
      <c r="B61" s="79" t="s">
        <v>2463</v>
      </c>
      <c r="C61" s="16"/>
      <c r="E61" s="97"/>
      <c r="F61" s="81">
        <v>21045814.550000001</v>
      </c>
      <c r="H61" s="81">
        <v>77809.777013013634</v>
      </c>
      <c r="J61" s="80">
        <v>0.85319999999999996</v>
      </c>
      <c r="K61" s="80">
        <v>0.111</v>
      </c>
    </row>
    <row r="62" spans="2:23">
      <c r="B62" t="s">
        <v>2464</v>
      </c>
      <c r="C62" t="s">
        <v>2465</v>
      </c>
      <c r="D62" t="s">
        <v>106</v>
      </c>
      <c r="E62" s="95">
        <v>44425</v>
      </c>
      <c r="F62" s="77">
        <v>774191.34</v>
      </c>
      <c r="G62" s="77">
        <v>73.230300000000142</v>
      </c>
      <c r="H62" s="77">
        <v>2093.1522300404299</v>
      </c>
      <c r="I62" s="78">
        <v>3.3999999999999998E-3</v>
      </c>
      <c r="J62" s="78">
        <v>2.3E-2</v>
      </c>
      <c r="K62" s="78">
        <v>3.0000000000000001E-3</v>
      </c>
    </row>
    <row r="63" spans="2:23">
      <c r="B63" t="s">
        <v>2466</v>
      </c>
      <c r="C63" t="s">
        <v>2467</v>
      </c>
      <c r="D63" t="s">
        <v>106</v>
      </c>
      <c r="E63" s="95">
        <v>39264</v>
      </c>
      <c r="F63" s="77">
        <v>2239467.2799999998</v>
      </c>
      <c r="G63" s="77">
        <v>90.406899999999936</v>
      </c>
      <c r="H63" s="77">
        <v>7474.9448305856804</v>
      </c>
      <c r="I63" s="78">
        <v>2.9999999999999997E-4</v>
      </c>
      <c r="J63" s="78">
        <v>8.2000000000000003E-2</v>
      </c>
      <c r="K63" s="78">
        <v>1.0699999999999999E-2</v>
      </c>
      <c r="W63" s="97"/>
    </row>
    <row r="64" spans="2:23">
      <c r="B64" t="s">
        <v>2468</v>
      </c>
      <c r="C64" t="s">
        <v>2469</v>
      </c>
      <c r="D64" t="s">
        <v>106</v>
      </c>
      <c r="E64" s="95">
        <v>44742</v>
      </c>
      <c r="F64" s="77">
        <v>4386.72</v>
      </c>
      <c r="G64" s="77">
        <v>100</v>
      </c>
      <c r="H64" s="77">
        <v>16.195770240000002</v>
      </c>
      <c r="I64" s="78">
        <v>1E-4</v>
      </c>
      <c r="J64" s="78">
        <v>2.0000000000000001E-4</v>
      </c>
      <c r="K64" s="78">
        <v>0</v>
      </c>
      <c r="W64" s="97"/>
    </row>
    <row r="65" spans="2:23">
      <c r="B65" t="s">
        <v>2470</v>
      </c>
      <c r="C65" t="s">
        <v>2471</v>
      </c>
      <c r="D65" t="s">
        <v>110</v>
      </c>
      <c r="E65" s="95">
        <v>45007</v>
      </c>
      <c r="F65" s="77">
        <v>142119.28</v>
      </c>
      <c r="G65" s="77">
        <v>100.5012000000001</v>
      </c>
      <c r="H65" s="77">
        <v>576.09690215860803</v>
      </c>
      <c r="I65" s="78">
        <v>1.4E-3</v>
      </c>
      <c r="J65" s="78">
        <v>6.3E-3</v>
      </c>
      <c r="K65" s="78">
        <v>8.0000000000000004E-4</v>
      </c>
      <c r="W65" s="97"/>
    </row>
    <row r="66" spans="2:23">
      <c r="B66" t="s">
        <v>2472</v>
      </c>
      <c r="C66" t="s">
        <v>2473</v>
      </c>
      <c r="D66" t="s">
        <v>102</v>
      </c>
      <c r="E66" s="95">
        <v>45015</v>
      </c>
      <c r="F66" s="77">
        <v>245029.4</v>
      </c>
      <c r="G66" s="77">
        <v>100</v>
      </c>
      <c r="H66" s="77">
        <v>245.02940000000001</v>
      </c>
      <c r="I66" s="78">
        <v>6.9999999999999999E-4</v>
      </c>
      <c r="J66" s="78">
        <v>2.7000000000000001E-3</v>
      </c>
      <c r="K66" s="78">
        <v>2.9999999999999997E-4</v>
      </c>
      <c r="W66" s="97"/>
    </row>
    <row r="67" spans="2:23">
      <c r="B67" t="s">
        <v>2474</v>
      </c>
      <c r="C67" t="s">
        <v>2475</v>
      </c>
      <c r="D67" t="s">
        <v>106</v>
      </c>
      <c r="E67" s="95">
        <v>43983</v>
      </c>
      <c r="F67" s="77">
        <v>422274.37</v>
      </c>
      <c r="G67" s="77">
        <v>98.304799999999744</v>
      </c>
      <c r="H67" s="77">
        <v>1532.6081792560699</v>
      </c>
      <c r="I67" s="78">
        <v>1E-4</v>
      </c>
      <c r="J67" s="78">
        <v>1.6799999999999999E-2</v>
      </c>
      <c r="K67" s="78">
        <v>2.2000000000000001E-3</v>
      </c>
      <c r="W67" s="97"/>
    </row>
    <row r="68" spans="2:23">
      <c r="B68" t="s">
        <v>2476</v>
      </c>
      <c r="C68" t="s">
        <v>2477</v>
      </c>
      <c r="D68" t="s">
        <v>106</v>
      </c>
      <c r="E68" s="95">
        <v>44931</v>
      </c>
      <c r="F68" s="77">
        <v>83194.399999999994</v>
      </c>
      <c r="G68" s="77">
        <v>94.927799999999863</v>
      </c>
      <c r="H68" s="77">
        <v>291.574273570694</v>
      </c>
      <c r="I68" s="78">
        <v>2.9999999999999997E-4</v>
      </c>
      <c r="J68" s="78">
        <v>3.2000000000000002E-3</v>
      </c>
      <c r="K68" s="78">
        <v>4.0000000000000002E-4</v>
      </c>
      <c r="W68" s="97"/>
    </row>
    <row r="69" spans="2:23">
      <c r="B69" t="s">
        <v>2478</v>
      </c>
      <c r="C69" t="s">
        <v>2479</v>
      </c>
      <c r="D69" t="s">
        <v>106</v>
      </c>
      <c r="E69" s="95">
        <v>43853</v>
      </c>
      <c r="F69" s="77">
        <v>26838.84</v>
      </c>
      <c r="G69" s="77">
        <v>79.964700000000036</v>
      </c>
      <c r="H69" s="77">
        <v>79.236219407960206</v>
      </c>
      <c r="I69" s="78">
        <v>0</v>
      </c>
      <c r="J69" s="78">
        <v>8.9999999999999998E-4</v>
      </c>
      <c r="K69" s="78">
        <v>1E-4</v>
      </c>
      <c r="W69" s="97"/>
    </row>
    <row r="70" spans="2:23">
      <c r="B70" t="s">
        <v>2480</v>
      </c>
      <c r="C70" t="s">
        <v>2481</v>
      </c>
      <c r="D70" t="s">
        <v>106</v>
      </c>
      <c r="E70" s="95">
        <v>43466</v>
      </c>
      <c r="F70" s="77">
        <v>194053.77</v>
      </c>
      <c r="G70" s="77">
        <v>130.65180000000001</v>
      </c>
      <c r="H70" s="77">
        <v>936.05027290179896</v>
      </c>
      <c r="I70" s="78">
        <v>0</v>
      </c>
      <c r="J70" s="78">
        <v>1.03E-2</v>
      </c>
      <c r="K70" s="78">
        <v>1.2999999999999999E-3</v>
      </c>
      <c r="W70" s="97"/>
    </row>
    <row r="71" spans="2:23">
      <c r="B71" t="s">
        <v>2482</v>
      </c>
      <c r="C71" t="s">
        <v>2483</v>
      </c>
      <c r="D71" t="s">
        <v>106</v>
      </c>
      <c r="E71" s="95">
        <v>43627</v>
      </c>
      <c r="F71" s="77">
        <v>27618.91</v>
      </c>
      <c r="G71" s="77">
        <v>74.216099999999997</v>
      </c>
      <c r="H71" s="77">
        <v>75.677426675770903</v>
      </c>
      <c r="I71" s="78">
        <v>1E-4</v>
      </c>
      <c r="J71" s="78">
        <v>8.0000000000000004E-4</v>
      </c>
      <c r="K71" s="78">
        <v>1E-4</v>
      </c>
      <c r="W71" s="97"/>
    </row>
    <row r="72" spans="2:23">
      <c r="B72" t="s">
        <v>2484</v>
      </c>
      <c r="C72" t="s">
        <v>2485</v>
      </c>
      <c r="D72" t="s">
        <v>106</v>
      </c>
      <c r="E72" s="95">
        <v>44470</v>
      </c>
      <c r="F72" s="77">
        <v>71775.8</v>
      </c>
      <c r="G72" s="77">
        <v>140.27310000000014</v>
      </c>
      <c r="H72" s="77">
        <v>371.718459808582</v>
      </c>
      <c r="I72" s="78">
        <v>1E-4</v>
      </c>
      <c r="J72" s="78">
        <v>4.1000000000000003E-3</v>
      </c>
      <c r="K72" s="78">
        <v>5.0000000000000001E-4</v>
      </c>
      <c r="W72" s="97"/>
    </row>
    <row r="73" spans="2:23">
      <c r="B73" t="s">
        <v>2486</v>
      </c>
      <c r="C73" t="s">
        <v>2487</v>
      </c>
      <c r="D73" t="s">
        <v>106</v>
      </c>
      <c r="E73" s="95">
        <v>44712</v>
      </c>
      <c r="F73" s="77">
        <v>68357.88</v>
      </c>
      <c r="G73" s="77">
        <v>134.37169999999986</v>
      </c>
      <c r="H73" s="77">
        <v>339.12365896433198</v>
      </c>
      <c r="I73" s="78">
        <v>1E-4</v>
      </c>
      <c r="J73" s="78">
        <v>3.7000000000000002E-3</v>
      </c>
      <c r="K73" s="78">
        <v>5.0000000000000001E-4</v>
      </c>
      <c r="W73" s="97"/>
    </row>
    <row r="74" spans="2:23">
      <c r="B74" t="s">
        <v>2488</v>
      </c>
      <c r="C74" t="s">
        <v>2489</v>
      </c>
      <c r="D74" t="s">
        <v>106</v>
      </c>
      <c r="E74" s="95">
        <v>43586</v>
      </c>
      <c r="F74" s="77">
        <v>25793.47</v>
      </c>
      <c r="G74" s="77">
        <v>236.54919999999993</v>
      </c>
      <c r="H74" s="77">
        <v>225.26459969229001</v>
      </c>
      <c r="I74" s="78">
        <v>1E-4</v>
      </c>
      <c r="J74" s="78">
        <v>2.5000000000000001E-3</v>
      </c>
      <c r="K74" s="78">
        <v>2.9999999999999997E-4</v>
      </c>
      <c r="W74" s="97"/>
    </row>
    <row r="75" spans="2:23">
      <c r="B75" t="s">
        <v>2490</v>
      </c>
      <c r="C75" t="s">
        <v>2491</v>
      </c>
      <c r="D75" t="s">
        <v>110</v>
      </c>
      <c r="E75" s="95">
        <v>44661</v>
      </c>
      <c r="F75" s="77">
        <v>16439.97</v>
      </c>
      <c r="G75" s="77">
        <v>96.896000000000029</v>
      </c>
      <c r="H75" s="77">
        <v>64.250744414062098</v>
      </c>
      <c r="I75" s="78">
        <v>1E-4</v>
      </c>
      <c r="J75" s="78">
        <v>6.9999999999999999E-4</v>
      </c>
      <c r="K75" s="78">
        <v>1E-4</v>
      </c>
      <c r="W75" s="97"/>
    </row>
    <row r="76" spans="2:23">
      <c r="B76" t="s">
        <v>2492</v>
      </c>
      <c r="C76" t="s">
        <v>2493</v>
      </c>
      <c r="D76" t="s">
        <v>110</v>
      </c>
      <c r="E76" s="95">
        <v>44302</v>
      </c>
      <c r="F76" s="77">
        <v>247569.09</v>
      </c>
      <c r="G76" s="77">
        <v>135.29889999999958</v>
      </c>
      <c r="H76" s="77">
        <v>1351.0206277740699</v>
      </c>
      <c r="I76" s="78">
        <v>1E-4</v>
      </c>
      <c r="J76" s="78">
        <v>1.4800000000000001E-2</v>
      </c>
      <c r="K76" s="78">
        <v>1.9E-3</v>
      </c>
      <c r="W76" s="97"/>
    </row>
    <row r="77" spans="2:23">
      <c r="B77" t="s">
        <v>2494</v>
      </c>
      <c r="C77" t="s">
        <v>2495</v>
      </c>
      <c r="D77" t="s">
        <v>106</v>
      </c>
      <c r="E77" s="95">
        <v>44502</v>
      </c>
      <c r="F77" s="77">
        <v>113984.19</v>
      </c>
      <c r="G77" s="77">
        <v>103.04790000000001</v>
      </c>
      <c r="H77" s="77">
        <v>433.65609575692099</v>
      </c>
      <c r="I77" s="78">
        <v>5.9999999999999995E-4</v>
      </c>
      <c r="J77" s="78">
        <v>4.7999999999999996E-3</v>
      </c>
      <c r="K77" s="78">
        <v>5.9999999999999995E-4</v>
      </c>
      <c r="W77" s="97"/>
    </row>
    <row r="78" spans="2:23">
      <c r="B78" t="s">
        <v>2496</v>
      </c>
      <c r="C78" t="s">
        <v>2497</v>
      </c>
      <c r="D78" t="s">
        <v>110</v>
      </c>
      <c r="E78" s="95">
        <v>44228</v>
      </c>
      <c r="F78" s="77">
        <v>266242.07</v>
      </c>
      <c r="G78" s="77">
        <v>115.44200000000001</v>
      </c>
      <c r="H78" s="77">
        <v>1239.6863444906101</v>
      </c>
      <c r="I78" s="78">
        <v>5.0000000000000001E-4</v>
      </c>
      <c r="J78" s="78">
        <v>1.3599999999999999E-2</v>
      </c>
      <c r="K78" s="78">
        <v>1.8E-3</v>
      </c>
      <c r="W78" s="97"/>
    </row>
    <row r="79" spans="2:23">
      <c r="B79" t="s">
        <v>2498</v>
      </c>
      <c r="C79" t="s">
        <v>2499</v>
      </c>
      <c r="D79" t="s">
        <v>106</v>
      </c>
      <c r="E79" s="95">
        <v>43556</v>
      </c>
      <c r="F79" s="77">
        <v>158921.09</v>
      </c>
      <c r="G79" s="77">
        <v>111.36890000000001</v>
      </c>
      <c r="H79" s="77">
        <v>653.44216890532903</v>
      </c>
      <c r="I79" s="78">
        <v>1E-4</v>
      </c>
      <c r="J79" s="78">
        <v>7.1999999999999998E-3</v>
      </c>
      <c r="K79" s="78">
        <v>8.9999999999999998E-4</v>
      </c>
      <c r="W79" s="97"/>
    </row>
    <row r="80" spans="2:23">
      <c r="B80" t="s">
        <v>2500</v>
      </c>
      <c r="C80" t="s">
        <v>2501</v>
      </c>
      <c r="D80" t="s">
        <v>106</v>
      </c>
      <c r="E80" s="95">
        <v>44896</v>
      </c>
      <c r="F80" s="77">
        <v>4793.5600000000004</v>
      </c>
      <c r="G80" s="77">
        <v>120.539</v>
      </c>
      <c r="H80" s="77">
        <v>21.332779492773</v>
      </c>
      <c r="I80" s="78">
        <v>1E-4</v>
      </c>
      <c r="J80" s="78">
        <v>2.0000000000000001E-4</v>
      </c>
      <c r="K80" s="78">
        <v>0</v>
      </c>
      <c r="W80" s="97"/>
    </row>
    <row r="81" spans="2:23">
      <c r="B81" t="s">
        <v>2502</v>
      </c>
      <c r="C81" t="s">
        <v>2503</v>
      </c>
      <c r="D81" t="s">
        <v>106</v>
      </c>
      <c r="E81" s="95">
        <v>43914</v>
      </c>
      <c r="F81" s="77">
        <v>152806.07</v>
      </c>
      <c r="G81" s="77">
        <v>110.72859999999993</v>
      </c>
      <c r="H81" s="77">
        <v>624.68648132006604</v>
      </c>
      <c r="I81" s="78">
        <v>8.0000000000000004E-4</v>
      </c>
      <c r="J81" s="78">
        <v>6.7999999999999996E-3</v>
      </c>
      <c r="K81" s="78">
        <v>8.9999999999999998E-4</v>
      </c>
      <c r="W81" s="97"/>
    </row>
    <row r="82" spans="2:23">
      <c r="B82" t="s">
        <v>2504</v>
      </c>
      <c r="C82" t="s">
        <v>2505</v>
      </c>
      <c r="D82" t="s">
        <v>106</v>
      </c>
      <c r="E82" s="95">
        <v>44621</v>
      </c>
      <c r="F82" s="77">
        <v>223875</v>
      </c>
      <c r="G82" s="77">
        <v>100</v>
      </c>
      <c r="H82" s="77">
        <v>826.54650000000004</v>
      </c>
      <c r="I82" s="78">
        <v>2.9999999999999997E-4</v>
      </c>
      <c r="J82" s="78">
        <v>9.1000000000000004E-3</v>
      </c>
      <c r="K82" s="78">
        <v>1.1999999999999999E-3</v>
      </c>
      <c r="W82" s="97"/>
    </row>
    <row r="83" spans="2:23">
      <c r="B83" t="s">
        <v>2506</v>
      </c>
      <c r="C83" t="s">
        <v>2507</v>
      </c>
      <c r="D83" t="s">
        <v>106</v>
      </c>
      <c r="E83" s="95">
        <v>44621</v>
      </c>
      <c r="F83" s="77">
        <v>289726.43</v>
      </c>
      <c r="G83" s="77">
        <v>100.4262999999996</v>
      </c>
      <c r="H83" s="77">
        <v>1074.2299826828601</v>
      </c>
      <c r="I83" s="78">
        <v>2.0000000000000001E-4</v>
      </c>
      <c r="J83" s="78">
        <v>1.18E-2</v>
      </c>
      <c r="K83" s="78">
        <v>1.5E-3</v>
      </c>
      <c r="W83" s="97"/>
    </row>
    <row r="84" spans="2:23">
      <c r="B84" t="s">
        <v>2508</v>
      </c>
      <c r="C84" t="s">
        <v>2509</v>
      </c>
      <c r="D84" t="s">
        <v>110</v>
      </c>
      <c r="E84" s="95">
        <v>44713</v>
      </c>
      <c r="F84" s="77">
        <v>47249</v>
      </c>
      <c r="G84" s="77">
        <v>104.3445</v>
      </c>
      <c r="H84" s="77">
        <v>198.85360909568701</v>
      </c>
      <c r="I84" s="78">
        <v>0</v>
      </c>
      <c r="J84" s="78">
        <v>2.2000000000000001E-3</v>
      </c>
      <c r="K84" s="78">
        <v>2.9999999999999997E-4</v>
      </c>
      <c r="W84" s="97"/>
    </row>
    <row r="85" spans="2:23">
      <c r="B85" t="s">
        <v>2510</v>
      </c>
      <c r="C85" t="s">
        <v>2511</v>
      </c>
      <c r="D85" t="s">
        <v>106</v>
      </c>
      <c r="E85" s="95">
        <v>44562</v>
      </c>
      <c r="F85" s="77">
        <v>31623.52</v>
      </c>
      <c r="G85" s="77">
        <v>100.0978999999997</v>
      </c>
      <c r="H85" s="77">
        <v>116.868338041087</v>
      </c>
      <c r="I85" s="78">
        <v>1E-4</v>
      </c>
      <c r="J85" s="78">
        <v>1.2999999999999999E-3</v>
      </c>
      <c r="K85" s="78">
        <v>2.0000000000000001E-4</v>
      </c>
      <c r="W85" s="97"/>
    </row>
    <row r="86" spans="2:23">
      <c r="B86" t="s">
        <v>2512</v>
      </c>
      <c r="C86" t="s">
        <v>2513</v>
      </c>
      <c r="D86" t="s">
        <v>110</v>
      </c>
      <c r="E86" s="95">
        <v>44256</v>
      </c>
      <c r="F86" s="77">
        <v>56898</v>
      </c>
      <c r="G86" s="77">
        <v>104.997</v>
      </c>
      <c r="H86" s="77">
        <v>240.96012808820399</v>
      </c>
      <c r="I86" s="78">
        <v>2.0000000000000001E-4</v>
      </c>
      <c r="J86" s="78">
        <v>2.5999999999999999E-3</v>
      </c>
      <c r="K86" s="78">
        <v>2.9999999999999997E-4</v>
      </c>
      <c r="W86" s="97"/>
    </row>
    <row r="87" spans="2:23">
      <c r="B87" t="s">
        <v>2514</v>
      </c>
      <c r="C87" t="s">
        <v>2515</v>
      </c>
      <c r="D87" t="s">
        <v>106</v>
      </c>
      <c r="E87" s="95">
        <v>44264</v>
      </c>
      <c r="F87" s="77">
        <v>57946.04</v>
      </c>
      <c r="G87" s="77">
        <v>101.26470000000002</v>
      </c>
      <c r="H87" s="77">
        <v>216.64243813261299</v>
      </c>
      <c r="I87" s="78">
        <v>2.0000000000000001E-4</v>
      </c>
      <c r="J87" s="78">
        <v>2.3999999999999998E-3</v>
      </c>
      <c r="K87" s="78">
        <v>2.9999999999999997E-4</v>
      </c>
      <c r="W87" s="97"/>
    </row>
    <row r="88" spans="2:23">
      <c r="B88" t="s">
        <v>2516</v>
      </c>
      <c r="C88" t="s">
        <v>2517</v>
      </c>
      <c r="D88" t="s">
        <v>110</v>
      </c>
      <c r="E88" s="95">
        <v>44896</v>
      </c>
      <c r="F88" s="77">
        <v>112845.36</v>
      </c>
      <c r="G88" s="77">
        <v>101.77810000000005</v>
      </c>
      <c r="H88" s="77">
        <v>463.243505620402</v>
      </c>
      <c r="I88" s="78">
        <v>2.9999999999999997E-4</v>
      </c>
      <c r="J88" s="78">
        <v>5.1000000000000004E-3</v>
      </c>
      <c r="K88" s="78">
        <v>6.9999999999999999E-4</v>
      </c>
      <c r="W88" s="97"/>
    </row>
    <row r="89" spans="2:23">
      <c r="B89" t="s">
        <v>2518</v>
      </c>
      <c r="C89" t="s">
        <v>2519</v>
      </c>
      <c r="D89" t="s">
        <v>110</v>
      </c>
      <c r="E89" s="95">
        <v>44816</v>
      </c>
      <c r="F89" s="77">
        <v>267453</v>
      </c>
      <c r="G89" s="77">
        <v>88.216900000000024</v>
      </c>
      <c r="H89" s="77">
        <v>951.635336329604</v>
      </c>
      <c r="I89" s="78">
        <v>2.0000000000000001E-4</v>
      </c>
      <c r="J89" s="78">
        <v>1.04E-2</v>
      </c>
      <c r="K89" s="78">
        <v>1.4E-3</v>
      </c>
      <c r="W89" s="97"/>
    </row>
    <row r="90" spans="2:23">
      <c r="B90" t="s">
        <v>2520</v>
      </c>
      <c r="C90" t="s">
        <v>2521</v>
      </c>
      <c r="D90" t="s">
        <v>106</v>
      </c>
      <c r="E90" s="95">
        <v>44816</v>
      </c>
      <c r="F90" s="77">
        <v>25054.94</v>
      </c>
      <c r="G90" s="77">
        <v>100.83</v>
      </c>
      <c r="H90" s="77">
        <v>93.270612039384005</v>
      </c>
      <c r="I90" s="78">
        <v>2.0000000000000001E-4</v>
      </c>
      <c r="J90" s="78">
        <v>1E-3</v>
      </c>
      <c r="K90" s="78">
        <v>1E-4</v>
      </c>
      <c r="W90" s="97"/>
    </row>
    <row r="91" spans="2:23">
      <c r="B91" t="s">
        <v>2522</v>
      </c>
      <c r="C91" t="s">
        <v>2523</v>
      </c>
      <c r="D91" t="s">
        <v>106</v>
      </c>
      <c r="E91" s="95">
        <v>44002</v>
      </c>
      <c r="F91" s="77">
        <v>186827</v>
      </c>
      <c r="G91" s="77">
        <v>110.38420000000001</v>
      </c>
      <c r="H91" s="77">
        <v>761.39189062112803</v>
      </c>
      <c r="I91" s="78">
        <v>5.9999999999999995E-4</v>
      </c>
      <c r="J91" s="78">
        <v>8.3000000000000001E-3</v>
      </c>
      <c r="K91" s="78">
        <v>1.1000000000000001E-3</v>
      </c>
      <c r="W91" s="97"/>
    </row>
    <row r="92" spans="2:23">
      <c r="B92" t="s">
        <v>2524</v>
      </c>
      <c r="C92" t="s">
        <v>2525</v>
      </c>
      <c r="D92" t="s">
        <v>106</v>
      </c>
      <c r="E92" s="95">
        <v>42555</v>
      </c>
      <c r="F92" s="77">
        <v>37548.720000000001</v>
      </c>
      <c r="G92" s="77">
        <v>115.23959999999997</v>
      </c>
      <c r="H92" s="77">
        <v>159.75651255467901</v>
      </c>
      <c r="I92" s="78">
        <v>0</v>
      </c>
      <c r="J92" s="78">
        <v>1.8E-3</v>
      </c>
      <c r="K92" s="78">
        <v>2.0000000000000001E-4</v>
      </c>
      <c r="W92" s="97"/>
    </row>
    <row r="93" spans="2:23">
      <c r="B93" t="s">
        <v>2526</v>
      </c>
      <c r="C93" t="s">
        <v>2527</v>
      </c>
      <c r="D93" t="s">
        <v>106</v>
      </c>
      <c r="E93" s="95">
        <v>44357</v>
      </c>
      <c r="F93" s="77">
        <v>9151.2999999999993</v>
      </c>
      <c r="G93" s="77">
        <v>99.419300000000007</v>
      </c>
      <c r="H93" s="77">
        <v>33.590400816122802</v>
      </c>
      <c r="I93" s="78">
        <v>6.9999999999999999E-4</v>
      </c>
      <c r="J93" s="78">
        <v>4.0000000000000002E-4</v>
      </c>
      <c r="K93" s="78">
        <v>0</v>
      </c>
      <c r="W93" s="97"/>
    </row>
    <row r="94" spans="2:23">
      <c r="B94" t="s">
        <v>2528</v>
      </c>
      <c r="C94" t="s">
        <v>2529</v>
      </c>
      <c r="D94" t="s">
        <v>106</v>
      </c>
      <c r="E94" s="95">
        <v>42916</v>
      </c>
      <c r="F94" s="77">
        <v>12339.29</v>
      </c>
      <c r="G94" s="77">
        <v>98.843799999999916</v>
      </c>
      <c r="H94" s="77">
        <v>45.029932592341801</v>
      </c>
      <c r="I94" s="78">
        <v>6.9999999999999999E-4</v>
      </c>
      <c r="J94" s="78">
        <v>5.0000000000000001E-4</v>
      </c>
      <c r="K94" s="78">
        <v>1E-4</v>
      </c>
      <c r="W94" s="97"/>
    </row>
    <row r="95" spans="2:23">
      <c r="B95" t="s">
        <v>2530</v>
      </c>
      <c r="C95" t="s">
        <v>2531</v>
      </c>
      <c r="D95" t="s">
        <v>106</v>
      </c>
      <c r="E95" s="95">
        <v>42916</v>
      </c>
      <c r="F95" s="77">
        <v>12331.15</v>
      </c>
      <c r="G95" s="77">
        <v>0.68720000000000003</v>
      </c>
      <c r="H95" s="77">
        <v>0.31285883505759998</v>
      </c>
      <c r="I95" s="78">
        <v>6.9999999999999999E-4</v>
      </c>
      <c r="J95" s="78">
        <v>0</v>
      </c>
      <c r="K95" s="78">
        <v>0</v>
      </c>
      <c r="W95" s="97"/>
    </row>
    <row r="96" spans="2:23">
      <c r="B96" t="s">
        <v>2532</v>
      </c>
      <c r="C96" t="s">
        <v>2533</v>
      </c>
      <c r="D96" t="s">
        <v>106</v>
      </c>
      <c r="E96" s="95">
        <v>42916</v>
      </c>
      <c r="F96" s="77">
        <v>8207.25</v>
      </c>
      <c r="G96" s="77">
        <v>104.7855</v>
      </c>
      <c r="H96" s="77">
        <v>31.751229346784999</v>
      </c>
      <c r="I96" s="78">
        <v>6.9999999999999999E-4</v>
      </c>
      <c r="J96" s="78">
        <v>2.9999999999999997E-4</v>
      </c>
      <c r="K96" s="78">
        <v>0</v>
      </c>
      <c r="W96" s="97"/>
    </row>
    <row r="97" spans="2:23">
      <c r="B97" t="s">
        <v>2534</v>
      </c>
      <c r="C97" t="s">
        <v>2535</v>
      </c>
      <c r="D97" t="s">
        <v>106</v>
      </c>
      <c r="E97" s="95">
        <v>44874</v>
      </c>
      <c r="F97" s="77">
        <v>111368.34</v>
      </c>
      <c r="G97" s="77">
        <v>89.074299999999994</v>
      </c>
      <c r="H97" s="77">
        <v>366.24850176928101</v>
      </c>
      <c r="I97" s="78">
        <v>3.2000000000000002E-3</v>
      </c>
      <c r="J97" s="78">
        <v>4.0000000000000001E-3</v>
      </c>
      <c r="K97" s="78">
        <v>5.0000000000000001E-4</v>
      </c>
    </row>
    <row r="98" spans="2:23">
      <c r="B98" t="s">
        <v>2536</v>
      </c>
      <c r="C98" t="s">
        <v>2537</v>
      </c>
      <c r="D98" t="s">
        <v>110</v>
      </c>
      <c r="E98" s="95">
        <v>43617</v>
      </c>
      <c r="F98" s="77">
        <v>89310.96</v>
      </c>
      <c r="G98" s="77">
        <v>143.95820000000001</v>
      </c>
      <c r="H98" s="77">
        <v>518.57605471886495</v>
      </c>
      <c r="I98" s="78">
        <v>0</v>
      </c>
      <c r="J98" s="78">
        <v>5.7000000000000002E-3</v>
      </c>
      <c r="K98" s="78">
        <v>6.9999999999999999E-4</v>
      </c>
      <c r="W98" s="97"/>
    </row>
    <row r="99" spans="2:23">
      <c r="B99" t="s">
        <v>2538</v>
      </c>
      <c r="C99" t="s">
        <v>2539</v>
      </c>
      <c r="D99" t="s">
        <v>110</v>
      </c>
      <c r="E99" s="95">
        <v>43909</v>
      </c>
      <c r="F99" s="77">
        <v>394714.32</v>
      </c>
      <c r="G99" s="77">
        <v>96.738699999999781</v>
      </c>
      <c r="H99" s="77">
        <v>1540.1195136902099</v>
      </c>
      <c r="I99" s="78">
        <v>1E-4</v>
      </c>
      <c r="J99" s="78">
        <v>1.6899999999999998E-2</v>
      </c>
      <c r="K99" s="78">
        <v>2.2000000000000001E-3</v>
      </c>
      <c r="W99" s="97"/>
    </row>
    <row r="100" spans="2:23">
      <c r="B100" t="s">
        <v>2540</v>
      </c>
      <c r="C100" t="s">
        <v>2541</v>
      </c>
      <c r="D100" t="s">
        <v>106</v>
      </c>
      <c r="E100" s="95">
        <v>42916</v>
      </c>
      <c r="F100" s="77">
        <v>163501.62</v>
      </c>
      <c r="G100" s="77">
        <v>77.409400000000034</v>
      </c>
      <c r="H100" s="77">
        <v>467.280280235178</v>
      </c>
      <c r="I100" s="78">
        <v>1E-4</v>
      </c>
      <c r="J100" s="78">
        <v>5.1000000000000004E-3</v>
      </c>
      <c r="K100" s="78">
        <v>6.9999999999999999E-4</v>
      </c>
      <c r="W100" s="97"/>
    </row>
    <row r="101" spans="2:23">
      <c r="B101" t="s">
        <v>2542</v>
      </c>
      <c r="C101" t="s">
        <v>2543</v>
      </c>
      <c r="D101" t="s">
        <v>110</v>
      </c>
      <c r="E101" s="95">
        <v>44440</v>
      </c>
      <c r="F101" s="77">
        <v>52676.5</v>
      </c>
      <c r="G101" s="77">
        <v>104.27360000000019</v>
      </c>
      <c r="H101" s="77">
        <v>221.545316224994</v>
      </c>
      <c r="I101" s="78">
        <v>2.9999999999999997E-4</v>
      </c>
      <c r="J101" s="78">
        <v>2.3999999999999998E-3</v>
      </c>
      <c r="K101" s="78">
        <v>2.9999999999999997E-4</v>
      </c>
      <c r="W101" s="97"/>
    </row>
    <row r="102" spans="2:23">
      <c r="B102" t="s">
        <v>2544</v>
      </c>
      <c r="C102" t="s">
        <v>2545</v>
      </c>
      <c r="D102" t="s">
        <v>110</v>
      </c>
      <c r="E102" s="95">
        <v>42928</v>
      </c>
      <c r="F102" s="77">
        <v>221990.49</v>
      </c>
      <c r="G102" s="77">
        <v>56.195000000000036</v>
      </c>
      <c r="H102" s="77">
        <v>503.15679178757398</v>
      </c>
      <c r="I102" s="78">
        <v>0</v>
      </c>
      <c r="J102" s="78">
        <v>5.4999999999999997E-3</v>
      </c>
      <c r="K102" s="78">
        <v>6.9999999999999999E-4</v>
      </c>
      <c r="W102" s="97"/>
    </row>
    <row r="103" spans="2:23">
      <c r="B103" t="s">
        <v>2546</v>
      </c>
      <c r="C103" t="s">
        <v>2547</v>
      </c>
      <c r="D103" t="s">
        <v>113</v>
      </c>
      <c r="E103" s="95">
        <v>44644</v>
      </c>
      <c r="F103" s="77">
        <v>241397.81</v>
      </c>
      <c r="G103" s="77">
        <v>103.40690000000023</v>
      </c>
      <c r="H103" s="77">
        <v>1166.1590599745</v>
      </c>
      <c r="I103" s="78">
        <v>2.9999999999999997E-4</v>
      </c>
      <c r="J103" s="78">
        <v>1.2800000000000001E-2</v>
      </c>
      <c r="K103" s="78">
        <v>1.6999999999999999E-3</v>
      </c>
      <c r="W103" s="97"/>
    </row>
    <row r="104" spans="2:23">
      <c r="B104" t="s">
        <v>2548</v>
      </c>
      <c r="C104" t="s">
        <v>2549</v>
      </c>
      <c r="D104" t="s">
        <v>106</v>
      </c>
      <c r="E104" s="95">
        <v>44256</v>
      </c>
      <c r="F104" s="77">
        <v>39006.080000000002</v>
      </c>
      <c r="G104" s="77">
        <v>121.05050000000014</v>
      </c>
      <c r="H104" s="77">
        <v>174.32536658151699</v>
      </c>
      <c r="I104" s="78">
        <v>2.0000000000000001E-4</v>
      </c>
      <c r="J104" s="78">
        <v>1.9E-3</v>
      </c>
      <c r="K104" s="78">
        <v>2.0000000000000001E-4</v>
      </c>
      <c r="W104" s="97"/>
    </row>
    <row r="105" spans="2:23">
      <c r="B105" t="s">
        <v>2550</v>
      </c>
      <c r="C105" t="s">
        <v>2551</v>
      </c>
      <c r="D105" t="s">
        <v>106</v>
      </c>
      <c r="E105" s="95">
        <v>44406</v>
      </c>
      <c r="F105" s="77">
        <v>330826.11</v>
      </c>
      <c r="G105" s="77">
        <v>87.685599999999937</v>
      </c>
      <c r="H105" s="77">
        <v>1071.0006853115101</v>
      </c>
      <c r="I105" s="78">
        <v>0</v>
      </c>
      <c r="J105" s="78">
        <v>1.17E-2</v>
      </c>
      <c r="K105" s="78">
        <v>1.5E-3</v>
      </c>
      <c r="W105" s="97"/>
    </row>
    <row r="106" spans="2:23">
      <c r="B106" t="s">
        <v>2552</v>
      </c>
      <c r="C106" t="s">
        <v>2553</v>
      </c>
      <c r="D106" t="s">
        <v>110</v>
      </c>
      <c r="E106" s="95">
        <v>44197</v>
      </c>
      <c r="F106" s="77">
        <v>205516.88</v>
      </c>
      <c r="G106" s="77">
        <v>113.13470000000002</v>
      </c>
      <c r="H106" s="77">
        <v>937.80948679772803</v>
      </c>
      <c r="I106" s="78">
        <v>0</v>
      </c>
      <c r="J106" s="78">
        <v>1.03E-2</v>
      </c>
      <c r="K106" s="78">
        <v>1.2999999999999999E-3</v>
      </c>
      <c r="W106" s="97"/>
    </row>
    <row r="107" spans="2:23">
      <c r="B107" t="s">
        <v>2554</v>
      </c>
      <c r="C107" t="s">
        <v>2555</v>
      </c>
      <c r="D107" t="s">
        <v>106</v>
      </c>
      <c r="E107" s="95">
        <v>44085</v>
      </c>
      <c r="F107" s="77">
        <v>125978</v>
      </c>
      <c r="G107" s="77">
        <v>121.708</v>
      </c>
      <c r="H107" s="77">
        <v>566.07702325408002</v>
      </c>
      <c r="I107" s="78">
        <v>0</v>
      </c>
      <c r="J107" s="78">
        <v>6.1999999999999998E-3</v>
      </c>
      <c r="K107" s="78">
        <v>8.0000000000000004E-4</v>
      </c>
      <c r="W107" s="97"/>
    </row>
    <row r="108" spans="2:23">
      <c r="B108" t="s">
        <v>2556</v>
      </c>
      <c r="C108" t="s">
        <v>2557</v>
      </c>
      <c r="D108" t="s">
        <v>106</v>
      </c>
      <c r="E108" s="95">
        <v>42916</v>
      </c>
      <c r="F108" s="77">
        <v>15251.05</v>
      </c>
      <c r="G108" s="77">
        <v>1E-4</v>
      </c>
      <c r="H108" s="77">
        <v>5.6306876599999999E-5</v>
      </c>
      <c r="I108" s="78">
        <v>6.9999999999999999E-4</v>
      </c>
      <c r="J108" s="78">
        <v>0</v>
      </c>
      <c r="K108" s="78">
        <v>0</v>
      </c>
      <c r="W108" s="97"/>
    </row>
    <row r="109" spans="2:23">
      <c r="B109" t="s">
        <v>2558</v>
      </c>
      <c r="C109" t="s">
        <v>2559</v>
      </c>
      <c r="D109" t="s">
        <v>106</v>
      </c>
      <c r="E109" s="95">
        <v>42916</v>
      </c>
      <c r="F109" s="77">
        <v>10533.82</v>
      </c>
      <c r="G109" s="77">
        <v>96.946600000000004</v>
      </c>
      <c r="H109" s="77">
        <v>37.703369815723001</v>
      </c>
      <c r="I109" s="78">
        <v>6.9999999999999999E-4</v>
      </c>
      <c r="J109" s="78">
        <v>4.0000000000000002E-4</v>
      </c>
      <c r="K109" s="78">
        <v>1E-4</v>
      </c>
      <c r="W109" s="97"/>
    </row>
    <row r="110" spans="2:23">
      <c r="B110" t="s">
        <v>2560</v>
      </c>
      <c r="C110" t="s">
        <v>2561</v>
      </c>
      <c r="D110" t="s">
        <v>106</v>
      </c>
      <c r="E110" s="95">
        <v>44105</v>
      </c>
      <c r="F110" s="77">
        <v>256275.05</v>
      </c>
      <c r="G110" s="77">
        <v>113.50580000000002</v>
      </c>
      <c r="H110" s="77">
        <v>1073.95497273511</v>
      </c>
      <c r="I110" s="78">
        <v>0</v>
      </c>
      <c r="J110" s="78">
        <v>1.18E-2</v>
      </c>
      <c r="K110" s="78">
        <v>1.5E-3</v>
      </c>
      <c r="W110" s="97"/>
    </row>
    <row r="111" spans="2:23">
      <c r="B111" t="s">
        <v>2562</v>
      </c>
      <c r="C111" t="s">
        <v>2563</v>
      </c>
      <c r="D111" t="s">
        <v>106</v>
      </c>
      <c r="E111" s="95">
        <v>44735</v>
      </c>
      <c r="F111" s="77">
        <v>66577.37</v>
      </c>
      <c r="G111" s="77">
        <v>99.06460000000007</v>
      </c>
      <c r="H111" s="77">
        <v>243.50440269752599</v>
      </c>
      <c r="I111" s="78">
        <v>2.0000000000000001E-4</v>
      </c>
      <c r="J111" s="78">
        <v>2.7000000000000001E-3</v>
      </c>
      <c r="K111" s="78">
        <v>2.9999999999999997E-4</v>
      </c>
      <c r="W111" s="97"/>
    </row>
    <row r="112" spans="2:23">
      <c r="B112" t="s">
        <v>2564</v>
      </c>
      <c r="C112" t="s">
        <v>2565</v>
      </c>
      <c r="D112" t="s">
        <v>113</v>
      </c>
      <c r="E112" s="95">
        <v>43738</v>
      </c>
      <c r="F112" s="77">
        <v>216487.7</v>
      </c>
      <c r="G112" s="77">
        <v>113.45680000000048</v>
      </c>
      <c r="H112" s="77">
        <v>1147.4630325481</v>
      </c>
      <c r="I112" s="78">
        <v>1E-4</v>
      </c>
      <c r="J112" s="78">
        <v>1.26E-2</v>
      </c>
      <c r="K112" s="78">
        <v>1.6000000000000001E-3</v>
      </c>
      <c r="W112" s="97"/>
    </row>
    <row r="113" spans="2:23">
      <c r="B113" t="s">
        <v>2566</v>
      </c>
      <c r="C113" t="s">
        <v>2567</v>
      </c>
      <c r="D113" t="s">
        <v>106</v>
      </c>
      <c r="E113" s="95">
        <v>43917</v>
      </c>
      <c r="F113" s="77">
        <v>13245.53</v>
      </c>
      <c r="G113" s="77">
        <v>117.31380000000004</v>
      </c>
      <c r="H113" s="77">
        <v>57.369377244032897</v>
      </c>
      <c r="I113" s="78">
        <v>1.6000000000000001E-3</v>
      </c>
      <c r="J113" s="78">
        <v>5.9999999999999995E-4</v>
      </c>
      <c r="K113" s="78">
        <v>1E-4</v>
      </c>
      <c r="W113" s="97"/>
    </row>
    <row r="114" spans="2:23">
      <c r="B114" t="s">
        <v>2568</v>
      </c>
      <c r="C114" t="s">
        <v>2569</v>
      </c>
      <c r="D114" t="s">
        <v>106</v>
      </c>
      <c r="E114" s="95">
        <v>43558</v>
      </c>
      <c r="F114" s="77">
        <v>121551.14</v>
      </c>
      <c r="G114" s="77">
        <v>100.44090000000001</v>
      </c>
      <c r="H114" s="77">
        <v>450.74542174035201</v>
      </c>
      <c r="I114" s="78">
        <v>2.9999999999999997E-4</v>
      </c>
      <c r="J114" s="78">
        <v>4.8999999999999998E-3</v>
      </c>
      <c r="K114" s="78">
        <v>5.9999999999999995E-4</v>
      </c>
      <c r="W114" s="97"/>
    </row>
    <row r="115" spans="2:23">
      <c r="B115" t="s">
        <v>2570</v>
      </c>
      <c r="C115" t="s">
        <v>2571</v>
      </c>
      <c r="D115" t="s">
        <v>106</v>
      </c>
      <c r="E115" s="95">
        <v>43525</v>
      </c>
      <c r="F115" s="77">
        <v>346820.82</v>
      </c>
      <c r="G115" s="77">
        <v>109.15449999999963</v>
      </c>
      <c r="H115" s="77">
        <v>1397.68240402179</v>
      </c>
      <c r="I115" s="78">
        <v>0</v>
      </c>
      <c r="J115" s="78">
        <v>1.5299999999999999E-2</v>
      </c>
      <c r="K115" s="78">
        <v>2E-3</v>
      </c>
      <c r="W115" s="97"/>
    </row>
    <row r="116" spans="2:23">
      <c r="B116" t="s">
        <v>2572</v>
      </c>
      <c r="C116" t="s">
        <v>2573</v>
      </c>
      <c r="D116" t="s">
        <v>110</v>
      </c>
      <c r="E116" s="95">
        <v>43860</v>
      </c>
      <c r="F116" s="77">
        <v>437522.89</v>
      </c>
      <c r="G116" s="77">
        <v>93.164199999999909</v>
      </c>
      <c r="H116" s="77">
        <v>1644.07313213105</v>
      </c>
      <c r="I116" s="78">
        <v>1E-4</v>
      </c>
      <c r="J116" s="78">
        <v>1.7999999999999999E-2</v>
      </c>
      <c r="K116" s="78">
        <v>2.3E-3</v>
      </c>
      <c r="W116" s="97"/>
    </row>
    <row r="117" spans="2:23">
      <c r="B117" t="s">
        <v>2574</v>
      </c>
      <c r="C117" t="s">
        <v>2575</v>
      </c>
      <c r="D117" t="s">
        <v>106</v>
      </c>
      <c r="E117" s="95">
        <v>43795</v>
      </c>
      <c r="F117" s="77">
        <v>228734.27</v>
      </c>
      <c r="G117" s="77">
        <v>145.29950000000051</v>
      </c>
      <c r="H117" s="77">
        <v>1227.0352793579</v>
      </c>
      <c r="I117" s="78">
        <v>0</v>
      </c>
      <c r="J117" s="78">
        <v>1.35E-2</v>
      </c>
      <c r="K117" s="78">
        <v>1.8E-3</v>
      </c>
      <c r="W117" s="97"/>
    </row>
    <row r="118" spans="2:23">
      <c r="B118" t="s">
        <v>2576</v>
      </c>
      <c r="C118" t="s">
        <v>2577</v>
      </c>
      <c r="D118" t="s">
        <v>106</v>
      </c>
      <c r="E118" s="95">
        <v>44337</v>
      </c>
      <c r="F118" s="77">
        <v>342781.99</v>
      </c>
      <c r="G118" s="77">
        <v>91.908399999999631</v>
      </c>
      <c r="H118" s="77">
        <v>1163.14777369951</v>
      </c>
      <c r="I118" s="78">
        <v>1E-4</v>
      </c>
      <c r="J118" s="78">
        <v>1.2800000000000001E-2</v>
      </c>
      <c r="K118" s="78">
        <v>1.6999999999999999E-3</v>
      </c>
      <c r="W118" s="97"/>
    </row>
    <row r="119" spans="2:23">
      <c r="B119" t="s">
        <v>2578</v>
      </c>
      <c r="C119" t="s">
        <v>2579</v>
      </c>
      <c r="D119" t="s">
        <v>110</v>
      </c>
      <c r="E119" s="95">
        <v>43847</v>
      </c>
      <c r="F119" s="77">
        <v>38572.449999999997</v>
      </c>
      <c r="G119" s="77">
        <v>139.12550000000005</v>
      </c>
      <c r="H119" s="77">
        <v>216.448837104087</v>
      </c>
      <c r="I119" s="78">
        <v>1E-4</v>
      </c>
      <c r="J119" s="78">
        <v>2.3999999999999998E-3</v>
      </c>
      <c r="K119" s="78">
        <v>2.9999999999999997E-4</v>
      </c>
      <c r="W119" s="97"/>
    </row>
    <row r="120" spans="2:23">
      <c r="B120" t="s">
        <v>2580</v>
      </c>
      <c r="C120" t="s">
        <v>2581</v>
      </c>
      <c r="D120" t="s">
        <v>110</v>
      </c>
      <c r="E120" s="95">
        <v>43891</v>
      </c>
      <c r="F120" s="77">
        <v>11751.56</v>
      </c>
      <c r="G120" s="77">
        <v>139.1888000000001</v>
      </c>
      <c r="H120" s="77">
        <v>65.973740349652402</v>
      </c>
      <c r="I120" s="78">
        <v>0</v>
      </c>
      <c r="J120" s="78">
        <v>6.9999999999999999E-4</v>
      </c>
      <c r="K120" s="78">
        <v>1E-4</v>
      </c>
      <c r="W120" s="97"/>
    </row>
    <row r="121" spans="2:23">
      <c r="B121" t="s">
        <v>2582</v>
      </c>
      <c r="C121" t="s">
        <v>2583</v>
      </c>
      <c r="D121" t="s">
        <v>110</v>
      </c>
      <c r="E121" s="95">
        <v>43466</v>
      </c>
      <c r="F121" s="77">
        <v>141484.10999999999</v>
      </c>
      <c r="G121" s="77">
        <v>139.07859999999991</v>
      </c>
      <c r="H121" s="77">
        <v>793.66873323014897</v>
      </c>
      <c r="I121" s="78">
        <v>0</v>
      </c>
      <c r="J121" s="78">
        <v>8.6999999999999994E-3</v>
      </c>
      <c r="K121" s="78">
        <v>1.1000000000000001E-3</v>
      </c>
      <c r="W121" s="97"/>
    </row>
    <row r="122" spans="2:23">
      <c r="B122" t="s">
        <v>2584</v>
      </c>
      <c r="C122" t="s">
        <v>2585</v>
      </c>
      <c r="D122" t="s">
        <v>110</v>
      </c>
      <c r="E122" s="95">
        <v>44545</v>
      </c>
      <c r="F122" s="77">
        <v>278627.12</v>
      </c>
      <c r="G122" s="77">
        <v>103.51379999999986</v>
      </c>
      <c r="H122" s="77">
        <v>1163.3032241296401</v>
      </c>
      <c r="I122" s="78">
        <v>1E-4</v>
      </c>
      <c r="J122" s="78">
        <v>1.2800000000000001E-2</v>
      </c>
      <c r="K122" s="78">
        <v>1.6999999999999999E-3</v>
      </c>
      <c r="W122" s="97"/>
    </row>
    <row r="123" spans="2:23">
      <c r="B123" t="s">
        <v>2586</v>
      </c>
      <c r="C123" t="s">
        <v>2587</v>
      </c>
      <c r="D123" t="s">
        <v>110</v>
      </c>
      <c r="E123" s="95">
        <v>44651</v>
      </c>
      <c r="F123" s="77">
        <v>56416.36</v>
      </c>
      <c r="G123" s="77">
        <v>117.68560000000002</v>
      </c>
      <c r="H123" s="77">
        <v>267.793284377563</v>
      </c>
      <c r="I123" s="78">
        <v>2.0000000000000001E-4</v>
      </c>
      <c r="J123" s="78">
        <v>2.8999999999999998E-3</v>
      </c>
      <c r="K123" s="78">
        <v>4.0000000000000002E-4</v>
      </c>
      <c r="W123" s="97"/>
    </row>
    <row r="124" spans="2:23">
      <c r="B124" t="s">
        <v>2588</v>
      </c>
      <c r="C124" t="s">
        <v>2589</v>
      </c>
      <c r="D124" t="s">
        <v>110</v>
      </c>
      <c r="E124" s="95">
        <v>43602</v>
      </c>
      <c r="F124" s="77">
        <v>72551.45</v>
      </c>
      <c r="G124" s="77">
        <v>67.743700000000032</v>
      </c>
      <c r="H124" s="77">
        <v>198.237724358164</v>
      </c>
      <c r="I124" s="78">
        <v>1E-4</v>
      </c>
      <c r="J124" s="78">
        <v>2.2000000000000001E-3</v>
      </c>
      <c r="K124" s="78">
        <v>2.9999999999999997E-4</v>
      </c>
      <c r="W124" s="97"/>
    </row>
    <row r="125" spans="2:23">
      <c r="B125" t="s">
        <v>2590</v>
      </c>
      <c r="C125" t="s">
        <v>2591</v>
      </c>
      <c r="D125" t="s">
        <v>110</v>
      </c>
      <c r="E125" s="95">
        <v>44910</v>
      </c>
      <c r="F125" s="77">
        <v>15926.5</v>
      </c>
      <c r="G125" s="77">
        <v>91.305400000000006</v>
      </c>
      <c r="H125" s="77">
        <v>58.652712725335398</v>
      </c>
      <c r="I125" s="78">
        <v>2.0000000000000001E-4</v>
      </c>
      <c r="J125" s="78">
        <v>5.9999999999999995E-4</v>
      </c>
      <c r="K125" s="78">
        <v>1E-4</v>
      </c>
      <c r="W125" s="97"/>
    </row>
    <row r="126" spans="2:23">
      <c r="B126" t="s">
        <v>2592</v>
      </c>
      <c r="C126" t="s">
        <v>2593</v>
      </c>
      <c r="D126" t="s">
        <v>110</v>
      </c>
      <c r="E126" s="95">
        <v>42788</v>
      </c>
      <c r="F126" s="77">
        <v>68015.240000000005</v>
      </c>
      <c r="G126" s="77">
        <v>64.00060000000002</v>
      </c>
      <c r="H126" s="77">
        <v>175.57455416625399</v>
      </c>
      <c r="I126" s="78">
        <v>1E-4</v>
      </c>
      <c r="J126" s="78">
        <v>1.9E-3</v>
      </c>
      <c r="K126" s="78">
        <v>2.9999999999999997E-4</v>
      </c>
      <c r="W126" s="97"/>
    </row>
    <row r="127" spans="2:23">
      <c r="B127" t="s">
        <v>2594</v>
      </c>
      <c r="C127" t="s">
        <v>2595</v>
      </c>
      <c r="D127" t="s">
        <v>110</v>
      </c>
      <c r="E127" s="95">
        <v>43651</v>
      </c>
      <c r="F127" s="77">
        <v>282264.56</v>
      </c>
      <c r="G127" s="77">
        <v>98.567700000000187</v>
      </c>
      <c r="H127" s="77">
        <v>1122.1793430977</v>
      </c>
      <c r="I127" s="78">
        <v>2.9999999999999997E-4</v>
      </c>
      <c r="J127" s="78">
        <v>1.23E-2</v>
      </c>
      <c r="K127" s="78">
        <v>1.6000000000000001E-3</v>
      </c>
      <c r="W127" s="97"/>
    </row>
    <row r="128" spans="2:23">
      <c r="B128" t="s">
        <v>2596</v>
      </c>
      <c r="C128" t="s">
        <v>2597</v>
      </c>
      <c r="D128" t="s">
        <v>110</v>
      </c>
      <c r="E128" s="95">
        <v>43602</v>
      </c>
      <c r="F128" s="77">
        <v>103860.9</v>
      </c>
      <c r="G128" s="77">
        <v>95.516800000000345</v>
      </c>
      <c r="H128" s="77">
        <v>400.13186643638198</v>
      </c>
      <c r="I128" s="78">
        <v>1E-4</v>
      </c>
      <c r="J128" s="78">
        <v>4.4000000000000003E-3</v>
      </c>
      <c r="K128" s="78">
        <v>5.9999999999999995E-4</v>
      </c>
      <c r="W128" s="97"/>
    </row>
    <row r="129" spans="2:23">
      <c r="B129" t="s">
        <v>2598</v>
      </c>
      <c r="C129" t="s">
        <v>2599</v>
      </c>
      <c r="D129" t="s">
        <v>110</v>
      </c>
      <c r="E129" s="95">
        <v>44377</v>
      </c>
      <c r="F129" s="77">
        <v>73732.06</v>
      </c>
      <c r="G129" s="77">
        <v>105.88900000000015</v>
      </c>
      <c r="H129" s="77">
        <v>314.90424036344803</v>
      </c>
      <c r="I129" s="78">
        <v>1E-4</v>
      </c>
      <c r="J129" s="78">
        <v>3.5000000000000001E-3</v>
      </c>
      <c r="K129" s="78">
        <v>4.0000000000000002E-4</v>
      </c>
      <c r="W129" s="97"/>
    </row>
    <row r="130" spans="2:23">
      <c r="B130" t="s">
        <v>2600</v>
      </c>
      <c r="C130" t="s">
        <v>2601</v>
      </c>
      <c r="D130" t="s">
        <v>110</v>
      </c>
      <c r="E130" s="95">
        <v>44651</v>
      </c>
      <c r="F130" s="77">
        <v>75136.34</v>
      </c>
      <c r="G130" s="77">
        <v>104.73530000000004</v>
      </c>
      <c r="H130" s="77">
        <v>317.40547308708801</v>
      </c>
      <c r="I130" s="78">
        <v>2.9999999999999997E-4</v>
      </c>
      <c r="J130" s="78">
        <v>3.5000000000000001E-3</v>
      </c>
      <c r="K130" s="78">
        <v>5.0000000000000001E-4</v>
      </c>
      <c r="W130" s="97"/>
    </row>
    <row r="131" spans="2:23">
      <c r="B131" t="s">
        <v>2602</v>
      </c>
      <c r="C131" t="s">
        <v>2603</v>
      </c>
      <c r="D131" t="s">
        <v>106</v>
      </c>
      <c r="E131" s="95">
        <v>44501</v>
      </c>
      <c r="F131" s="77">
        <v>34182</v>
      </c>
      <c r="G131" s="77">
        <v>129.0412</v>
      </c>
      <c r="H131" s="77">
        <v>162.849922136928</v>
      </c>
      <c r="I131" s="78">
        <v>1E-4</v>
      </c>
      <c r="J131" s="78">
        <v>1.8E-3</v>
      </c>
      <c r="K131" s="78">
        <v>2.0000000000000001E-4</v>
      </c>
      <c r="W131" s="97"/>
    </row>
    <row r="132" spans="2:23">
      <c r="B132" t="s">
        <v>2604</v>
      </c>
      <c r="C132" t="s">
        <v>2605</v>
      </c>
      <c r="D132" t="s">
        <v>102</v>
      </c>
      <c r="E132" s="95">
        <v>43709</v>
      </c>
      <c r="F132" s="77">
        <v>484932.71</v>
      </c>
      <c r="G132" s="77">
        <v>98.397369999999995</v>
      </c>
      <c r="H132" s="77">
        <v>477.161032909727</v>
      </c>
      <c r="I132" s="78">
        <v>2.9999999999999997E-4</v>
      </c>
      <c r="J132" s="78">
        <v>5.1999999999999998E-3</v>
      </c>
      <c r="K132" s="78">
        <v>6.9999999999999999E-4</v>
      </c>
      <c r="W132" s="97"/>
    </row>
    <row r="133" spans="2:23">
      <c r="B133" t="s">
        <v>2606</v>
      </c>
      <c r="C133" t="s">
        <v>2607</v>
      </c>
      <c r="D133" t="s">
        <v>110</v>
      </c>
      <c r="E133" s="95">
        <v>42555</v>
      </c>
      <c r="F133" s="77">
        <v>467658.49</v>
      </c>
      <c r="G133" s="77">
        <v>90.939999999999984</v>
      </c>
      <c r="H133" s="77">
        <v>1715.3591634929201</v>
      </c>
      <c r="I133" s="78">
        <v>4.0000000000000002E-4</v>
      </c>
      <c r="J133" s="78">
        <v>1.8800000000000001E-2</v>
      </c>
      <c r="K133" s="78">
        <v>2.3999999999999998E-3</v>
      </c>
      <c r="W133" s="97"/>
    </row>
    <row r="134" spans="2:23">
      <c r="B134" t="s">
        <v>2608</v>
      </c>
      <c r="C134" t="s">
        <v>2609</v>
      </c>
      <c r="D134" t="s">
        <v>110</v>
      </c>
      <c r="E134" s="95">
        <v>43465</v>
      </c>
      <c r="F134" s="77">
        <v>116350</v>
      </c>
      <c r="G134" s="77">
        <v>105.1855</v>
      </c>
      <c r="H134" s="77">
        <v>493.62092019695001</v>
      </c>
      <c r="I134" s="78">
        <v>5.0000000000000001E-4</v>
      </c>
      <c r="J134" s="78">
        <v>5.4000000000000003E-3</v>
      </c>
      <c r="K134" s="78">
        <v>6.9999999999999999E-4</v>
      </c>
      <c r="W134" s="97"/>
    </row>
    <row r="135" spans="2:23">
      <c r="B135" t="s">
        <v>2610</v>
      </c>
      <c r="C135" t="s">
        <v>2611</v>
      </c>
      <c r="D135" t="s">
        <v>106</v>
      </c>
      <c r="E135" s="95">
        <v>43973</v>
      </c>
      <c r="F135" s="77">
        <v>70514</v>
      </c>
      <c r="G135" s="77">
        <v>105.4258</v>
      </c>
      <c r="H135" s="77">
        <v>274.46309027550399</v>
      </c>
      <c r="I135" s="78">
        <v>2.0000000000000001E-4</v>
      </c>
      <c r="J135" s="78">
        <v>3.0000000000000001E-3</v>
      </c>
      <c r="K135" s="78">
        <v>4.0000000000000002E-4</v>
      </c>
      <c r="W135" s="97"/>
    </row>
    <row r="136" spans="2:23">
      <c r="B136" t="s">
        <v>2612</v>
      </c>
      <c r="C136" t="s">
        <v>2613</v>
      </c>
      <c r="D136" t="s">
        <v>106</v>
      </c>
      <c r="E136" s="95">
        <v>44012</v>
      </c>
      <c r="F136" s="77">
        <v>428039.94</v>
      </c>
      <c r="G136" s="77">
        <v>118.64640000000034</v>
      </c>
      <c r="H136" s="77">
        <v>1874.99689184202</v>
      </c>
      <c r="I136" s="78">
        <v>2.0000000000000001E-4</v>
      </c>
      <c r="J136" s="78">
        <v>2.06E-2</v>
      </c>
      <c r="K136" s="78">
        <v>2.7000000000000001E-3</v>
      </c>
      <c r="W136" s="97"/>
    </row>
    <row r="137" spans="2:23">
      <c r="B137" t="s">
        <v>2614</v>
      </c>
      <c r="C137" t="s">
        <v>2615</v>
      </c>
      <c r="D137" t="s">
        <v>106</v>
      </c>
      <c r="E137" s="95">
        <v>44256</v>
      </c>
      <c r="F137" s="77">
        <v>29167.9</v>
      </c>
      <c r="G137" s="77">
        <v>114.28239999999981</v>
      </c>
      <c r="H137" s="77">
        <v>123.06830154432301</v>
      </c>
      <c r="I137" s="78">
        <v>0</v>
      </c>
      <c r="J137" s="78">
        <v>1.2999999999999999E-3</v>
      </c>
      <c r="K137" s="78">
        <v>2.0000000000000001E-4</v>
      </c>
      <c r="W137" s="97"/>
    </row>
    <row r="138" spans="2:23">
      <c r="B138" t="s">
        <v>2616</v>
      </c>
      <c r="C138" t="s">
        <v>2617</v>
      </c>
      <c r="D138" t="s">
        <v>106</v>
      </c>
      <c r="E138" s="95">
        <v>44412</v>
      </c>
      <c r="F138" s="77">
        <v>244817.52</v>
      </c>
      <c r="G138" s="77">
        <v>98.85890000000002</v>
      </c>
      <c r="H138" s="77">
        <v>893.55226567510203</v>
      </c>
      <c r="I138" s="78">
        <v>8.0000000000000004E-4</v>
      </c>
      <c r="J138" s="78">
        <v>9.7999999999999997E-3</v>
      </c>
      <c r="K138" s="78">
        <v>1.2999999999999999E-3</v>
      </c>
      <c r="W138" s="97"/>
    </row>
    <row r="139" spans="2:23">
      <c r="B139" t="s">
        <v>2618</v>
      </c>
      <c r="C139" t="s">
        <v>2619</v>
      </c>
      <c r="D139" t="s">
        <v>106</v>
      </c>
      <c r="E139" s="95">
        <v>44377</v>
      </c>
      <c r="F139" s="77">
        <v>47813</v>
      </c>
      <c r="G139" s="77">
        <v>105.7394</v>
      </c>
      <c r="H139" s="77">
        <v>186.65710605682401</v>
      </c>
      <c r="I139" s="78">
        <v>0</v>
      </c>
      <c r="J139" s="78">
        <v>2E-3</v>
      </c>
      <c r="K139" s="78">
        <v>2.9999999999999997E-4</v>
      </c>
      <c r="W139" s="97"/>
    </row>
    <row r="140" spans="2:23">
      <c r="B140" t="s">
        <v>2620</v>
      </c>
      <c r="C140" t="s">
        <v>2621</v>
      </c>
      <c r="D140" t="s">
        <v>110</v>
      </c>
      <c r="E140" s="95">
        <v>43507</v>
      </c>
      <c r="F140" s="77">
        <v>213528.27</v>
      </c>
      <c r="G140" s="77">
        <v>96.100400000000022</v>
      </c>
      <c r="H140" s="77">
        <v>827.65981715319504</v>
      </c>
      <c r="I140" s="78">
        <v>2.0000000000000001E-4</v>
      </c>
      <c r="J140" s="78">
        <v>9.1000000000000004E-3</v>
      </c>
      <c r="K140" s="78">
        <v>1.1999999999999999E-3</v>
      </c>
      <c r="W140" s="97"/>
    </row>
    <row r="141" spans="2:23">
      <c r="B141" t="s">
        <v>2622</v>
      </c>
      <c r="C141" t="s">
        <v>2623</v>
      </c>
      <c r="D141" t="s">
        <v>110</v>
      </c>
      <c r="E141" s="95">
        <v>42735</v>
      </c>
      <c r="F141" s="77">
        <v>179840.28</v>
      </c>
      <c r="G141" s="77">
        <v>29.861800000000063</v>
      </c>
      <c r="H141" s="77">
        <v>216.60787732624399</v>
      </c>
      <c r="I141" s="78">
        <v>1E-4</v>
      </c>
      <c r="J141" s="78">
        <v>2.3999999999999998E-3</v>
      </c>
      <c r="K141" s="78">
        <v>2.9999999999999997E-4</v>
      </c>
      <c r="W141" s="97"/>
    </row>
    <row r="142" spans="2:23">
      <c r="B142" t="s">
        <v>2624</v>
      </c>
      <c r="C142" t="s">
        <v>2625</v>
      </c>
      <c r="D142" t="s">
        <v>110</v>
      </c>
      <c r="E142" s="95">
        <v>43754</v>
      </c>
      <c r="F142" s="77">
        <v>284938.92</v>
      </c>
      <c r="G142" s="77">
        <v>108.25330000000021</v>
      </c>
      <c r="H142" s="77">
        <v>1244.1255587191799</v>
      </c>
      <c r="I142" s="78">
        <v>0</v>
      </c>
      <c r="J142" s="78">
        <v>1.3599999999999999E-2</v>
      </c>
      <c r="K142" s="78">
        <v>1.8E-3</v>
      </c>
      <c r="W142" s="97"/>
    </row>
    <row r="143" spans="2:23">
      <c r="B143" t="s">
        <v>2626</v>
      </c>
      <c r="C143" t="s">
        <v>2627</v>
      </c>
      <c r="D143" t="s">
        <v>110</v>
      </c>
      <c r="E143" s="95">
        <v>44713</v>
      </c>
      <c r="F143" s="77">
        <v>65875.7</v>
      </c>
      <c r="G143" s="77">
        <v>104.17219999999986</v>
      </c>
      <c r="H143" s="77">
        <v>276.78871096451002</v>
      </c>
      <c r="I143" s="78">
        <v>0</v>
      </c>
      <c r="J143" s="78">
        <v>3.0000000000000001E-3</v>
      </c>
      <c r="K143" s="78">
        <v>4.0000000000000002E-4</v>
      </c>
      <c r="W143" s="97"/>
    </row>
    <row r="144" spans="2:23">
      <c r="B144" t="s">
        <v>2628</v>
      </c>
      <c r="C144" t="s">
        <v>2629</v>
      </c>
      <c r="D144" t="s">
        <v>106</v>
      </c>
      <c r="E144" s="95">
        <v>44440</v>
      </c>
      <c r="F144" s="77">
        <v>39043.300000000003</v>
      </c>
      <c r="G144" s="77">
        <v>74.700999999999993</v>
      </c>
      <c r="H144" s="77">
        <v>107.679895587836</v>
      </c>
      <c r="I144" s="78">
        <v>0</v>
      </c>
      <c r="J144" s="78">
        <v>1.1999999999999999E-3</v>
      </c>
      <c r="K144" s="78">
        <v>2.0000000000000001E-4</v>
      </c>
      <c r="W144" s="97"/>
    </row>
    <row r="145" spans="2:23">
      <c r="B145" t="s">
        <v>2630</v>
      </c>
      <c r="C145" t="s">
        <v>2631</v>
      </c>
      <c r="D145" t="s">
        <v>113</v>
      </c>
      <c r="E145" s="95">
        <v>44286</v>
      </c>
      <c r="F145" s="77">
        <v>221651.16</v>
      </c>
      <c r="G145" s="77">
        <v>100.87390000000009</v>
      </c>
      <c r="H145" s="77">
        <v>1044.53685139354</v>
      </c>
      <c r="I145" s="78">
        <v>8.9999999999999998E-4</v>
      </c>
      <c r="J145" s="78">
        <v>1.15E-2</v>
      </c>
      <c r="K145" s="78">
        <v>1.5E-3</v>
      </c>
      <c r="W145" s="97"/>
    </row>
    <row r="146" spans="2:23">
      <c r="B146" t="s">
        <v>2632</v>
      </c>
      <c r="C146" t="s">
        <v>2633</v>
      </c>
      <c r="D146" t="s">
        <v>106</v>
      </c>
      <c r="E146" s="95">
        <v>44055</v>
      </c>
      <c r="F146" s="77">
        <v>94249.52</v>
      </c>
      <c r="G146" s="77">
        <v>1E-4</v>
      </c>
      <c r="H146" s="77">
        <v>3.4796922784000002E-4</v>
      </c>
      <c r="I146" s="78">
        <v>2.9999999999999997E-4</v>
      </c>
      <c r="J146" s="78">
        <v>0</v>
      </c>
      <c r="K146" s="78">
        <v>0</v>
      </c>
      <c r="W146" s="97"/>
    </row>
    <row r="147" spans="2:23">
      <c r="B147" t="s">
        <v>2634</v>
      </c>
      <c r="C147" t="s">
        <v>2635</v>
      </c>
      <c r="D147" t="s">
        <v>106</v>
      </c>
      <c r="E147" s="95">
        <v>43516</v>
      </c>
      <c r="F147" s="77">
        <v>194569.93</v>
      </c>
      <c r="G147" s="77">
        <v>82.04640000000002</v>
      </c>
      <c r="H147" s="77">
        <v>589.38210429144397</v>
      </c>
      <c r="I147" s="78">
        <v>1E-4</v>
      </c>
      <c r="J147" s="78">
        <v>6.4999999999999997E-3</v>
      </c>
      <c r="K147" s="78">
        <v>8.0000000000000004E-4</v>
      </c>
      <c r="W147" s="97"/>
    </row>
    <row r="148" spans="2:23">
      <c r="B148" t="s">
        <v>2636</v>
      </c>
      <c r="C148" t="s">
        <v>2637</v>
      </c>
      <c r="D148" t="s">
        <v>110</v>
      </c>
      <c r="E148" s="95">
        <v>42947</v>
      </c>
      <c r="F148" s="77">
        <v>126506.06</v>
      </c>
      <c r="G148" s="77">
        <v>79.099999999999994</v>
      </c>
      <c r="H148" s="77">
        <v>403.60738804156398</v>
      </c>
      <c r="I148" s="78">
        <v>1E-4</v>
      </c>
      <c r="J148" s="78">
        <v>4.4000000000000003E-3</v>
      </c>
      <c r="K148" s="78">
        <v>5.9999999999999995E-4</v>
      </c>
      <c r="W148" s="97"/>
    </row>
    <row r="149" spans="2:23">
      <c r="B149" t="s">
        <v>2638</v>
      </c>
      <c r="C149" t="s">
        <v>2639</v>
      </c>
      <c r="D149" t="s">
        <v>106</v>
      </c>
      <c r="E149" s="95">
        <v>44228</v>
      </c>
      <c r="F149" s="77">
        <v>215596</v>
      </c>
      <c r="G149" s="77">
        <v>103.127</v>
      </c>
      <c r="H149" s="77">
        <v>820.87074010864001</v>
      </c>
      <c r="I149" s="78">
        <v>0</v>
      </c>
      <c r="J149" s="78">
        <v>8.9999999999999993E-3</v>
      </c>
      <c r="K149" s="78">
        <v>1.1999999999999999E-3</v>
      </c>
      <c r="W149" s="97"/>
    </row>
    <row r="150" spans="2:23">
      <c r="B150" t="s">
        <v>2640</v>
      </c>
      <c r="C150" t="s">
        <v>2641</v>
      </c>
      <c r="D150" t="s">
        <v>106</v>
      </c>
      <c r="E150" s="95">
        <v>43454</v>
      </c>
      <c r="F150" s="77">
        <v>207248.8</v>
      </c>
      <c r="G150" s="77">
        <v>126.29079999999998</v>
      </c>
      <c r="H150" s="77">
        <v>966.32993044839702</v>
      </c>
      <c r="I150" s="78">
        <v>0</v>
      </c>
      <c r="J150" s="78">
        <v>1.06E-2</v>
      </c>
      <c r="K150" s="78">
        <v>1.4E-3</v>
      </c>
      <c r="W150" s="97"/>
    </row>
    <row r="151" spans="2:23">
      <c r="B151" t="s">
        <v>2642</v>
      </c>
      <c r="C151" t="s">
        <v>2643</v>
      </c>
      <c r="D151" t="s">
        <v>106</v>
      </c>
      <c r="E151" s="95">
        <v>42985</v>
      </c>
      <c r="F151" s="77">
        <v>91762.73</v>
      </c>
      <c r="G151" s="77">
        <v>106.37540000000013</v>
      </c>
      <c r="H151" s="77">
        <v>360.38708925844702</v>
      </c>
      <c r="I151" s="78">
        <v>0</v>
      </c>
      <c r="J151" s="78">
        <v>4.0000000000000001E-3</v>
      </c>
      <c r="K151" s="78">
        <v>5.0000000000000001E-4</v>
      </c>
      <c r="W151" s="97"/>
    </row>
    <row r="152" spans="2:23">
      <c r="B152" t="s">
        <v>2644</v>
      </c>
      <c r="C152" t="s">
        <v>2645</v>
      </c>
      <c r="D152" t="s">
        <v>110</v>
      </c>
      <c r="E152" s="95">
        <v>43922</v>
      </c>
      <c r="F152" s="77">
        <v>84567.07</v>
      </c>
      <c r="G152" s="77">
        <v>102.45439999999998</v>
      </c>
      <c r="H152" s="77">
        <v>349.464602315467</v>
      </c>
      <c r="I152" s="78">
        <v>2.0000000000000001E-4</v>
      </c>
      <c r="J152" s="78">
        <v>3.8E-3</v>
      </c>
      <c r="K152" s="78">
        <v>5.0000000000000001E-4</v>
      </c>
      <c r="W152" s="97"/>
    </row>
    <row r="153" spans="2:23">
      <c r="B153" t="s">
        <v>2646</v>
      </c>
      <c r="C153" t="s">
        <v>2647</v>
      </c>
      <c r="D153" t="s">
        <v>106</v>
      </c>
      <c r="E153" s="95">
        <v>43621</v>
      </c>
      <c r="F153" s="77">
        <v>86320</v>
      </c>
      <c r="G153" s="77">
        <v>87.900999999999996</v>
      </c>
      <c r="H153" s="77">
        <v>280.13472069440002</v>
      </c>
      <c r="I153" s="78">
        <v>0</v>
      </c>
      <c r="J153" s="78">
        <v>3.0999999999999999E-3</v>
      </c>
      <c r="K153" s="78">
        <v>4.0000000000000002E-4</v>
      </c>
      <c r="W153" s="97"/>
    </row>
    <row r="154" spans="2:23">
      <c r="B154" t="s">
        <v>2648</v>
      </c>
      <c r="C154" t="s">
        <v>2649</v>
      </c>
      <c r="D154" t="s">
        <v>110</v>
      </c>
      <c r="E154" s="95">
        <v>44075</v>
      </c>
      <c r="F154" s="77">
        <v>587409.4</v>
      </c>
      <c r="G154" s="77">
        <v>102.39149999999985</v>
      </c>
      <c r="H154" s="77">
        <v>2425.9178568837501</v>
      </c>
      <c r="I154" s="78">
        <v>1E-4</v>
      </c>
      <c r="J154" s="78">
        <v>2.6599999999999999E-2</v>
      </c>
      <c r="K154" s="78">
        <v>3.5000000000000001E-3</v>
      </c>
      <c r="W154" s="97"/>
    </row>
    <row r="155" spans="2:23">
      <c r="B155" t="s">
        <v>2650</v>
      </c>
      <c r="C155" t="s">
        <v>2651</v>
      </c>
      <c r="D155" t="s">
        <v>106</v>
      </c>
      <c r="E155" s="95">
        <v>44160</v>
      </c>
      <c r="F155" s="77">
        <v>274896.95</v>
      </c>
      <c r="G155" s="77">
        <v>96.479900000000043</v>
      </c>
      <c r="H155" s="77">
        <v>979.19335669358099</v>
      </c>
      <c r="I155" s="78">
        <v>1E-4</v>
      </c>
      <c r="J155" s="78">
        <v>1.0699999999999999E-2</v>
      </c>
      <c r="K155" s="78">
        <v>1.4E-3</v>
      </c>
      <c r="W155" s="97"/>
    </row>
    <row r="156" spans="2:23">
      <c r="B156" t="s">
        <v>2652</v>
      </c>
      <c r="C156" t="s">
        <v>2653</v>
      </c>
      <c r="D156" t="s">
        <v>110</v>
      </c>
      <c r="E156" s="95">
        <v>44773</v>
      </c>
      <c r="F156" s="77">
        <v>165898.64000000001</v>
      </c>
      <c r="G156" s="77">
        <v>106.17569999999999</v>
      </c>
      <c r="H156" s="77">
        <v>710.45938025508997</v>
      </c>
      <c r="I156" s="78">
        <v>2.8999999999999998E-3</v>
      </c>
      <c r="J156" s="78">
        <v>7.7999999999999996E-3</v>
      </c>
      <c r="K156" s="78">
        <v>1E-3</v>
      </c>
    </row>
    <row r="157" spans="2:23">
      <c r="B157" t="s">
        <v>2654</v>
      </c>
      <c r="C157" t="s">
        <v>2655</v>
      </c>
      <c r="D157" t="s">
        <v>106</v>
      </c>
      <c r="E157" s="95">
        <v>43356</v>
      </c>
      <c r="F157" s="77">
        <v>186177.22</v>
      </c>
      <c r="G157" s="77">
        <v>58.655099999999983</v>
      </c>
      <c r="H157" s="77">
        <v>403.17538842586799</v>
      </c>
      <c r="I157" s="78">
        <v>2.0000000000000001E-4</v>
      </c>
      <c r="J157" s="78">
        <v>4.4000000000000003E-3</v>
      </c>
      <c r="K157" s="78">
        <v>5.9999999999999995E-4</v>
      </c>
      <c r="W157" s="97"/>
    </row>
    <row r="158" spans="2:23">
      <c r="B158" t="s">
        <v>2656</v>
      </c>
      <c r="C158" t="s">
        <v>2657</v>
      </c>
      <c r="D158" t="s">
        <v>106</v>
      </c>
      <c r="E158" s="95">
        <v>44257</v>
      </c>
      <c r="F158" s="77">
        <v>46127.82</v>
      </c>
      <c r="G158" s="77">
        <v>100.59700000000012</v>
      </c>
      <c r="H158" s="77">
        <v>171.320625791297</v>
      </c>
      <c r="I158" s="78">
        <v>3.0999999999999999E-3</v>
      </c>
      <c r="J158" s="78">
        <v>1.9E-3</v>
      </c>
      <c r="K158" s="78">
        <v>2.0000000000000001E-4</v>
      </c>
    </row>
    <row r="159" spans="2:23">
      <c r="B159" t="s">
        <v>2658</v>
      </c>
      <c r="C159" t="s">
        <v>2659</v>
      </c>
      <c r="D159" t="s">
        <v>106</v>
      </c>
      <c r="E159" s="95">
        <v>44329</v>
      </c>
      <c r="F159" s="77">
        <v>196652</v>
      </c>
      <c r="G159" s="77">
        <v>96.119100000000003</v>
      </c>
      <c r="H159" s="77">
        <v>697.86232930814401</v>
      </c>
      <c r="I159" s="78">
        <v>2.0999999999999999E-3</v>
      </c>
      <c r="J159" s="78">
        <v>7.7000000000000002E-3</v>
      </c>
      <c r="K159" s="78">
        <v>1E-3</v>
      </c>
    </row>
    <row r="160" spans="2:23">
      <c r="B160" t="s">
        <v>2660</v>
      </c>
      <c r="C160" t="s">
        <v>2661</v>
      </c>
      <c r="D160" t="s">
        <v>106</v>
      </c>
      <c r="E160" s="95">
        <v>37987</v>
      </c>
      <c r="F160" s="77">
        <v>900164.05</v>
      </c>
      <c r="G160" s="77">
        <v>128.96030000000005</v>
      </c>
      <c r="H160" s="77">
        <v>4285.8739256019799</v>
      </c>
      <c r="I160" s="78">
        <v>0</v>
      </c>
      <c r="J160" s="78">
        <v>4.7E-2</v>
      </c>
      <c r="K160" s="78">
        <v>6.1000000000000004E-3</v>
      </c>
      <c r="W160" s="97"/>
    </row>
    <row r="161" spans="2:23">
      <c r="B161" t="s">
        <v>2662</v>
      </c>
      <c r="C161" t="s">
        <v>2663</v>
      </c>
      <c r="D161" t="s">
        <v>106</v>
      </c>
      <c r="E161" s="95">
        <v>43922</v>
      </c>
      <c r="F161" s="77">
        <v>484616.06</v>
      </c>
      <c r="G161" s="77">
        <v>69.812500000000313</v>
      </c>
      <c r="H161" s="77">
        <v>1249.0869907886599</v>
      </c>
      <c r="I161" s="78">
        <v>1E-4</v>
      </c>
      <c r="J161" s="78">
        <v>1.37E-2</v>
      </c>
      <c r="K161" s="78">
        <v>1.8E-3</v>
      </c>
      <c r="W161" s="97"/>
    </row>
    <row r="162" spans="2:23">
      <c r="B162" t="s">
        <v>2664</v>
      </c>
      <c r="C162" t="s">
        <v>2665</v>
      </c>
      <c r="D162" t="s">
        <v>106</v>
      </c>
      <c r="E162" s="95">
        <v>44848</v>
      </c>
      <c r="F162" s="77">
        <v>54372</v>
      </c>
      <c r="G162" s="77">
        <v>105.18510000000001</v>
      </c>
      <c r="H162" s="77">
        <v>211.15006757582401</v>
      </c>
      <c r="I162" s="78">
        <v>5.9999999999999995E-4</v>
      </c>
      <c r="J162" s="78">
        <v>2.3E-3</v>
      </c>
      <c r="K162" s="78">
        <v>2.9999999999999997E-4</v>
      </c>
      <c r="W162" s="97"/>
    </row>
    <row r="163" spans="2:23">
      <c r="B163" t="s">
        <v>2666</v>
      </c>
      <c r="C163" t="s">
        <v>2667</v>
      </c>
      <c r="D163" t="s">
        <v>106</v>
      </c>
      <c r="E163" s="95">
        <v>44544</v>
      </c>
      <c r="F163" s="77">
        <v>53393.13</v>
      </c>
      <c r="G163" s="77">
        <v>111.94719999999994</v>
      </c>
      <c r="H163" s="77">
        <v>220.67864498901301</v>
      </c>
      <c r="I163" s="78">
        <v>1E-4</v>
      </c>
      <c r="J163" s="78">
        <v>2.3999999999999998E-3</v>
      </c>
      <c r="K163" s="78">
        <v>2.9999999999999997E-4</v>
      </c>
      <c r="W163" s="97"/>
    </row>
    <row r="164" spans="2:23">
      <c r="B164" t="s">
        <v>2668</v>
      </c>
      <c r="C164" t="s">
        <v>2669</v>
      </c>
      <c r="D164" t="s">
        <v>106</v>
      </c>
      <c r="E164" s="95">
        <v>44621</v>
      </c>
      <c r="F164" s="77">
        <v>10262.17</v>
      </c>
      <c r="G164" s="77">
        <v>92.704099999999897</v>
      </c>
      <c r="H164" s="77">
        <v>35.1236660354772</v>
      </c>
      <c r="I164" s="78">
        <v>2.9999999999999997E-4</v>
      </c>
      <c r="J164" s="78">
        <v>4.0000000000000002E-4</v>
      </c>
      <c r="K164" s="78">
        <v>1E-4</v>
      </c>
      <c r="W164" s="97"/>
    </row>
    <row r="165" spans="2:23">
      <c r="B165" t="s">
        <v>2670</v>
      </c>
      <c r="C165" t="s">
        <v>2671</v>
      </c>
      <c r="D165" t="s">
        <v>106</v>
      </c>
      <c r="E165" s="95">
        <v>44980</v>
      </c>
      <c r="F165" s="77">
        <v>195802.45</v>
      </c>
      <c r="G165" s="77">
        <v>100.35410000000009</v>
      </c>
      <c r="H165" s="77">
        <v>725.46244366736198</v>
      </c>
      <c r="I165" s="78">
        <v>5.0000000000000001E-4</v>
      </c>
      <c r="J165" s="78">
        <v>8.0000000000000002E-3</v>
      </c>
      <c r="K165" s="78">
        <v>1E-3</v>
      </c>
      <c r="W165" s="97"/>
    </row>
    <row r="166" spans="2:23">
      <c r="B166" t="s">
        <v>2672</v>
      </c>
      <c r="C166" t="s">
        <v>2673</v>
      </c>
      <c r="D166" t="s">
        <v>106</v>
      </c>
      <c r="E166" s="95">
        <v>44893</v>
      </c>
      <c r="F166" s="77">
        <v>3047.45</v>
      </c>
      <c r="G166" s="77">
        <v>100</v>
      </c>
      <c r="H166" s="77">
        <v>11.251185400000001</v>
      </c>
      <c r="I166" s="78">
        <v>1.5E-3</v>
      </c>
      <c r="J166" s="78">
        <v>1E-4</v>
      </c>
      <c r="K166" s="78">
        <v>0</v>
      </c>
      <c r="W166" s="97"/>
    </row>
    <row r="167" spans="2:23">
      <c r="B167" t="s">
        <v>2674</v>
      </c>
      <c r="C167" t="s">
        <v>2675</v>
      </c>
      <c r="D167" t="s">
        <v>110</v>
      </c>
      <c r="E167" s="95">
        <v>44440</v>
      </c>
      <c r="F167" s="77">
        <v>471926</v>
      </c>
      <c r="G167" s="77">
        <v>115.53140000000013</v>
      </c>
      <c r="H167" s="77">
        <v>2199.1012977291198</v>
      </c>
      <c r="I167" s="78">
        <v>8.0000000000000004E-4</v>
      </c>
      <c r="J167" s="78">
        <v>2.41E-2</v>
      </c>
      <c r="K167" s="78">
        <v>3.0999999999999999E-3</v>
      </c>
      <c r="W167" s="97"/>
    </row>
    <row r="168" spans="2:23">
      <c r="B168" t="s">
        <v>2676</v>
      </c>
      <c r="C168" t="s">
        <v>2677</v>
      </c>
      <c r="D168" t="s">
        <v>106</v>
      </c>
      <c r="E168" s="95">
        <v>44896</v>
      </c>
      <c r="F168" s="77">
        <v>0.43</v>
      </c>
      <c r="G168" s="77">
        <v>1401.6792250000001</v>
      </c>
      <c r="H168" s="77">
        <v>2.23</v>
      </c>
      <c r="I168" s="78">
        <v>1E-4</v>
      </c>
      <c r="J168" s="78">
        <v>0</v>
      </c>
      <c r="K168" s="78">
        <v>0</v>
      </c>
      <c r="W168" s="97"/>
    </row>
    <row r="169" spans="2:23">
      <c r="B169" t="s">
        <v>2678</v>
      </c>
      <c r="C169" t="s">
        <v>2679</v>
      </c>
      <c r="D169" t="s">
        <v>106</v>
      </c>
      <c r="E169" s="95">
        <v>44967</v>
      </c>
      <c r="F169" s="77">
        <v>349131.84</v>
      </c>
      <c r="G169" s="77">
        <v>100.35350000000041</v>
      </c>
      <c r="H169" s="77">
        <v>1293.55134973285</v>
      </c>
      <c r="I169" s="78">
        <v>1.4E-3</v>
      </c>
      <c r="J169" s="78">
        <v>1.4200000000000001E-2</v>
      </c>
      <c r="K169" s="78">
        <v>1.8E-3</v>
      </c>
      <c r="W169" s="97"/>
    </row>
    <row r="170" spans="2:23">
      <c r="B170" t="s">
        <v>2680</v>
      </c>
      <c r="C170" t="s">
        <v>2681</v>
      </c>
      <c r="D170" t="s">
        <v>106</v>
      </c>
      <c r="E170" s="95">
        <v>43810</v>
      </c>
      <c r="F170" s="77">
        <v>211454</v>
      </c>
      <c r="G170" s="77">
        <v>109.4639</v>
      </c>
      <c r="H170" s="77">
        <v>854.57171553135197</v>
      </c>
      <c r="I170" s="78">
        <v>0</v>
      </c>
      <c r="J170" s="78">
        <v>9.4000000000000004E-3</v>
      </c>
      <c r="K170" s="78">
        <v>1.1999999999999999E-3</v>
      </c>
      <c r="W170" s="97"/>
    </row>
    <row r="171" spans="2:23">
      <c r="B171" t="s">
        <v>2682</v>
      </c>
      <c r="C171" t="s">
        <v>2683</v>
      </c>
      <c r="D171" t="s">
        <v>106</v>
      </c>
      <c r="E171" s="95">
        <v>44377</v>
      </c>
      <c r="F171" s="77">
        <v>92583.03</v>
      </c>
      <c r="G171" s="77">
        <v>35.569099999999956</v>
      </c>
      <c r="H171" s="77">
        <v>121.581069333611</v>
      </c>
      <c r="I171" s="78">
        <v>2.0000000000000001E-4</v>
      </c>
      <c r="J171" s="78">
        <v>1.2999999999999999E-3</v>
      </c>
      <c r="K171" s="78">
        <v>2.0000000000000001E-4</v>
      </c>
      <c r="W171" s="97"/>
    </row>
    <row r="172" spans="2:23">
      <c r="B172" t="s">
        <v>2684</v>
      </c>
      <c r="C172" t="s">
        <v>2685</v>
      </c>
      <c r="D172" t="s">
        <v>106</v>
      </c>
      <c r="E172" s="95">
        <v>44539</v>
      </c>
      <c r="F172" s="77">
        <v>43718.46</v>
      </c>
      <c r="G172" s="77">
        <v>99.307299999999771</v>
      </c>
      <c r="H172" s="77">
        <v>160.29047726422499</v>
      </c>
      <c r="I172" s="78">
        <v>1E-4</v>
      </c>
      <c r="J172" s="78">
        <v>1.8E-3</v>
      </c>
      <c r="K172" s="78">
        <v>2.0000000000000001E-4</v>
      </c>
      <c r="W172" s="97"/>
    </row>
    <row r="173" spans="2:23">
      <c r="B173" t="s">
        <v>2686</v>
      </c>
      <c r="C173" t="s">
        <v>2687</v>
      </c>
      <c r="D173" t="s">
        <v>106</v>
      </c>
      <c r="E173" s="95">
        <v>44217</v>
      </c>
      <c r="F173" s="77">
        <v>246993.61</v>
      </c>
      <c r="G173" s="77">
        <v>93.64379999999997</v>
      </c>
      <c r="H173" s="77">
        <v>853.93819437907598</v>
      </c>
      <c r="I173" s="78">
        <v>6.9999999999999999E-4</v>
      </c>
      <c r="J173" s="78">
        <v>9.4000000000000004E-3</v>
      </c>
      <c r="K173" s="78">
        <v>1.1999999999999999E-3</v>
      </c>
      <c r="W173" s="97"/>
    </row>
    <row r="174" spans="2:23">
      <c r="B174" t="s">
        <v>2688</v>
      </c>
      <c r="C174" t="s">
        <v>2689</v>
      </c>
      <c r="D174" t="s">
        <v>106</v>
      </c>
      <c r="E174" s="95">
        <v>44531</v>
      </c>
      <c r="F174" s="77">
        <v>355033.5</v>
      </c>
      <c r="G174" s="77">
        <v>71.343999999999994</v>
      </c>
      <c r="H174" s="77">
        <v>935.16551008607996</v>
      </c>
      <c r="I174" s="78">
        <v>2.0000000000000001E-4</v>
      </c>
      <c r="J174" s="78">
        <v>1.03E-2</v>
      </c>
      <c r="K174" s="78">
        <v>1.2999999999999999E-3</v>
      </c>
      <c r="W174" s="97"/>
    </row>
    <row r="175" spans="2:23">
      <c r="B175" t="s">
        <v>2690</v>
      </c>
      <c r="C175" t="s">
        <v>2691</v>
      </c>
      <c r="D175" t="s">
        <v>106</v>
      </c>
      <c r="E175" s="95">
        <v>44561</v>
      </c>
      <c r="F175" s="77">
        <v>15054.59</v>
      </c>
      <c r="G175" s="77">
        <v>72.008200000000073</v>
      </c>
      <c r="H175" s="77">
        <v>40.023271008395</v>
      </c>
      <c r="I175" s="78">
        <v>5.0000000000000001E-4</v>
      </c>
      <c r="J175" s="78">
        <v>4.0000000000000002E-4</v>
      </c>
      <c r="K175" s="78">
        <v>1E-4</v>
      </c>
      <c r="W175" s="97"/>
    </row>
    <row r="176" spans="2:23">
      <c r="B176" t="s">
        <v>2692</v>
      </c>
      <c r="C176" t="s">
        <v>2693</v>
      </c>
      <c r="D176" t="s">
        <v>110</v>
      </c>
      <c r="E176" s="95">
        <v>44608</v>
      </c>
      <c r="F176" s="77">
        <v>156585.56</v>
      </c>
      <c r="G176" s="77">
        <v>95.853199999999916</v>
      </c>
      <c r="H176" s="77">
        <v>605.38216180961001</v>
      </c>
      <c r="I176" s="78">
        <v>1E-4</v>
      </c>
      <c r="J176" s="78">
        <v>6.6E-3</v>
      </c>
      <c r="K176" s="78">
        <v>8.9999999999999998E-4</v>
      </c>
      <c r="W176" s="97"/>
    </row>
    <row r="177" spans="2:3">
      <c r="B177" t="s">
        <v>228</v>
      </c>
      <c r="C177" s="16"/>
    </row>
    <row r="178" spans="2:3">
      <c r="B178" t="s">
        <v>328</v>
      </c>
      <c r="C178" s="16"/>
    </row>
    <row r="179" spans="2:3">
      <c r="B179" t="s">
        <v>329</v>
      </c>
      <c r="C179" s="16"/>
    </row>
    <row r="180" spans="2:3">
      <c r="B180" t="s">
        <v>330</v>
      </c>
      <c r="C180" s="16"/>
    </row>
    <row r="181" spans="2:3">
      <c r="C181" s="16"/>
    </row>
    <row r="182" spans="2:3">
      <c r="C182" s="16"/>
    </row>
    <row r="183" spans="2:3">
      <c r="C183" s="16"/>
    </row>
    <row r="184" spans="2:3">
      <c r="C184" s="16"/>
    </row>
    <row r="185" spans="2:3">
      <c r="C185" s="16"/>
    </row>
    <row r="186" spans="2:3">
      <c r="C186" s="16"/>
    </row>
    <row r="187" spans="2:3">
      <c r="C187" s="16"/>
    </row>
    <row r="188" spans="2:3">
      <c r="C188" s="16"/>
    </row>
    <row r="189" spans="2:3">
      <c r="C189" s="16"/>
    </row>
    <row r="190" spans="2:3">
      <c r="C190" s="16"/>
    </row>
    <row r="191" spans="2:3">
      <c r="C191" s="16"/>
    </row>
    <row r="192" spans="2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W14" sqref="W14:W1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7">
        <v>45106</v>
      </c>
    </row>
    <row r="2" spans="2:59" s="1" customFormat="1">
      <c r="B2" s="2" t="s">
        <v>1</v>
      </c>
      <c r="C2" s="12" t="s">
        <v>3690</v>
      </c>
    </row>
    <row r="3" spans="2:59" s="1" customFormat="1">
      <c r="B3" s="2" t="s">
        <v>2</v>
      </c>
      <c r="C3" s="26" t="s">
        <v>3691</v>
      </c>
    </row>
    <row r="4" spans="2:59" s="1" customFormat="1">
      <c r="B4" s="2" t="s">
        <v>3</v>
      </c>
      <c r="C4" s="88" t="s">
        <v>197</v>
      </c>
    </row>
    <row r="6" spans="2:59" ht="26.25" customHeight="1">
      <c r="B6" s="111" t="s">
        <v>136</v>
      </c>
      <c r="C6" s="112"/>
      <c r="D6" s="112"/>
      <c r="E6" s="112"/>
      <c r="F6" s="112"/>
      <c r="G6" s="112"/>
      <c r="H6" s="112"/>
      <c r="I6" s="112"/>
      <c r="J6" s="112"/>
      <c r="K6" s="112"/>
      <c r="L6" s="113"/>
    </row>
    <row r="7" spans="2:59" ht="26.25" customHeight="1">
      <c r="B7" s="111" t="s">
        <v>141</v>
      </c>
      <c r="C7" s="112"/>
      <c r="D7" s="112"/>
      <c r="E7" s="112"/>
      <c r="F7" s="112"/>
      <c r="G7" s="112"/>
      <c r="H7" s="112"/>
      <c r="I7" s="112"/>
      <c r="J7" s="112"/>
      <c r="K7" s="112"/>
      <c r="L7" s="113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15052.54</v>
      </c>
      <c r="H11" s="7"/>
      <c r="I11" s="75">
        <v>0.85945183650000001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2694</v>
      </c>
      <c r="C12" s="16"/>
      <c r="D12" s="16"/>
      <c r="G12" s="81">
        <v>14128.42</v>
      </c>
      <c r="I12" s="81">
        <v>0.29137863834</v>
      </c>
      <c r="K12" s="80">
        <v>0.33900000000000002</v>
      </c>
      <c r="L12" s="80">
        <v>0</v>
      </c>
    </row>
    <row r="13" spans="2:59">
      <c r="B13" t="s">
        <v>2695</v>
      </c>
      <c r="C13" t="s">
        <v>2696</v>
      </c>
      <c r="D13" t="s">
        <v>653</v>
      </c>
      <c r="E13" t="s">
        <v>102</v>
      </c>
      <c r="F13" s="95">
        <v>44607</v>
      </c>
      <c r="G13" s="77">
        <v>4729.82</v>
      </c>
      <c r="H13" s="77">
        <v>6.1585999999999999</v>
      </c>
      <c r="I13" s="77">
        <v>0.29129069452</v>
      </c>
      <c r="J13" s="78">
        <v>0</v>
      </c>
      <c r="K13" s="78">
        <v>0.33889999999999998</v>
      </c>
      <c r="L13" s="78">
        <v>0</v>
      </c>
    </row>
    <row r="14" spans="2:59">
      <c r="B14" t="s">
        <v>2697</v>
      </c>
      <c r="C14" t="s">
        <v>2698</v>
      </c>
      <c r="D14" t="s">
        <v>125</v>
      </c>
      <c r="E14" t="s">
        <v>102</v>
      </c>
      <c r="F14" s="95">
        <v>44537</v>
      </c>
      <c r="G14" s="77">
        <v>1006.99</v>
      </c>
      <c r="H14" s="77">
        <v>7.9000000000000008E-3</v>
      </c>
      <c r="I14" s="77">
        <v>7.9552210000000001E-5</v>
      </c>
      <c r="J14" s="78">
        <v>2.0000000000000001E-4</v>
      </c>
      <c r="K14" s="78">
        <v>1E-4</v>
      </c>
      <c r="L14" s="78">
        <v>0</v>
      </c>
      <c r="W14" s="97"/>
    </row>
    <row r="15" spans="2:59">
      <c r="B15" t="s">
        <v>2699</v>
      </c>
      <c r="C15" t="s">
        <v>2700</v>
      </c>
      <c r="D15" t="s">
        <v>1481</v>
      </c>
      <c r="E15" t="s">
        <v>102</v>
      </c>
      <c r="F15" s="95">
        <v>44628</v>
      </c>
      <c r="G15" s="77">
        <v>8391.61</v>
      </c>
      <c r="H15" s="77">
        <v>1E-4</v>
      </c>
      <c r="I15" s="77">
        <v>8.3916100000000001E-6</v>
      </c>
      <c r="J15" s="78">
        <v>1E-4</v>
      </c>
      <c r="K15" s="78">
        <v>0</v>
      </c>
      <c r="L15" s="78">
        <v>0</v>
      </c>
      <c r="W15" s="97"/>
    </row>
    <row r="16" spans="2:59">
      <c r="B16" s="79" t="s">
        <v>2157</v>
      </c>
      <c r="C16" s="16"/>
      <c r="D16" s="16"/>
      <c r="F16" s="97"/>
      <c r="G16" s="81">
        <v>924.12</v>
      </c>
      <c r="I16" s="81">
        <v>0.56807319816000001</v>
      </c>
      <c r="K16" s="80">
        <v>0.66100000000000003</v>
      </c>
      <c r="L16" s="80">
        <v>0</v>
      </c>
    </row>
    <row r="17" spans="2:23">
      <c r="B17" t="s">
        <v>2701</v>
      </c>
      <c r="C17" t="s">
        <v>2702</v>
      </c>
      <c r="D17" t="s">
        <v>1579</v>
      </c>
      <c r="E17" t="s">
        <v>106</v>
      </c>
      <c r="F17" s="95">
        <v>44742</v>
      </c>
      <c r="G17" s="77">
        <v>924.12</v>
      </c>
      <c r="H17" s="77">
        <v>16.649999999999999</v>
      </c>
      <c r="I17" s="77">
        <v>0.56807319816000001</v>
      </c>
      <c r="J17" s="78">
        <v>1E-4</v>
      </c>
      <c r="K17" s="78">
        <v>0.66100000000000003</v>
      </c>
      <c r="L17" s="78">
        <v>0</v>
      </c>
      <c r="W17" s="97"/>
    </row>
    <row r="18" spans="2:23">
      <c r="B18" t="s">
        <v>228</v>
      </c>
      <c r="C18" s="16"/>
      <c r="D18" s="16"/>
    </row>
    <row r="19" spans="2:23">
      <c r="B19" t="s">
        <v>328</v>
      </c>
      <c r="C19" s="16"/>
      <c r="D19" s="16"/>
    </row>
    <row r="20" spans="2:23">
      <c r="B20" t="s">
        <v>329</v>
      </c>
      <c r="C20" s="16"/>
      <c r="D20" s="16"/>
    </row>
    <row r="21" spans="2:23">
      <c r="B21" t="s">
        <v>330</v>
      </c>
      <c r="C21" s="16"/>
      <c r="D21" s="16"/>
    </row>
    <row r="22" spans="2:23">
      <c r="C22" s="16"/>
      <c r="D22" s="16"/>
    </row>
    <row r="23" spans="2:23">
      <c r="C23" s="16"/>
      <c r="D23" s="16"/>
    </row>
    <row r="24" spans="2:23">
      <c r="C24" s="16"/>
      <c r="D24" s="16"/>
    </row>
    <row r="25" spans="2:23">
      <c r="C25" s="16"/>
      <c r="D25" s="16"/>
    </row>
    <row r="26" spans="2:23">
      <c r="C26" s="16"/>
      <c r="D26" s="16"/>
    </row>
    <row r="27" spans="2:23">
      <c r="C27" s="16"/>
      <c r="D27" s="16"/>
    </row>
    <row r="28" spans="2:23">
      <c r="C28" s="16"/>
      <c r="D28" s="16"/>
    </row>
    <row r="29" spans="2:23">
      <c r="C29" s="16"/>
      <c r="D29" s="16"/>
    </row>
    <row r="30" spans="2:23">
      <c r="C30" s="16"/>
      <c r="D30" s="16"/>
    </row>
    <row r="31" spans="2:23">
      <c r="C31" s="16"/>
      <c r="D31" s="16"/>
    </row>
    <row r="32" spans="2:23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topLeftCell="A9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7">
        <v>45106</v>
      </c>
    </row>
    <row r="2" spans="2:52" s="1" customFormat="1">
      <c r="B2" s="2" t="s">
        <v>1</v>
      </c>
      <c r="C2" s="12" t="s">
        <v>3690</v>
      </c>
    </row>
    <row r="3" spans="2:52" s="1" customFormat="1">
      <c r="B3" s="2" t="s">
        <v>2</v>
      </c>
      <c r="C3" s="26" t="s">
        <v>3691</v>
      </c>
    </row>
    <row r="4" spans="2:52" s="1" customFormat="1">
      <c r="B4" s="2" t="s">
        <v>3</v>
      </c>
      <c r="C4" s="88" t="s">
        <v>197</v>
      </c>
    </row>
    <row r="6" spans="2:52" ht="26.25" customHeight="1">
      <c r="B6" s="111" t="s">
        <v>136</v>
      </c>
      <c r="C6" s="112"/>
      <c r="D6" s="112"/>
      <c r="E6" s="112"/>
      <c r="F6" s="112"/>
      <c r="G6" s="112"/>
      <c r="H6" s="112"/>
      <c r="I6" s="112"/>
      <c r="J6" s="112"/>
      <c r="K6" s="112"/>
      <c r="L6" s="113"/>
    </row>
    <row r="7" spans="2:52" ht="26.25" customHeight="1">
      <c r="B7" s="111" t="s">
        <v>142</v>
      </c>
      <c r="C7" s="112"/>
      <c r="D7" s="112"/>
      <c r="E7" s="112"/>
      <c r="F7" s="112"/>
      <c r="G7" s="112"/>
      <c r="H7" s="112"/>
      <c r="I7" s="112"/>
      <c r="J7" s="112"/>
      <c r="K7" s="112"/>
      <c r="L7" s="113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2162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2171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211</v>
      </c>
      <c r="C16" t="s">
        <v>211</v>
      </c>
      <c r="D16" t="s">
        <v>211</v>
      </c>
      <c r="E16" t="s">
        <v>211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2703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211</v>
      </c>
      <c r="C18" t="s">
        <v>211</v>
      </c>
      <c r="D18" t="s">
        <v>211</v>
      </c>
      <c r="E18" t="s">
        <v>211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2172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211</v>
      </c>
      <c r="C20" t="s">
        <v>211</v>
      </c>
      <c r="D20" t="s">
        <v>211</v>
      </c>
      <c r="E20" t="s">
        <v>211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924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211</v>
      </c>
      <c r="C22" t="s">
        <v>211</v>
      </c>
      <c r="D22" t="s">
        <v>211</v>
      </c>
      <c r="E22" t="s">
        <v>211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226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2162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211</v>
      </c>
      <c r="C25" t="s">
        <v>211</v>
      </c>
      <c r="D25" t="s">
        <v>211</v>
      </c>
      <c r="E25" t="s">
        <v>211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2177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211</v>
      </c>
      <c r="C27" t="s">
        <v>211</v>
      </c>
      <c r="D27" t="s">
        <v>211</v>
      </c>
      <c r="E27" t="s">
        <v>211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2172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211</v>
      </c>
      <c r="C29" t="s">
        <v>211</v>
      </c>
      <c r="D29" t="s">
        <v>211</v>
      </c>
      <c r="E29" t="s">
        <v>211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2178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211</v>
      </c>
      <c r="C31" t="s">
        <v>211</v>
      </c>
      <c r="D31" t="s">
        <v>211</v>
      </c>
      <c r="E31" t="s">
        <v>211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924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211</v>
      </c>
      <c r="C33" t="s">
        <v>211</v>
      </c>
      <c r="D33" t="s">
        <v>211</v>
      </c>
      <c r="E33" t="s">
        <v>211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228</v>
      </c>
      <c r="C34" s="16"/>
      <c r="D34" s="16"/>
    </row>
    <row r="35" spans="2:12">
      <c r="B35" t="s">
        <v>328</v>
      </c>
      <c r="C35" s="16"/>
      <c r="D35" s="16"/>
    </row>
    <row r="36" spans="2:12">
      <c r="B36" t="s">
        <v>329</v>
      </c>
      <c r="C36" s="16"/>
      <c r="D36" s="16"/>
    </row>
    <row r="37" spans="2:12">
      <c r="B37" t="s">
        <v>330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98"/>
  <sheetViews>
    <sheetView rightToLeft="1" workbookViewId="0">
      <selection activeCell="G17" sqref="G17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7.28515625" style="16" bestFit="1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9" s="1" customFormat="1">
      <c r="B1" s="2" t="s">
        <v>0</v>
      </c>
      <c r="C1" s="87">
        <v>45106</v>
      </c>
    </row>
    <row r="2" spans="2:19" s="1" customFormat="1">
      <c r="B2" s="2" t="s">
        <v>1</v>
      </c>
      <c r="C2" s="12" t="s">
        <v>3690</v>
      </c>
    </row>
    <row r="3" spans="2:19" s="1" customFormat="1">
      <c r="B3" s="2" t="s">
        <v>2</v>
      </c>
      <c r="C3" s="26" t="s">
        <v>3691</v>
      </c>
    </row>
    <row r="4" spans="2:19" s="1" customFormat="1">
      <c r="B4" s="2" t="s">
        <v>3</v>
      </c>
      <c r="C4" s="88" t="s">
        <v>197</v>
      </c>
    </row>
    <row r="5" spans="2:19">
      <c r="B5" s="2"/>
    </row>
    <row r="7" spans="2:19" ht="26.25" customHeight="1">
      <c r="B7" s="101" t="s">
        <v>47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</row>
    <row r="8" spans="2:19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9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9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J12+J54</f>
        <v>103795.249436873</v>
      </c>
      <c r="K11" s="76">
        <f>J11/$J$11</f>
        <v>1</v>
      </c>
      <c r="L11" s="76">
        <f>J11/'סכום נכסי הקרן'!$C$42</f>
        <v>0.14810864229705226</v>
      </c>
      <c r="S11" s="90"/>
    </row>
    <row r="12" spans="2:19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f>J13+J18+J44+J46+J48+J50+J52</f>
        <v>98119.755846872999</v>
      </c>
      <c r="K12" s="80">
        <f t="shared" ref="K12:K60" si="0">J12/$J$11</f>
        <v>0.94532029528526962</v>
      </c>
      <c r="L12" s="80">
        <f>J12/'סכום נכסי הקרן'!$C$42</f>
        <v>0.14001010547054982</v>
      </c>
    </row>
    <row r="13" spans="2:19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f>SUM(J14:J17)</f>
        <v>60483.479029999995</v>
      </c>
      <c r="K13" s="80">
        <f t="shared" si="0"/>
        <v>0.58271914522239587</v>
      </c>
      <c r="L13" s="80">
        <f>J13/'סכום נכסי הקרן'!$C$42</f>
        <v>8.6305741439387865E-2</v>
      </c>
    </row>
    <row r="14" spans="2:19">
      <c r="B14" s="91" t="s">
        <v>3692</v>
      </c>
      <c r="C14" t="s">
        <v>3693</v>
      </c>
      <c r="D14">
        <v>11</v>
      </c>
      <c r="E14" t="s">
        <v>207</v>
      </c>
      <c r="F14" t="s">
        <v>208</v>
      </c>
      <c r="G14" t="s">
        <v>102</v>
      </c>
      <c r="H14" s="92">
        <v>4.3799999999999999E-2</v>
      </c>
      <c r="I14" s="92">
        <v>4.3799999999999999E-2</v>
      </c>
      <c r="J14" s="93">
        <v>11252.800719999999</v>
      </c>
      <c r="K14" s="92">
        <f t="shared" si="0"/>
        <v>0.10841344648286447</v>
      </c>
      <c r="L14" s="92">
        <f>J14/'סכום נכסי הקרן'!$C$42</f>
        <v>1.6056968365321191E-2</v>
      </c>
    </row>
    <row r="15" spans="2:19">
      <c r="B15" s="91" t="s">
        <v>3694</v>
      </c>
      <c r="C15" s="91" t="s">
        <v>206</v>
      </c>
      <c r="D15">
        <v>12</v>
      </c>
      <c r="E15" t="s">
        <v>207</v>
      </c>
      <c r="F15" t="s">
        <v>208</v>
      </c>
      <c r="G15" t="s">
        <v>102</v>
      </c>
      <c r="H15" s="92">
        <v>4.3700000000000003E-2</v>
      </c>
      <c r="I15" s="92">
        <v>4.3700000000000003E-2</v>
      </c>
      <c r="J15" s="93">
        <f>4404.889+6702.98483</f>
        <v>11107.87383</v>
      </c>
      <c r="K15" s="92">
        <f t="shared" si="0"/>
        <v>0.1070171697670583</v>
      </c>
      <c r="L15" s="92">
        <f>J15/'סכום נכסי הקרן'!$C$42</f>
        <v>1.5850167716672154E-2</v>
      </c>
    </row>
    <row r="16" spans="2:19">
      <c r="B16" s="91" t="s">
        <v>3695</v>
      </c>
      <c r="C16" t="s">
        <v>209</v>
      </c>
      <c r="D16">
        <v>10</v>
      </c>
      <c r="E16" t="s">
        <v>207</v>
      </c>
      <c r="F16" t="s">
        <v>208</v>
      </c>
      <c r="G16" t="s">
        <v>102</v>
      </c>
      <c r="H16" s="92">
        <v>4.3900000000000002E-2</v>
      </c>
      <c r="I16" s="92">
        <v>4.3900000000000002E-2</v>
      </c>
      <c r="J16" s="93">
        <f>24948.4937+11625.03932</f>
        <v>36573.533020000003</v>
      </c>
      <c r="K16" s="92">
        <f t="shared" si="0"/>
        <v>0.35236230192060553</v>
      </c>
      <c r="L16" s="92">
        <f>J16/'סכום נכסי הקרן'!$C$42</f>
        <v>5.2187902134124886E-2</v>
      </c>
    </row>
    <row r="17" spans="2:12">
      <c r="B17" s="91" t="s">
        <v>3696</v>
      </c>
      <c r="C17" s="91" t="s">
        <v>3697</v>
      </c>
      <c r="D17">
        <v>20</v>
      </c>
      <c r="E17" t="s">
        <v>207</v>
      </c>
      <c r="F17" t="s">
        <v>208</v>
      </c>
      <c r="G17" t="s">
        <v>102</v>
      </c>
      <c r="H17" s="92">
        <v>4.2700000000000002E-2</v>
      </c>
      <c r="I17" s="92">
        <v>4.2700000000000002E-2</v>
      </c>
      <c r="J17" s="93">
        <v>1549.2714599999997</v>
      </c>
      <c r="K17" s="92">
        <f t="shared" si="0"/>
        <v>1.4926227051867608E-2</v>
      </c>
      <c r="L17" s="92">
        <f>J17/'סכום נכסי הקרן'!$C$42</f>
        <v>2.2107032232696442E-3</v>
      </c>
    </row>
    <row r="18" spans="2:12">
      <c r="B18" s="79" t="s">
        <v>210</v>
      </c>
      <c r="D18" s="16"/>
      <c r="I18" s="80">
        <v>0</v>
      </c>
      <c r="J18" s="81">
        <f>SUM(J19:J43)</f>
        <v>37636.276816873004</v>
      </c>
      <c r="K18" s="80">
        <f t="shared" si="0"/>
        <v>0.3626011500628738</v>
      </c>
      <c r="L18" s="80">
        <f>J18/'סכום נכסי הקרן'!$C$42</f>
        <v>5.3704364031161939E-2</v>
      </c>
    </row>
    <row r="19" spans="2:12">
      <c r="B19" s="91" t="s">
        <v>3692</v>
      </c>
      <c r="C19" s="91" t="s">
        <v>3698</v>
      </c>
      <c r="D19">
        <v>11</v>
      </c>
      <c r="E19" t="s">
        <v>207</v>
      </c>
      <c r="F19" t="s">
        <v>208</v>
      </c>
      <c r="G19" t="s">
        <v>110</v>
      </c>
      <c r="H19" s="92">
        <v>0</v>
      </c>
      <c r="I19" s="92">
        <v>0</v>
      </c>
      <c r="J19" s="93">
        <v>1.2489999999999998E-2</v>
      </c>
      <c r="K19" s="92">
        <f t="shared" si="0"/>
        <v>1.2033306021000761E-7</v>
      </c>
      <c r="L19" s="92">
        <f>J19/'סכום נכסי הקרן'!$C$42</f>
        <v>1.7822366171153668E-8</v>
      </c>
    </row>
    <row r="20" spans="2:12">
      <c r="B20" s="91" t="s">
        <v>3694</v>
      </c>
      <c r="C20" s="91" t="s">
        <v>217</v>
      </c>
      <c r="D20">
        <v>12</v>
      </c>
      <c r="E20" t="s">
        <v>207</v>
      </c>
      <c r="F20" t="s">
        <v>208</v>
      </c>
      <c r="G20" t="s">
        <v>110</v>
      </c>
      <c r="H20" s="92">
        <v>2.75E-2</v>
      </c>
      <c r="I20" s="92">
        <v>2.75E-2</v>
      </c>
      <c r="J20" s="93">
        <f>0.55943258+37.70933</f>
        <v>38.268762580000001</v>
      </c>
      <c r="K20" s="92">
        <f t="shared" si="0"/>
        <v>3.6869474072871315E-4</v>
      </c>
      <c r="L20" s="92">
        <f>J20/'סכום נכסי הקרן'!$C$42</f>
        <v>5.4606877471393396E-5</v>
      </c>
    </row>
    <row r="21" spans="2:12">
      <c r="B21" s="91" t="s">
        <v>3695</v>
      </c>
      <c r="C21" t="s">
        <v>218</v>
      </c>
      <c r="D21">
        <v>10</v>
      </c>
      <c r="E21" t="s">
        <v>207</v>
      </c>
      <c r="F21" t="s">
        <v>208</v>
      </c>
      <c r="G21" t="s">
        <v>110</v>
      </c>
      <c r="H21" s="92">
        <v>2.8500000000000001E-2</v>
      </c>
      <c r="I21" s="92">
        <v>2.8500000000000001E-2</v>
      </c>
      <c r="J21" s="93">
        <f>22.169825104+11.866625806+1796.38308</f>
        <v>1830.41953091</v>
      </c>
      <c r="K21" s="92">
        <f t="shared" si="0"/>
        <v>1.7634906615097437E-2</v>
      </c>
      <c r="L21" s="92">
        <f>J21/'סכום נכסי הקרן'!$C$42</f>
        <v>2.6118820757973864E-3</v>
      </c>
    </row>
    <row r="22" spans="2:12">
      <c r="B22" s="91" t="s">
        <v>3696</v>
      </c>
      <c r="C22" s="91" t="s">
        <v>3699</v>
      </c>
      <c r="D22">
        <v>20</v>
      </c>
      <c r="E22" t="s">
        <v>207</v>
      </c>
      <c r="F22" t="s">
        <v>208</v>
      </c>
      <c r="G22" t="s">
        <v>110</v>
      </c>
      <c r="H22" s="92">
        <v>0</v>
      </c>
      <c r="I22" s="92">
        <v>0</v>
      </c>
      <c r="J22" s="93">
        <v>27.047199999999997</v>
      </c>
      <c r="K22" s="92">
        <f t="shared" si="0"/>
        <v>2.6058225349176288E-4</v>
      </c>
      <c r="L22" s="92">
        <f>J22/'סכום נכסי הקרן'!$C$42</f>
        <v>3.85944837713713E-5</v>
      </c>
    </row>
    <row r="23" spans="2:12">
      <c r="B23" s="91" t="s">
        <v>3692</v>
      </c>
      <c r="C23" s="91" t="s">
        <v>3700</v>
      </c>
      <c r="D23">
        <v>11</v>
      </c>
      <c r="E23" t="s">
        <v>207</v>
      </c>
      <c r="F23" t="s">
        <v>208</v>
      </c>
      <c r="G23" t="s">
        <v>120</v>
      </c>
      <c r="H23" s="92">
        <v>0</v>
      </c>
      <c r="I23" s="92">
        <v>0</v>
      </c>
      <c r="J23" s="93">
        <v>1.1E-4</v>
      </c>
      <c r="K23" s="92">
        <f t="shared" si="0"/>
        <v>1.0597787528503476E-9</v>
      </c>
      <c r="L23" s="92">
        <f>J23/'סכום נכסי הקרן'!$C$42</f>
        <v>1.5696239221992828E-10</v>
      </c>
    </row>
    <row r="24" spans="2:12">
      <c r="B24" s="91" t="s">
        <v>3694</v>
      </c>
      <c r="C24" t="s">
        <v>214</v>
      </c>
      <c r="D24">
        <v>12</v>
      </c>
      <c r="E24" t="s">
        <v>207</v>
      </c>
      <c r="F24" t="s">
        <v>208</v>
      </c>
      <c r="G24" t="s">
        <v>120</v>
      </c>
      <c r="H24" s="92">
        <v>0</v>
      </c>
      <c r="I24" s="92">
        <v>0</v>
      </c>
      <c r="J24" s="93">
        <v>13.055886228</v>
      </c>
      <c r="K24" s="92">
        <f t="shared" si="0"/>
        <v>1.2578500749150791E-4</v>
      </c>
      <c r="L24" s="92">
        <f>J24/'סכום נכסי הקרן'!$C$42</f>
        <v>1.862984668089178E-5</v>
      </c>
    </row>
    <row r="25" spans="2:12">
      <c r="B25" s="91" t="s">
        <v>3695</v>
      </c>
      <c r="C25" t="s">
        <v>3701</v>
      </c>
      <c r="D25">
        <v>10</v>
      </c>
      <c r="E25" t="s">
        <v>207</v>
      </c>
      <c r="F25" t="s">
        <v>208</v>
      </c>
      <c r="G25" t="s">
        <v>120</v>
      </c>
      <c r="H25" s="92">
        <v>0</v>
      </c>
      <c r="I25" s="92">
        <v>0</v>
      </c>
      <c r="J25" s="93">
        <v>7.3999999999999847E-4</v>
      </c>
      <c r="K25" s="92">
        <f t="shared" si="0"/>
        <v>7.1294207009932319E-9</v>
      </c>
      <c r="L25" s="92">
        <f>J25/'סכום נכסי הקרן'!$C$42</f>
        <v>1.0559288203886062E-9</v>
      </c>
    </row>
    <row r="26" spans="2:12">
      <c r="B26" s="91" t="s">
        <v>3696</v>
      </c>
      <c r="C26" s="91" t="s">
        <v>3702</v>
      </c>
      <c r="D26">
        <v>20</v>
      </c>
      <c r="E26" t="s">
        <v>207</v>
      </c>
      <c r="F26" t="s">
        <v>208</v>
      </c>
      <c r="G26" t="s">
        <v>120</v>
      </c>
      <c r="H26" s="92">
        <v>0</v>
      </c>
      <c r="I26" s="92">
        <v>0</v>
      </c>
      <c r="J26" s="93">
        <v>8.2159999999999997E-2</v>
      </c>
      <c r="K26" s="92">
        <f t="shared" si="0"/>
        <v>7.9155838485622314E-7</v>
      </c>
      <c r="L26" s="92">
        <f>J26/'סכום נכסי הקרן'!$C$42</f>
        <v>1.1723663767990277E-7</v>
      </c>
    </row>
    <row r="27" spans="2:12">
      <c r="B27" s="91" t="s">
        <v>3692</v>
      </c>
      <c r="C27" s="91" t="s">
        <v>3703</v>
      </c>
      <c r="D27">
        <v>11</v>
      </c>
      <c r="E27" t="s">
        <v>207</v>
      </c>
      <c r="F27" t="s">
        <v>208</v>
      </c>
      <c r="G27" t="s">
        <v>106</v>
      </c>
      <c r="H27" s="92">
        <v>4.5600000000000002E-2</v>
      </c>
      <c r="I27" s="92">
        <v>4.5600000000000002E-2</v>
      </c>
      <c r="J27" s="93">
        <v>3953.7518899999995</v>
      </c>
      <c r="K27" s="92">
        <f t="shared" si="0"/>
        <v>3.8091838609671851E-2</v>
      </c>
      <c r="L27" s="92">
        <f>J27/'סכום נכסי הקרן'!$C$42</f>
        <v>5.6417304990769327E-3</v>
      </c>
    </row>
    <row r="28" spans="2:12">
      <c r="B28" s="91" t="s">
        <v>3694</v>
      </c>
      <c r="C28" s="91" t="s">
        <v>3704</v>
      </c>
      <c r="D28">
        <v>12</v>
      </c>
      <c r="E28" t="s">
        <v>207</v>
      </c>
      <c r="F28" t="s">
        <v>208</v>
      </c>
      <c r="G28" t="s">
        <v>106</v>
      </c>
      <c r="H28" s="92">
        <v>4.6600000000000003E-2</v>
      </c>
      <c r="I28" s="92">
        <v>4.6600000000000003E-2</v>
      </c>
      <c r="J28" s="93">
        <f>75.48452756+3303.0352</f>
        <v>3378.5197275599999</v>
      </c>
      <c r="K28" s="92">
        <f t="shared" si="0"/>
        <v>3.2549849303216659E-2</v>
      </c>
      <c r="L28" s="92">
        <f>J28/'סכום נכסי הקרן'!$C$42</f>
        <v>4.8209139872730719E-3</v>
      </c>
    </row>
    <row r="29" spans="2:12">
      <c r="B29" s="91" t="s">
        <v>3695</v>
      </c>
      <c r="C29" t="s">
        <v>215</v>
      </c>
      <c r="D29">
        <v>10</v>
      </c>
      <c r="E29" t="s">
        <v>207</v>
      </c>
      <c r="F29" t="s">
        <v>208</v>
      </c>
      <c r="G29" t="s">
        <v>106</v>
      </c>
      <c r="H29" s="92">
        <v>4.5100000000000001E-2</v>
      </c>
      <c r="I29" s="92">
        <v>4.5100000000000001E-2</v>
      </c>
      <c r="J29" s="93">
        <f>2379.040807+17880.11226</f>
        <v>20259.153067000003</v>
      </c>
      <c r="K29" s="92">
        <f t="shared" si="0"/>
        <v>0.19518381791954142</v>
      </c>
      <c r="L29" s="92">
        <f>J29/'סכום נכסי הקרן'!$C$42</f>
        <v>2.8908410270418336E-2</v>
      </c>
    </row>
    <row r="30" spans="2:12">
      <c r="B30" s="91" t="s">
        <v>3696</v>
      </c>
      <c r="C30" s="91" t="s">
        <v>3705</v>
      </c>
      <c r="D30">
        <v>20</v>
      </c>
      <c r="E30" t="s">
        <v>207</v>
      </c>
      <c r="F30" t="s">
        <v>208</v>
      </c>
      <c r="G30" t="s">
        <v>106</v>
      </c>
      <c r="H30" s="92">
        <v>4.6600000000000003E-2</v>
      </c>
      <c r="I30" s="92">
        <v>4.6600000000000003E-2</v>
      </c>
      <c r="J30" s="93">
        <v>7893.4500699999999</v>
      </c>
      <c r="K30" s="92">
        <f t="shared" si="0"/>
        <v>7.6048278826100796E-2</v>
      </c>
      <c r="L30" s="92">
        <f>J30/'סכום נכסי הקרן'!$C$42</f>
        <v>1.1263407325961455E-2</v>
      </c>
    </row>
    <row r="31" spans="2:12">
      <c r="B31" s="91" t="s">
        <v>3695</v>
      </c>
      <c r="C31" t="s">
        <v>3706</v>
      </c>
      <c r="D31">
        <v>10</v>
      </c>
      <c r="E31" t="s">
        <v>207</v>
      </c>
      <c r="F31" t="s">
        <v>208</v>
      </c>
      <c r="G31" t="s">
        <v>202</v>
      </c>
      <c r="H31" s="92">
        <v>0</v>
      </c>
      <c r="I31" s="92">
        <v>0</v>
      </c>
      <c r="J31" s="93">
        <v>0.11893114</v>
      </c>
      <c r="K31" s="92">
        <f t="shared" si="0"/>
        <v>1.1458245020388189E-6</v>
      </c>
      <c r="L31" s="92">
        <f>J31/'סכום נכסי הקרן'!$C$42</f>
        <v>1.6970651130766545E-7</v>
      </c>
    </row>
    <row r="32" spans="2:12">
      <c r="B32" s="91" t="s">
        <v>3695</v>
      </c>
      <c r="C32" t="s">
        <v>216</v>
      </c>
      <c r="D32">
        <v>10</v>
      </c>
      <c r="E32" t="s">
        <v>207</v>
      </c>
      <c r="F32" t="s">
        <v>208</v>
      </c>
      <c r="G32" t="s">
        <v>116</v>
      </c>
      <c r="H32" s="92">
        <v>0</v>
      </c>
      <c r="I32" s="92">
        <v>0</v>
      </c>
      <c r="J32" s="93">
        <f>0.309101884+32.10293</f>
        <v>32.412031884000001</v>
      </c>
      <c r="K32" s="92">
        <f t="shared" si="0"/>
        <v>3.122689338851929E-4</v>
      </c>
      <c r="L32" s="92">
        <f>J32/'סכום נכסי הקרן'!$C$42</f>
        <v>4.6249727829283893E-5</v>
      </c>
    </row>
    <row r="33" spans="2:12">
      <c r="B33" s="91" t="s">
        <v>3696</v>
      </c>
      <c r="C33" s="91" t="s">
        <v>3707</v>
      </c>
      <c r="D33">
        <v>20</v>
      </c>
      <c r="E33" t="s">
        <v>207</v>
      </c>
      <c r="F33" t="s">
        <v>208</v>
      </c>
      <c r="G33" t="s">
        <v>116</v>
      </c>
      <c r="H33" s="92">
        <v>0</v>
      </c>
      <c r="I33" s="92">
        <v>0</v>
      </c>
      <c r="J33" s="93">
        <v>0.86926000000000003</v>
      </c>
      <c r="K33" s="92">
        <f t="shared" si="0"/>
        <v>8.3747570791153918E-6</v>
      </c>
      <c r="L33" s="92">
        <f>J33/'סכום נכסי הקרן'!$C$42</f>
        <v>1.2403739005554078E-6</v>
      </c>
    </row>
    <row r="34" spans="2:12">
      <c r="B34" s="91" t="s">
        <v>3694</v>
      </c>
      <c r="C34" s="91" t="s">
        <v>3708</v>
      </c>
      <c r="D34">
        <v>12</v>
      </c>
      <c r="E34" t="s">
        <v>207</v>
      </c>
      <c r="F34" t="s">
        <v>208</v>
      </c>
      <c r="G34" t="s">
        <v>200</v>
      </c>
      <c r="H34" s="92">
        <v>0</v>
      </c>
      <c r="I34" s="92">
        <v>0</v>
      </c>
      <c r="J34" s="93">
        <v>0.86538000000000004</v>
      </c>
      <c r="K34" s="92">
        <f t="shared" si="0"/>
        <v>8.3373757921966703E-6</v>
      </c>
      <c r="L34" s="92">
        <f>J34/'סכום נכסי הקרן'!$C$42</f>
        <v>1.2348374089025593E-6</v>
      </c>
    </row>
    <row r="35" spans="2:12">
      <c r="B35" s="91" t="s">
        <v>3695</v>
      </c>
      <c r="C35" t="s">
        <v>3709</v>
      </c>
      <c r="D35">
        <v>10</v>
      </c>
      <c r="E35" t="s">
        <v>207</v>
      </c>
      <c r="F35" t="s">
        <v>208</v>
      </c>
      <c r="G35" t="s">
        <v>200</v>
      </c>
      <c r="H35" s="92">
        <v>0</v>
      </c>
      <c r="I35" s="92">
        <v>0</v>
      </c>
      <c r="J35" s="93">
        <v>0.43269000000000002</v>
      </c>
      <c r="K35" s="92">
        <f t="shared" si="0"/>
        <v>4.1686878960983352E-6</v>
      </c>
      <c r="L35" s="92">
        <f>J35/'סכום נכסי הקרן'!$C$42</f>
        <v>6.1741870445127966E-7</v>
      </c>
    </row>
    <row r="36" spans="2:12">
      <c r="B36" s="91" t="s">
        <v>3696</v>
      </c>
      <c r="C36" s="91" t="s">
        <v>3710</v>
      </c>
      <c r="D36">
        <v>20</v>
      </c>
      <c r="E36" t="s">
        <v>207</v>
      </c>
      <c r="F36" t="s">
        <v>208</v>
      </c>
      <c r="G36" t="s">
        <v>200</v>
      </c>
      <c r="H36" s="92">
        <v>0</v>
      </c>
      <c r="I36" s="92">
        <v>0</v>
      </c>
      <c r="J36" s="93">
        <v>0.14956999999999998</v>
      </c>
      <c r="K36" s="92">
        <f t="shared" si="0"/>
        <v>1.4410100733075133E-6</v>
      </c>
      <c r="L36" s="92">
        <f>J36/'סכום נכסי הקרן'!$C$42</f>
        <v>2.1342604549395152E-7</v>
      </c>
    </row>
    <row r="37" spans="2:12">
      <c r="B37" s="91" t="s">
        <v>3695</v>
      </c>
      <c r="C37" s="91" t="s">
        <v>3711</v>
      </c>
      <c r="D37">
        <v>10</v>
      </c>
      <c r="E37" t="s">
        <v>207</v>
      </c>
      <c r="F37" t="s">
        <v>208</v>
      </c>
      <c r="G37" t="s">
        <v>203</v>
      </c>
      <c r="H37" s="92">
        <v>0</v>
      </c>
      <c r="I37" s="92">
        <v>0</v>
      </c>
      <c r="J37" s="93">
        <v>0.52438023</v>
      </c>
      <c r="K37" s="92">
        <f t="shared" si="0"/>
        <v>5.0520638742616217E-6</v>
      </c>
      <c r="L37" s="92">
        <f>J37/'סכום נכסי הקרן'!$C$42</f>
        <v>7.4825432121487447E-7</v>
      </c>
    </row>
    <row r="38" spans="2:12">
      <c r="B38" s="91" t="s">
        <v>3695</v>
      </c>
      <c r="C38" t="s">
        <v>3712</v>
      </c>
      <c r="D38">
        <v>10</v>
      </c>
      <c r="E38" t="s">
        <v>207</v>
      </c>
      <c r="F38" t="s">
        <v>208</v>
      </c>
      <c r="G38" t="s">
        <v>201</v>
      </c>
      <c r="H38" s="92">
        <v>0</v>
      </c>
      <c r="I38" s="92">
        <v>0</v>
      </c>
      <c r="J38" s="93">
        <v>7.0989597000000002E-2</v>
      </c>
      <c r="K38" s="92">
        <f t="shared" si="0"/>
        <v>6.839387870364434E-7</v>
      </c>
      <c r="L38" s="92">
        <f>J38/'סכום נכסי הקרן'!$C$42</f>
        <v>1.0129724516226038E-7</v>
      </c>
    </row>
    <row r="39" spans="2:12">
      <c r="B39" s="91" t="s">
        <v>3692</v>
      </c>
      <c r="C39" s="91" t="s">
        <v>3713</v>
      </c>
      <c r="D39">
        <v>11</v>
      </c>
      <c r="E39" t="s">
        <v>207</v>
      </c>
      <c r="F39" t="s">
        <v>208</v>
      </c>
      <c r="G39" t="s">
        <v>113</v>
      </c>
      <c r="H39" s="92">
        <v>0</v>
      </c>
      <c r="I39" s="92">
        <v>0</v>
      </c>
      <c r="J39" s="93">
        <v>2.5899999999999999E-3</v>
      </c>
      <c r="K39" s="92">
        <f t="shared" si="0"/>
        <v>2.4952972453476363E-8</v>
      </c>
      <c r="L39" s="92">
        <f>J39/'סכום נכסי הקרן'!$C$42</f>
        <v>3.6957508713601287E-9</v>
      </c>
    </row>
    <row r="40" spans="2:12">
      <c r="B40" s="91" t="s">
        <v>3694</v>
      </c>
      <c r="C40" s="91" t="s">
        <v>219</v>
      </c>
      <c r="D40">
        <v>12</v>
      </c>
      <c r="E40" t="s">
        <v>207</v>
      </c>
      <c r="F40" t="s">
        <v>208</v>
      </c>
      <c r="G40" t="s">
        <v>113</v>
      </c>
      <c r="H40" s="92">
        <v>4.5280000000000001E-2</v>
      </c>
      <c r="I40" s="92">
        <v>4.5280000000000001E-2</v>
      </c>
      <c r="J40" s="93">
        <f>198.458814719+1.90629</f>
        <v>200.36510471900002</v>
      </c>
      <c r="K40" s="92">
        <f t="shared" si="0"/>
        <v>1.9303880072166464E-3</v>
      </c>
      <c r="L40" s="92">
        <f>J40/'סכום נכסי הקרן'!$C$42</f>
        <v>2.8590714685536984E-4</v>
      </c>
    </row>
    <row r="41" spans="2:12">
      <c r="B41" s="91" t="s">
        <v>3695</v>
      </c>
      <c r="C41" t="s">
        <v>220</v>
      </c>
      <c r="D41">
        <v>10</v>
      </c>
      <c r="E41" t="s">
        <v>207</v>
      </c>
      <c r="F41" t="s">
        <v>208</v>
      </c>
      <c r="G41" t="s">
        <v>113</v>
      </c>
      <c r="H41" s="92">
        <v>4.3729999999999998E-2</v>
      </c>
      <c r="I41" s="92">
        <v>4.3729999999999998E-2</v>
      </c>
      <c r="J41" s="93">
        <f>0.107215515+6.28884</f>
        <v>6.3960555150000005</v>
      </c>
      <c r="K41" s="92">
        <f t="shared" si="0"/>
        <v>6.1621852153166253E-5</v>
      </c>
      <c r="L41" s="92">
        <f>J41/'סכום נכסי הקרן'!$C$42</f>
        <v>9.1267288582351394E-6</v>
      </c>
    </row>
    <row r="42" spans="2:12">
      <c r="B42" s="91" t="s">
        <v>3696</v>
      </c>
      <c r="C42" s="91" t="s">
        <v>3714</v>
      </c>
      <c r="D42">
        <v>20</v>
      </c>
      <c r="E42" t="s">
        <v>207</v>
      </c>
      <c r="F42" t="s">
        <v>208</v>
      </c>
      <c r="G42" t="s">
        <v>113</v>
      </c>
      <c r="H42" s="92">
        <v>0</v>
      </c>
      <c r="I42" s="92">
        <v>0</v>
      </c>
      <c r="J42" s="93">
        <v>0.17505000000000001</v>
      </c>
      <c r="K42" s="92">
        <f t="shared" si="0"/>
        <v>1.6864933698768486E-6</v>
      </c>
      <c r="L42" s="92">
        <f>J42/'סכום נכסי הקרן'!$C$42</f>
        <v>2.497842432554404E-7</v>
      </c>
    </row>
    <row r="43" spans="2:12">
      <c r="B43" s="91" t="s">
        <v>3695</v>
      </c>
      <c r="C43" t="s">
        <v>3715</v>
      </c>
      <c r="D43">
        <v>10</v>
      </c>
      <c r="E43" t="s">
        <v>207</v>
      </c>
      <c r="F43" t="s">
        <v>208</v>
      </c>
      <c r="G43" t="s">
        <v>199</v>
      </c>
      <c r="H43" s="92">
        <v>0</v>
      </c>
      <c r="I43" s="92">
        <v>0</v>
      </c>
      <c r="J43" s="93">
        <v>0.13314951</v>
      </c>
      <c r="K43" s="92">
        <f t="shared" si="0"/>
        <v>1.2828092877312261E-6</v>
      </c>
      <c r="L43" s="92">
        <f>J43/'סכום נכסי הקרן'!$C$42</f>
        <v>1.8999514193192053E-7</v>
      </c>
    </row>
    <row r="44" spans="2:12">
      <c r="B44" s="79" t="s">
        <v>221</v>
      </c>
      <c r="D44" s="16"/>
      <c r="I44" s="80">
        <v>0</v>
      </c>
      <c r="J44" s="81">
        <f>SUM(J45)</f>
        <v>0</v>
      </c>
      <c r="K44" s="80">
        <f t="shared" si="0"/>
        <v>0</v>
      </c>
      <c r="L44" s="80">
        <f>J44/'סכום נכסי הקרן'!$C$42</f>
        <v>0</v>
      </c>
    </row>
    <row r="45" spans="2:12">
      <c r="B45" t="s">
        <v>211</v>
      </c>
      <c r="C45" t="s">
        <v>211</v>
      </c>
      <c r="D45" s="16"/>
      <c r="E45" t="s">
        <v>211</v>
      </c>
      <c r="G45" t="s">
        <v>211</v>
      </c>
      <c r="H45" s="92">
        <v>0</v>
      </c>
      <c r="I45" s="92">
        <v>0</v>
      </c>
      <c r="J45" s="93">
        <v>0</v>
      </c>
      <c r="K45" s="92">
        <f t="shared" si="0"/>
        <v>0</v>
      </c>
      <c r="L45" s="92">
        <f>J45/'סכום נכסי הקרן'!$C$42</f>
        <v>0</v>
      </c>
    </row>
    <row r="46" spans="2:12">
      <c r="B46" s="79" t="s">
        <v>222</v>
      </c>
      <c r="D46" s="16"/>
      <c r="I46" s="80">
        <v>0</v>
      </c>
      <c r="J46" s="81">
        <v>0</v>
      </c>
      <c r="K46" s="80">
        <f t="shared" si="0"/>
        <v>0</v>
      </c>
      <c r="L46" s="80">
        <f>J46/'סכום נכסי הקרן'!$C$42</f>
        <v>0</v>
      </c>
    </row>
    <row r="47" spans="2:12">
      <c r="B47" t="s">
        <v>211</v>
      </c>
      <c r="C47" t="s">
        <v>211</v>
      </c>
      <c r="D47" s="16"/>
      <c r="E47" t="s">
        <v>211</v>
      </c>
      <c r="G47" t="s">
        <v>211</v>
      </c>
      <c r="H47" s="92">
        <v>0</v>
      </c>
      <c r="I47" s="92">
        <v>0</v>
      </c>
      <c r="J47" s="93">
        <v>0</v>
      </c>
      <c r="K47" s="92">
        <f t="shared" si="0"/>
        <v>0</v>
      </c>
      <c r="L47" s="92">
        <f>J47/'סכום נכסי הקרן'!$C$42</f>
        <v>0</v>
      </c>
    </row>
    <row r="48" spans="2:12">
      <c r="B48" s="79" t="s">
        <v>223</v>
      </c>
      <c r="D48" s="16"/>
      <c r="I48" s="80">
        <v>0</v>
      </c>
      <c r="J48" s="81">
        <v>0</v>
      </c>
      <c r="K48" s="80">
        <f t="shared" si="0"/>
        <v>0</v>
      </c>
      <c r="L48" s="80">
        <f>J48/'סכום נכסי הקרן'!$C$42</f>
        <v>0</v>
      </c>
    </row>
    <row r="49" spans="2:12">
      <c r="B49" t="s">
        <v>211</v>
      </c>
      <c r="C49" t="s">
        <v>211</v>
      </c>
      <c r="D49" s="16"/>
      <c r="E49" t="s">
        <v>211</v>
      </c>
      <c r="G49" t="s">
        <v>211</v>
      </c>
      <c r="H49" s="92">
        <v>0</v>
      </c>
      <c r="I49" s="92">
        <v>0</v>
      </c>
      <c r="J49" s="93">
        <v>0</v>
      </c>
      <c r="K49" s="92">
        <f t="shared" si="0"/>
        <v>0</v>
      </c>
      <c r="L49" s="92">
        <f>J49/'סכום נכסי הקרן'!$C$42</f>
        <v>0</v>
      </c>
    </row>
    <row r="50" spans="2:12">
      <c r="B50" s="79" t="s">
        <v>224</v>
      </c>
      <c r="D50" s="16"/>
      <c r="I50" s="80">
        <v>0</v>
      </c>
      <c r="J50" s="81">
        <v>0</v>
      </c>
      <c r="K50" s="80">
        <f t="shared" si="0"/>
        <v>0</v>
      </c>
      <c r="L50" s="80">
        <f>J50/'סכום נכסי הקרן'!$C$42</f>
        <v>0</v>
      </c>
    </row>
    <row r="51" spans="2:12">
      <c r="B51" t="s">
        <v>211</v>
      </c>
      <c r="C51" t="s">
        <v>211</v>
      </c>
      <c r="D51" s="16"/>
      <c r="E51" t="s">
        <v>211</v>
      </c>
      <c r="G51" t="s">
        <v>211</v>
      </c>
      <c r="H51" s="92">
        <v>0</v>
      </c>
      <c r="I51" s="92">
        <v>0</v>
      </c>
      <c r="J51" s="93">
        <v>0</v>
      </c>
      <c r="K51" s="92">
        <f t="shared" si="0"/>
        <v>0</v>
      </c>
      <c r="L51" s="92">
        <f>J51/'סכום נכסי הקרן'!$C$42</f>
        <v>0</v>
      </c>
    </row>
    <row r="52" spans="2:12">
      <c r="B52" s="79" t="s">
        <v>225</v>
      </c>
      <c r="D52" s="16"/>
      <c r="I52" s="80">
        <v>0</v>
      </c>
      <c r="J52" s="81">
        <f>SUM(J53)</f>
        <v>0</v>
      </c>
      <c r="K52" s="80">
        <f t="shared" si="0"/>
        <v>0</v>
      </c>
      <c r="L52" s="80">
        <f>J52/'סכום נכסי הקרן'!$C$42</f>
        <v>0</v>
      </c>
    </row>
    <row r="53" spans="2:12">
      <c r="B53" t="s">
        <v>211</v>
      </c>
      <c r="C53" t="s">
        <v>211</v>
      </c>
      <c r="D53" s="16"/>
      <c r="E53" t="s">
        <v>211</v>
      </c>
      <c r="G53" t="s">
        <v>211</v>
      </c>
      <c r="H53" s="92">
        <v>0</v>
      </c>
      <c r="I53" s="92">
        <v>0</v>
      </c>
      <c r="J53" s="93">
        <v>0</v>
      </c>
      <c r="K53" s="92">
        <f t="shared" si="0"/>
        <v>0</v>
      </c>
      <c r="L53" s="92">
        <f>J53/'סכום נכסי הקרן'!$C$42</f>
        <v>0</v>
      </c>
    </row>
    <row r="54" spans="2:12">
      <c r="B54" s="79" t="s">
        <v>226</v>
      </c>
      <c r="D54" s="16"/>
      <c r="I54" s="80">
        <v>0</v>
      </c>
      <c r="J54" s="81">
        <f>J55+J59</f>
        <v>5675.49359</v>
      </c>
      <c r="K54" s="80">
        <f t="shared" si="0"/>
        <v>5.4679704714730382E-2</v>
      </c>
      <c r="L54" s="80">
        <f>J54/'סכום נכסי הקרן'!$C$42</f>
        <v>8.0985368265024428E-3</v>
      </c>
    </row>
    <row r="55" spans="2:12">
      <c r="B55" s="79" t="s">
        <v>227</v>
      </c>
      <c r="D55" s="16"/>
      <c r="I55" s="80">
        <v>0</v>
      </c>
      <c r="J55" s="81">
        <f>SUM(J56:J58)</f>
        <v>5675.49359</v>
      </c>
      <c r="K55" s="80">
        <f t="shared" si="0"/>
        <v>5.4679704714730382E-2</v>
      </c>
      <c r="L55" s="80">
        <f>J55/'סכום נכסי הקרן'!$C$42</f>
        <v>8.0985368265024428E-3</v>
      </c>
    </row>
    <row r="56" spans="2:12">
      <c r="B56" s="91" t="s">
        <v>3716</v>
      </c>
      <c r="C56" s="91" t="s">
        <v>3717</v>
      </c>
      <c r="D56">
        <v>85</v>
      </c>
      <c r="E56" t="s">
        <v>979</v>
      </c>
      <c r="F56" t="s">
        <v>213</v>
      </c>
      <c r="G56" t="s">
        <v>110</v>
      </c>
      <c r="H56" s="92">
        <v>3.15E-2</v>
      </c>
      <c r="I56" s="92">
        <v>3.15E-2</v>
      </c>
      <c r="J56" s="93">
        <v>676.08283999999992</v>
      </c>
      <c r="K56" s="92">
        <f t="shared" si="0"/>
        <v>6.5136202636247361E-3</v>
      </c>
      <c r="L56" s="92">
        <f>J56/'סכום נכסי הקרן'!$C$42</f>
        <v>9.6472345368402721E-4</v>
      </c>
    </row>
    <row r="57" spans="2:12">
      <c r="B57" s="91" t="s">
        <v>3716</v>
      </c>
      <c r="C57" s="91" t="s">
        <v>3718</v>
      </c>
      <c r="D57">
        <v>85</v>
      </c>
      <c r="E57" t="s">
        <v>979</v>
      </c>
      <c r="F57" t="s">
        <v>213</v>
      </c>
      <c r="G57" t="s">
        <v>106</v>
      </c>
      <c r="H57" s="92">
        <v>4.9799999999999997E-2</v>
      </c>
      <c r="I57" s="92">
        <v>4.9799999999999997E-2</v>
      </c>
      <c r="J57" s="93">
        <v>4857.0204899999999</v>
      </c>
      <c r="K57" s="92">
        <f t="shared" si="0"/>
        <v>4.6794246522370762E-2</v>
      </c>
      <c r="L57" s="92">
        <f>J57/'סכום נכסי הקרן'!$C$42</f>
        <v>6.9306323197418918E-3</v>
      </c>
    </row>
    <row r="58" spans="2:12">
      <c r="B58" s="91" t="s">
        <v>3716</v>
      </c>
      <c r="C58" s="91" t="s">
        <v>3719</v>
      </c>
      <c r="D58">
        <v>85</v>
      </c>
      <c r="E58" t="s">
        <v>979</v>
      </c>
      <c r="F58" t="s">
        <v>213</v>
      </c>
      <c r="G58" t="s">
        <v>200</v>
      </c>
      <c r="H58" s="92">
        <v>0</v>
      </c>
      <c r="I58" s="92">
        <v>0</v>
      </c>
      <c r="J58" s="93">
        <v>142.39026000000001</v>
      </c>
      <c r="K58" s="92">
        <f t="shared" si="0"/>
        <v>1.3718379287348795E-3</v>
      </c>
      <c r="L58" s="92">
        <f>J58/'סכום נכסי הקרן'!$C$42</f>
        <v>2.031810530765233E-4</v>
      </c>
    </row>
    <row r="59" spans="2:12">
      <c r="B59" s="79" t="s">
        <v>225</v>
      </c>
      <c r="D59" s="16"/>
      <c r="I59" s="80">
        <v>0</v>
      </c>
      <c r="J59" s="81">
        <v>0</v>
      </c>
      <c r="K59" s="80">
        <f t="shared" si="0"/>
        <v>0</v>
      </c>
      <c r="L59" s="80">
        <f>J59/'סכום נכסי הקרן'!$C$42</f>
        <v>0</v>
      </c>
    </row>
    <row r="60" spans="2:12">
      <c r="B60" t="s">
        <v>211</v>
      </c>
      <c r="C60" t="s">
        <v>211</v>
      </c>
      <c r="D60" s="16"/>
      <c r="E60" t="s">
        <v>211</v>
      </c>
      <c r="G60" t="s">
        <v>211</v>
      </c>
      <c r="H60" s="92">
        <v>0</v>
      </c>
      <c r="I60" s="92">
        <v>0</v>
      </c>
      <c r="J60" s="93">
        <v>0</v>
      </c>
      <c r="K60" s="92">
        <f t="shared" si="0"/>
        <v>0</v>
      </c>
      <c r="L60" s="92">
        <f>J60/'סכום נכסי הקרן'!$C$42</f>
        <v>0</v>
      </c>
    </row>
    <row r="61" spans="2:12">
      <c r="B61" t="s">
        <v>228</v>
      </c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5">
      <c r="D497" s="16"/>
    </row>
    <row r="498" spans="4:5">
      <c r="E498" s="15"/>
    </row>
  </sheetData>
  <mergeCells count="1">
    <mergeCell ref="B7:L7"/>
  </mergeCells>
  <dataValidations count="1">
    <dataValidation allowBlank="1" showInputMessage="1" showErrorMessage="1" sqref="E11 C1:C4" xr:uid="{F956F8CC-E068-48A2-9ABB-1CF6E556FB7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7">
        <v>45106</v>
      </c>
    </row>
    <row r="2" spans="2:49" s="1" customFormat="1">
      <c r="B2" s="2" t="s">
        <v>1</v>
      </c>
      <c r="C2" s="12" t="s">
        <v>3690</v>
      </c>
    </row>
    <row r="3" spans="2:49" s="1" customFormat="1">
      <c r="B3" s="2" t="s">
        <v>2</v>
      </c>
      <c r="C3" s="26" t="s">
        <v>3691</v>
      </c>
    </row>
    <row r="4" spans="2:49" s="1" customFormat="1">
      <c r="B4" s="2" t="s">
        <v>3</v>
      </c>
      <c r="C4" s="88" t="s">
        <v>197</v>
      </c>
    </row>
    <row r="6" spans="2:49" ht="26.25" customHeight="1">
      <c r="B6" s="111" t="s">
        <v>136</v>
      </c>
      <c r="C6" s="112"/>
      <c r="D6" s="112"/>
      <c r="E6" s="112"/>
      <c r="F6" s="112"/>
      <c r="G6" s="112"/>
      <c r="H6" s="112"/>
      <c r="I6" s="112"/>
      <c r="J6" s="112"/>
      <c r="K6" s="113"/>
    </row>
    <row r="7" spans="2:49" ht="26.25" customHeight="1">
      <c r="B7" s="111" t="s">
        <v>143</v>
      </c>
      <c r="C7" s="112"/>
      <c r="D7" s="112"/>
      <c r="E7" s="112"/>
      <c r="F7" s="112"/>
      <c r="G7" s="112"/>
      <c r="H7" s="112"/>
      <c r="I7" s="112"/>
      <c r="J7" s="112"/>
      <c r="K7" s="113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125196629.81</v>
      </c>
      <c r="H11" s="7"/>
      <c r="I11" s="75">
        <v>-3026.9098413913598</v>
      </c>
      <c r="J11" s="76">
        <v>1</v>
      </c>
      <c r="K11" s="76">
        <v>-4.3E-3</v>
      </c>
      <c r="AW11" s="16"/>
    </row>
    <row r="12" spans="2:49">
      <c r="B12" s="79" t="s">
        <v>204</v>
      </c>
      <c r="C12" s="16"/>
      <c r="D12" s="16"/>
      <c r="G12" s="81">
        <v>116519534.59999999</v>
      </c>
      <c r="I12" s="81">
        <v>-4964.5281114824702</v>
      </c>
      <c r="J12" s="80">
        <v>1.6400999999999999</v>
      </c>
      <c r="K12" s="80">
        <v>-7.1000000000000004E-3</v>
      </c>
    </row>
    <row r="13" spans="2:49">
      <c r="B13" s="79" t="s">
        <v>2162</v>
      </c>
      <c r="C13" s="16"/>
      <c r="D13" s="16"/>
      <c r="G13" s="81">
        <v>2660212.94</v>
      </c>
      <c r="I13" s="81">
        <v>-109.86566759502</v>
      </c>
      <c r="J13" s="80">
        <v>3.6299999999999999E-2</v>
      </c>
      <c r="K13" s="80">
        <v>-2.0000000000000001E-4</v>
      </c>
    </row>
    <row r="14" spans="2:49">
      <c r="B14" t="s">
        <v>2704</v>
      </c>
      <c r="C14" t="s">
        <v>2705</v>
      </c>
      <c r="D14" t="s">
        <v>123</v>
      </c>
      <c r="E14" t="s">
        <v>102</v>
      </c>
      <c r="F14" t="s">
        <v>501</v>
      </c>
      <c r="G14" s="77">
        <v>132929.23000000001</v>
      </c>
      <c r="H14" s="77">
        <v>-3.7968000000000002</v>
      </c>
      <c r="I14" s="77">
        <v>-5.0470570046400001</v>
      </c>
      <c r="J14" s="78">
        <v>1.6999999999999999E-3</v>
      </c>
      <c r="K14" s="78">
        <v>0</v>
      </c>
    </row>
    <row r="15" spans="2:49">
      <c r="B15" t="s">
        <v>2704</v>
      </c>
      <c r="C15" t="s">
        <v>2706</v>
      </c>
      <c r="D15" t="s">
        <v>123</v>
      </c>
      <c r="E15" t="s">
        <v>102</v>
      </c>
      <c r="F15" t="s">
        <v>268</v>
      </c>
      <c r="G15" s="77">
        <v>138196.10999999999</v>
      </c>
      <c r="H15" s="77">
        <v>-3.0135000000000001</v>
      </c>
      <c r="I15" s="77">
        <v>-4.1645397748499997</v>
      </c>
      <c r="J15" s="78">
        <v>1.4E-3</v>
      </c>
      <c r="K15" s="78">
        <v>0</v>
      </c>
    </row>
    <row r="16" spans="2:49">
      <c r="B16" t="s">
        <v>2707</v>
      </c>
      <c r="C16" t="s">
        <v>2708</v>
      </c>
      <c r="D16" t="s">
        <v>123</v>
      </c>
      <c r="E16" t="s">
        <v>102</v>
      </c>
      <c r="F16" t="s">
        <v>274</v>
      </c>
      <c r="G16" s="77">
        <v>468093.41</v>
      </c>
      <c r="H16" s="77">
        <v>-5.9061000000000003</v>
      </c>
      <c r="I16" s="77">
        <v>-27.646064888009999</v>
      </c>
      <c r="J16" s="78">
        <v>9.1000000000000004E-3</v>
      </c>
      <c r="K16" s="78">
        <v>0</v>
      </c>
    </row>
    <row r="17" spans="2:11">
      <c r="B17" t="s">
        <v>2707</v>
      </c>
      <c r="C17" t="s">
        <v>2709</v>
      </c>
      <c r="D17" t="s">
        <v>123</v>
      </c>
      <c r="E17" t="s">
        <v>102</v>
      </c>
      <c r="F17" t="s">
        <v>265</v>
      </c>
      <c r="G17" s="77">
        <v>491768.52</v>
      </c>
      <c r="H17" s="77">
        <v>-20.2544</v>
      </c>
      <c r="I17" s="77">
        <v>-99.604763114880001</v>
      </c>
      <c r="J17" s="78">
        <v>3.2899999999999999E-2</v>
      </c>
      <c r="K17" s="78">
        <v>-1E-4</v>
      </c>
    </row>
    <row r="18" spans="2:11">
      <c r="B18" t="s">
        <v>2707</v>
      </c>
      <c r="C18" t="s">
        <v>2710</v>
      </c>
      <c r="D18" t="s">
        <v>123</v>
      </c>
      <c r="E18" t="s">
        <v>102</v>
      </c>
      <c r="F18" t="s">
        <v>268</v>
      </c>
      <c r="G18" s="77">
        <v>118184.4</v>
      </c>
      <c r="H18" s="77">
        <v>18.036999999999999</v>
      </c>
      <c r="I18" s="77">
        <v>21.316920228000001</v>
      </c>
      <c r="J18" s="78">
        <v>-7.0000000000000001E-3</v>
      </c>
      <c r="K18" s="78">
        <v>0</v>
      </c>
    </row>
    <row r="19" spans="2:11">
      <c r="B19" t="s">
        <v>2711</v>
      </c>
      <c r="C19" t="s">
        <v>2712</v>
      </c>
      <c r="D19" t="s">
        <v>123</v>
      </c>
      <c r="E19" t="s">
        <v>102</v>
      </c>
      <c r="F19" t="s">
        <v>265</v>
      </c>
      <c r="G19" s="77">
        <v>340263.34</v>
      </c>
      <c r="H19" s="77">
        <v>30.247</v>
      </c>
      <c r="I19" s="77">
        <v>102.9194524498</v>
      </c>
      <c r="J19" s="78">
        <v>-3.4000000000000002E-2</v>
      </c>
      <c r="K19" s="78">
        <v>1E-4</v>
      </c>
    </row>
    <row r="20" spans="2:11">
      <c r="B20" t="s">
        <v>2711</v>
      </c>
      <c r="C20" t="s">
        <v>2713</v>
      </c>
      <c r="D20" t="s">
        <v>123</v>
      </c>
      <c r="E20" t="s">
        <v>102</v>
      </c>
      <c r="F20" t="s">
        <v>265</v>
      </c>
      <c r="G20" s="77">
        <v>295466.83</v>
      </c>
      <c r="H20" s="77">
        <v>-34.604799999999997</v>
      </c>
      <c r="I20" s="77">
        <v>-102.24570558784001</v>
      </c>
      <c r="J20" s="78">
        <v>3.3799999999999997E-2</v>
      </c>
      <c r="K20" s="78">
        <v>-1E-4</v>
      </c>
    </row>
    <row r="21" spans="2:11">
      <c r="B21" t="s">
        <v>2714</v>
      </c>
      <c r="C21" t="s">
        <v>2715</v>
      </c>
      <c r="D21" t="s">
        <v>123</v>
      </c>
      <c r="E21" t="s">
        <v>102</v>
      </c>
      <c r="F21" t="s">
        <v>280</v>
      </c>
      <c r="G21" s="77">
        <v>289541.09999999998</v>
      </c>
      <c r="H21" s="77">
        <v>1.5334000000000001</v>
      </c>
      <c r="I21" s="77">
        <v>4.4398232273999998</v>
      </c>
      <c r="J21" s="78">
        <v>-1.5E-3</v>
      </c>
      <c r="K21" s="78">
        <v>0</v>
      </c>
    </row>
    <row r="22" spans="2:11">
      <c r="B22" t="s">
        <v>2716</v>
      </c>
      <c r="C22" t="s">
        <v>2717</v>
      </c>
      <c r="D22" t="s">
        <v>123</v>
      </c>
      <c r="E22" t="s">
        <v>102</v>
      </c>
      <c r="F22" t="s">
        <v>258</v>
      </c>
      <c r="G22" s="77">
        <v>385770</v>
      </c>
      <c r="H22" s="77">
        <v>4.3099999999999999E-2</v>
      </c>
      <c r="I22" s="77">
        <v>0.16626687000000001</v>
      </c>
      <c r="J22" s="78">
        <v>-1E-4</v>
      </c>
      <c r="K22" s="78">
        <v>0</v>
      </c>
    </row>
    <row r="23" spans="2:11">
      <c r="B23" s="79" t="s">
        <v>2171</v>
      </c>
      <c r="C23" s="16"/>
      <c r="D23" s="16"/>
      <c r="G23" s="81">
        <v>104942094.61</v>
      </c>
      <c r="I23" s="81">
        <v>-4095.6244616815661</v>
      </c>
      <c r="J23" s="80">
        <v>1.3531</v>
      </c>
      <c r="K23" s="80">
        <v>-5.7999999999999996E-3</v>
      </c>
    </row>
    <row r="24" spans="2:11">
      <c r="B24" t="s">
        <v>2718</v>
      </c>
      <c r="C24" t="s">
        <v>2719</v>
      </c>
      <c r="D24" t="s">
        <v>123</v>
      </c>
      <c r="E24" t="s">
        <v>106</v>
      </c>
      <c r="F24" t="s">
        <v>277</v>
      </c>
      <c r="G24" s="77">
        <v>107080.74</v>
      </c>
      <c r="H24" s="77">
        <v>0.1666</v>
      </c>
      <c r="I24" s="77">
        <v>0.65863992540528005</v>
      </c>
      <c r="J24" s="78">
        <v>-2.0000000000000001E-4</v>
      </c>
      <c r="K24" s="78">
        <v>0</v>
      </c>
    </row>
    <row r="25" spans="2:11">
      <c r="B25" t="s">
        <v>2718</v>
      </c>
      <c r="C25" t="s">
        <v>2720</v>
      </c>
      <c r="D25" t="s">
        <v>123</v>
      </c>
      <c r="E25" t="s">
        <v>106</v>
      </c>
      <c r="F25" t="s">
        <v>277</v>
      </c>
      <c r="G25" s="77">
        <v>124927.53</v>
      </c>
      <c r="H25" s="77">
        <v>2.8400000000000002E-2</v>
      </c>
      <c r="I25" s="77">
        <v>0.13099001317584</v>
      </c>
      <c r="J25" s="78">
        <v>0</v>
      </c>
      <c r="K25" s="78">
        <v>0</v>
      </c>
    </row>
    <row r="26" spans="2:11">
      <c r="B26" t="s">
        <v>2718</v>
      </c>
      <c r="C26" t="s">
        <v>2721</v>
      </c>
      <c r="D26" t="s">
        <v>123</v>
      </c>
      <c r="E26" t="s">
        <v>106</v>
      </c>
      <c r="F26" t="s">
        <v>280</v>
      </c>
      <c r="G26" s="77">
        <v>339089.01</v>
      </c>
      <c r="H26" s="77">
        <v>0.42770000000000002</v>
      </c>
      <c r="I26" s="77">
        <v>5.3544474047828396</v>
      </c>
      <c r="J26" s="78">
        <v>-1.8E-3</v>
      </c>
      <c r="K26" s="78">
        <v>0</v>
      </c>
    </row>
    <row r="27" spans="2:11">
      <c r="B27" t="s">
        <v>2718</v>
      </c>
      <c r="C27" t="s">
        <v>2722</v>
      </c>
      <c r="D27" t="s">
        <v>123</v>
      </c>
      <c r="E27" t="s">
        <v>106</v>
      </c>
      <c r="F27" t="s">
        <v>280</v>
      </c>
      <c r="G27" s="77">
        <v>67260.78</v>
      </c>
      <c r="H27" s="77">
        <v>4.3099999999999999E-2</v>
      </c>
      <c r="I27" s="77">
        <v>0.10702885069656</v>
      </c>
      <c r="J27" s="78">
        <v>0</v>
      </c>
      <c r="K27" s="78">
        <v>0</v>
      </c>
    </row>
    <row r="28" spans="2:11">
      <c r="B28" t="s">
        <v>2718</v>
      </c>
      <c r="C28" t="s">
        <v>2723</v>
      </c>
      <c r="D28" t="s">
        <v>123</v>
      </c>
      <c r="E28" t="s">
        <v>106</v>
      </c>
      <c r="F28" t="s">
        <v>280</v>
      </c>
      <c r="G28" s="77">
        <v>45737.33</v>
      </c>
      <c r="H28" s="77">
        <v>0.52249999999999996</v>
      </c>
      <c r="I28" s="77">
        <v>0.88230511183100002</v>
      </c>
      <c r="J28" s="78">
        <v>-2.9999999999999997E-4</v>
      </c>
      <c r="K28" s="78">
        <v>0</v>
      </c>
    </row>
    <row r="29" spans="2:11">
      <c r="B29" t="s">
        <v>2724</v>
      </c>
      <c r="C29" t="s">
        <v>2725</v>
      </c>
      <c r="D29" t="s">
        <v>123</v>
      </c>
      <c r="E29" t="s">
        <v>106</v>
      </c>
      <c r="F29" t="s">
        <v>277</v>
      </c>
      <c r="G29" s="77">
        <v>178467.9</v>
      </c>
      <c r="H29" s="77">
        <v>0.58909999999999996</v>
      </c>
      <c r="I29" s="77">
        <v>3.8816004407387998</v>
      </c>
      <c r="J29" s="78">
        <v>-1.2999999999999999E-3</v>
      </c>
      <c r="K29" s="78">
        <v>0</v>
      </c>
    </row>
    <row r="30" spans="2:11">
      <c r="B30" t="s">
        <v>2726</v>
      </c>
      <c r="C30" t="s">
        <v>2727</v>
      </c>
      <c r="D30" t="s">
        <v>123</v>
      </c>
      <c r="E30" t="s">
        <v>106</v>
      </c>
      <c r="F30" t="s">
        <v>280</v>
      </c>
      <c r="G30" s="77">
        <v>142774.32</v>
      </c>
      <c r="H30" s="77">
        <v>2.6225000000000001</v>
      </c>
      <c r="I30" s="77">
        <v>13.823795153063999</v>
      </c>
      <c r="J30" s="78">
        <v>-4.5999999999999999E-3</v>
      </c>
      <c r="K30" s="78">
        <v>0</v>
      </c>
    </row>
    <row r="31" spans="2:11">
      <c r="B31" t="s">
        <v>2728</v>
      </c>
      <c r="C31" t="s">
        <v>2729</v>
      </c>
      <c r="D31" t="s">
        <v>123</v>
      </c>
      <c r="E31" t="s">
        <v>106</v>
      </c>
      <c r="F31" t="s">
        <v>280</v>
      </c>
      <c r="G31" s="77">
        <v>142774.32</v>
      </c>
      <c r="H31" s="77">
        <v>2.6037000000000039</v>
      </c>
      <c r="I31" s="77">
        <v>13.724696068649299</v>
      </c>
      <c r="J31" s="78">
        <v>-4.4999999999999997E-3</v>
      </c>
      <c r="K31" s="78">
        <v>0</v>
      </c>
    </row>
    <row r="32" spans="2:11">
      <c r="B32" t="s">
        <v>2730</v>
      </c>
      <c r="C32" t="s">
        <v>2731</v>
      </c>
      <c r="D32" t="s">
        <v>123</v>
      </c>
      <c r="E32" t="s">
        <v>106</v>
      </c>
      <c r="F32" t="s">
        <v>280</v>
      </c>
      <c r="G32" s="77">
        <v>139815.26</v>
      </c>
      <c r="H32" s="77">
        <v>0.89990000000000003</v>
      </c>
      <c r="I32" s="77">
        <v>4.6452652613400804</v>
      </c>
      <c r="J32" s="78">
        <v>-1.5E-3</v>
      </c>
      <c r="K32" s="78">
        <v>0</v>
      </c>
    </row>
    <row r="33" spans="2:11">
      <c r="B33" t="s">
        <v>2732</v>
      </c>
      <c r="C33" t="s">
        <v>2733</v>
      </c>
      <c r="D33" t="s">
        <v>123</v>
      </c>
      <c r="E33" t="s">
        <v>106</v>
      </c>
      <c r="F33" t="s">
        <v>280</v>
      </c>
      <c r="G33" s="77">
        <v>178467.9</v>
      </c>
      <c r="H33" s="77">
        <v>2.8969999999999998</v>
      </c>
      <c r="I33" s="77">
        <v>19.088434012596</v>
      </c>
      <c r="J33" s="78">
        <v>-6.3E-3</v>
      </c>
      <c r="K33" s="78">
        <v>0</v>
      </c>
    </row>
    <row r="34" spans="2:11">
      <c r="B34" t="s">
        <v>2734</v>
      </c>
      <c r="C34" t="s">
        <v>2735</v>
      </c>
      <c r="D34" t="s">
        <v>123</v>
      </c>
      <c r="E34" t="s">
        <v>106</v>
      </c>
      <c r="F34" t="s">
        <v>280</v>
      </c>
      <c r="G34" s="77">
        <v>152574.75</v>
      </c>
      <c r="H34" s="77">
        <v>1.8345</v>
      </c>
      <c r="I34" s="77">
        <v>10.333848148065</v>
      </c>
      <c r="J34" s="78">
        <v>-3.3999999999999998E-3</v>
      </c>
      <c r="K34" s="78">
        <v>0</v>
      </c>
    </row>
    <row r="35" spans="2:11">
      <c r="B35" t="s">
        <v>2734</v>
      </c>
      <c r="C35" t="s">
        <v>2736</v>
      </c>
      <c r="D35" t="s">
        <v>123</v>
      </c>
      <c r="E35" t="s">
        <v>106</v>
      </c>
      <c r="F35" t="s">
        <v>280</v>
      </c>
      <c r="G35" s="77">
        <v>178467.9</v>
      </c>
      <c r="H35" s="77">
        <v>2.9531000000000001</v>
      </c>
      <c r="I35" s="77">
        <v>19.458078868690801</v>
      </c>
      <c r="J35" s="78">
        <v>-6.4000000000000003E-3</v>
      </c>
      <c r="K35" s="78">
        <v>0</v>
      </c>
    </row>
    <row r="36" spans="2:11">
      <c r="B36" t="s">
        <v>2737</v>
      </c>
      <c r="C36" t="s">
        <v>2738</v>
      </c>
      <c r="D36" t="s">
        <v>123</v>
      </c>
      <c r="E36" t="s">
        <v>106</v>
      </c>
      <c r="F36" t="s">
        <v>280</v>
      </c>
      <c r="G36" s="77">
        <v>26904.31</v>
      </c>
      <c r="H36" s="77">
        <v>2.7726000000000002</v>
      </c>
      <c r="I36" s="77">
        <v>2.7540433353295199</v>
      </c>
      <c r="J36" s="78">
        <v>-8.9999999999999998E-4</v>
      </c>
      <c r="K36" s="78">
        <v>0</v>
      </c>
    </row>
    <row r="37" spans="2:11">
      <c r="B37" t="s">
        <v>2739</v>
      </c>
      <c r="C37" t="s">
        <v>2740</v>
      </c>
      <c r="D37" t="s">
        <v>123</v>
      </c>
      <c r="E37" t="s">
        <v>106</v>
      </c>
      <c r="F37" t="s">
        <v>277</v>
      </c>
      <c r="G37" s="77">
        <v>214161.48</v>
      </c>
      <c r="H37" s="77">
        <v>1.6301999999999974</v>
      </c>
      <c r="I37" s="77">
        <v>12.889733570176301</v>
      </c>
      <c r="J37" s="78">
        <v>-4.3E-3</v>
      </c>
      <c r="K37" s="78">
        <v>0</v>
      </c>
    </row>
    <row r="38" spans="2:11">
      <c r="B38" t="s">
        <v>2741</v>
      </c>
      <c r="C38" t="s">
        <v>2742</v>
      </c>
      <c r="D38" t="s">
        <v>123</v>
      </c>
      <c r="E38" t="s">
        <v>106</v>
      </c>
      <c r="F38" t="s">
        <v>280</v>
      </c>
      <c r="G38" s="77">
        <v>142774.32</v>
      </c>
      <c r="H38" s="77">
        <v>2.4165000000000001</v>
      </c>
      <c r="I38" s="77">
        <v>12.737922206817601</v>
      </c>
      <c r="J38" s="78">
        <v>-4.1999999999999997E-3</v>
      </c>
      <c r="K38" s="78">
        <v>0</v>
      </c>
    </row>
    <row r="39" spans="2:11">
      <c r="B39" t="s">
        <v>2743</v>
      </c>
      <c r="C39" t="s">
        <v>2744</v>
      </c>
      <c r="D39" t="s">
        <v>123</v>
      </c>
      <c r="E39" t="s">
        <v>106</v>
      </c>
      <c r="F39" t="s">
        <v>280</v>
      </c>
      <c r="G39" s="77">
        <v>145283.26999999999</v>
      </c>
      <c r="H39" s="77">
        <v>-1.0608</v>
      </c>
      <c r="I39" s="77">
        <v>-5.6899809147667204</v>
      </c>
      <c r="J39" s="78">
        <v>1.9E-3</v>
      </c>
      <c r="K39" s="78">
        <v>0</v>
      </c>
    </row>
    <row r="40" spans="2:11">
      <c r="B40" t="s">
        <v>2745</v>
      </c>
      <c r="C40" t="s">
        <v>2746</v>
      </c>
      <c r="D40" t="s">
        <v>123</v>
      </c>
      <c r="E40" t="s">
        <v>106</v>
      </c>
      <c r="F40" t="s">
        <v>280</v>
      </c>
      <c r="G40" s="77">
        <v>178467.9</v>
      </c>
      <c r="H40" s="77">
        <v>2.4178000000000002</v>
      </c>
      <c r="I40" s="77">
        <v>15.9309685038504</v>
      </c>
      <c r="J40" s="78">
        <v>-5.3E-3</v>
      </c>
      <c r="K40" s="78">
        <v>0</v>
      </c>
    </row>
    <row r="41" spans="2:11">
      <c r="B41" t="s">
        <v>2747</v>
      </c>
      <c r="C41" t="s">
        <v>2748</v>
      </c>
      <c r="D41" t="s">
        <v>123</v>
      </c>
      <c r="E41" t="s">
        <v>106</v>
      </c>
      <c r="F41" t="s">
        <v>277</v>
      </c>
      <c r="G41" s="77">
        <v>124927.53</v>
      </c>
      <c r="H41" s="77">
        <v>1.5699000000000001</v>
      </c>
      <c r="I41" s="77">
        <v>7.24088808749124</v>
      </c>
      <c r="J41" s="78">
        <v>-2.3999999999999998E-3</v>
      </c>
      <c r="K41" s="78">
        <v>0</v>
      </c>
    </row>
    <row r="42" spans="2:11">
      <c r="B42" t="s">
        <v>2749</v>
      </c>
      <c r="C42" t="s">
        <v>2750</v>
      </c>
      <c r="D42" t="s">
        <v>123</v>
      </c>
      <c r="E42" t="s">
        <v>106</v>
      </c>
      <c r="F42" t="s">
        <v>280</v>
      </c>
      <c r="G42" s="77">
        <v>474724.61</v>
      </c>
      <c r="H42" s="77">
        <v>2.3541999999999978</v>
      </c>
      <c r="I42" s="77">
        <v>41.261669309745002</v>
      </c>
      <c r="J42" s="78">
        <v>-1.3599999999999999E-2</v>
      </c>
      <c r="K42" s="78">
        <v>1E-4</v>
      </c>
    </row>
    <row r="43" spans="2:11">
      <c r="B43" t="s">
        <v>2751</v>
      </c>
      <c r="C43" t="s">
        <v>2752</v>
      </c>
      <c r="D43" t="s">
        <v>123</v>
      </c>
      <c r="E43" t="s">
        <v>106</v>
      </c>
      <c r="F43" t="s">
        <v>280</v>
      </c>
      <c r="G43" s="77">
        <v>107080.74</v>
      </c>
      <c r="H43" s="77">
        <v>3.4582000000000099</v>
      </c>
      <c r="I43" s="77">
        <v>13.671720228310599</v>
      </c>
      <c r="J43" s="78">
        <v>-4.4999999999999997E-3</v>
      </c>
      <c r="K43" s="78">
        <v>0</v>
      </c>
    </row>
    <row r="44" spans="2:11">
      <c r="B44" t="s">
        <v>2751</v>
      </c>
      <c r="C44" t="s">
        <v>2753</v>
      </c>
      <c r="D44" t="s">
        <v>123</v>
      </c>
      <c r="E44" t="s">
        <v>106</v>
      </c>
      <c r="F44" t="s">
        <v>280</v>
      </c>
      <c r="G44" s="77">
        <v>107080.74</v>
      </c>
      <c r="H44" s="77">
        <v>3.5882000000000103</v>
      </c>
      <c r="I44" s="77">
        <v>14.185664948014599</v>
      </c>
      <c r="J44" s="78">
        <v>-4.7000000000000002E-3</v>
      </c>
      <c r="K44" s="78">
        <v>0</v>
      </c>
    </row>
    <row r="45" spans="2:11">
      <c r="B45" t="s">
        <v>2751</v>
      </c>
      <c r="C45" t="s">
        <v>2754</v>
      </c>
      <c r="D45" t="s">
        <v>123</v>
      </c>
      <c r="E45" t="s">
        <v>106</v>
      </c>
      <c r="F45" t="s">
        <v>280</v>
      </c>
      <c r="G45" s="77">
        <v>285548.64</v>
      </c>
      <c r="H45" s="77">
        <v>2.0767999999999964</v>
      </c>
      <c r="I45" s="77">
        <v>21.8945721821798</v>
      </c>
      <c r="J45" s="78">
        <v>-7.1999999999999998E-3</v>
      </c>
      <c r="K45" s="78">
        <v>0</v>
      </c>
    </row>
    <row r="46" spans="2:11">
      <c r="B46" t="s">
        <v>2755</v>
      </c>
      <c r="C46" t="s">
        <v>2756</v>
      </c>
      <c r="D46" t="s">
        <v>123</v>
      </c>
      <c r="E46" t="s">
        <v>106</v>
      </c>
      <c r="F46" t="s">
        <v>280</v>
      </c>
      <c r="G46" s="77">
        <v>285548.64</v>
      </c>
      <c r="H46" s="77">
        <v>2.964100000000002</v>
      </c>
      <c r="I46" s="77">
        <v>31.248893203582099</v>
      </c>
      <c r="J46" s="78">
        <v>-1.03E-2</v>
      </c>
      <c r="K46" s="78">
        <v>0</v>
      </c>
    </row>
    <row r="47" spans="2:11">
      <c r="B47" t="s">
        <v>2755</v>
      </c>
      <c r="C47" t="s">
        <v>2757</v>
      </c>
      <c r="D47" t="s">
        <v>123</v>
      </c>
      <c r="E47" t="s">
        <v>106</v>
      </c>
      <c r="F47" t="s">
        <v>280</v>
      </c>
      <c r="G47" s="77">
        <v>142774.32</v>
      </c>
      <c r="H47" s="77">
        <v>2.9640999999999926</v>
      </c>
      <c r="I47" s="77">
        <v>15.624446601791</v>
      </c>
      <c r="J47" s="78">
        <v>-5.1999999999999998E-3</v>
      </c>
      <c r="K47" s="78">
        <v>0</v>
      </c>
    </row>
    <row r="48" spans="2:11">
      <c r="B48" t="s">
        <v>2755</v>
      </c>
      <c r="C48" t="s">
        <v>2758</v>
      </c>
      <c r="D48" t="s">
        <v>123</v>
      </c>
      <c r="E48" t="s">
        <v>106</v>
      </c>
      <c r="F48" t="s">
        <v>280</v>
      </c>
      <c r="G48" s="77">
        <v>303395.43</v>
      </c>
      <c r="H48" s="77">
        <v>2.070199999999998</v>
      </c>
      <c r="I48" s="77">
        <v>23.1890539723471</v>
      </c>
      <c r="J48" s="78">
        <v>-7.7000000000000002E-3</v>
      </c>
      <c r="K48" s="78">
        <v>0</v>
      </c>
    </row>
    <row r="49" spans="2:11">
      <c r="B49" t="s">
        <v>2755</v>
      </c>
      <c r="C49" t="s">
        <v>2759</v>
      </c>
      <c r="D49" t="s">
        <v>123</v>
      </c>
      <c r="E49" t="s">
        <v>106</v>
      </c>
      <c r="F49" t="s">
        <v>280</v>
      </c>
      <c r="G49" s="77">
        <v>339089.01</v>
      </c>
      <c r="H49" s="77">
        <v>2.0701999999999967</v>
      </c>
      <c r="I49" s="77">
        <v>25.9171779690938</v>
      </c>
      <c r="J49" s="78">
        <v>-8.6E-3</v>
      </c>
      <c r="K49" s="78">
        <v>0</v>
      </c>
    </row>
    <row r="50" spans="2:11">
      <c r="B50" t="s">
        <v>2760</v>
      </c>
      <c r="C50" t="s">
        <v>2761</v>
      </c>
      <c r="D50" t="s">
        <v>123</v>
      </c>
      <c r="E50" t="s">
        <v>102</v>
      </c>
      <c r="F50" t="s">
        <v>268</v>
      </c>
      <c r="G50" s="77">
        <v>1550163.61</v>
      </c>
      <c r="H50" s="77">
        <v>-4.8510999999999997</v>
      </c>
      <c r="I50" s="77">
        <v>-75.19998688471</v>
      </c>
      <c r="J50" s="78">
        <v>2.4799999999999999E-2</v>
      </c>
      <c r="K50" s="78">
        <v>-1E-4</v>
      </c>
    </row>
    <row r="51" spans="2:11">
      <c r="B51" t="s">
        <v>2760</v>
      </c>
      <c r="C51" t="s">
        <v>2762</v>
      </c>
      <c r="D51" t="s">
        <v>123</v>
      </c>
      <c r="E51" t="s">
        <v>102</v>
      </c>
      <c r="F51" t="s">
        <v>268</v>
      </c>
      <c r="G51" s="77">
        <v>624994.59</v>
      </c>
      <c r="H51" s="77">
        <v>-4.8630000000000004</v>
      </c>
      <c r="I51" s="77">
        <v>-30.393486911699998</v>
      </c>
      <c r="J51" s="78">
        <v>0.01</v>
      </c>
      <c r="K51" s="78">
        <v>0</v>
      </c>
    </row>
    <row r="52" spans="2:11">
      <c r="B52" t="s">
        <v>2763</v>
      </c>
      <c r="C52" t="s">
        <v>2764</v>
      </c>
      <c r="D52" t="s">
        <v>123</v>
      </c>
      <c r="E52" t="s">
        <v>102</v>
      </c>
      <c r="F52" t="s">
        <v>268</v>
      </c>
      <c r="G52" s="77">
        <v>1008043.67</v>
      </c>
      <c r="H52" s="77">
        <v>-4.4904000000000002</v>
      </c>
      <c r="I52" s="77">
        <v>-45.26519295768</v>
      </c>
      <c r="J52" s="78">
        <v>1.4999999999999999E-2</v>
      </c>
      <c r="K52" s="78">
        <v>-1E-4</v>
      </c>
    </row>
    <row r="53" spans="2:11">
      <c r="B53" t="s">
        <v>2763</v>
      </c>
      <c r="C53" t="s">
        <v>2765</v>
      </c>
      <c r="D53" t="s">
        <v>123</v>
      </c>
      <c r="E53" t="s">
        <v>102</v>
      </c>
      <c r="F53" t="s">
        <v>268</v>
      </c>
      <c r="G53" s="77">
        <v>1090937.51</v>
      </c>
      <c r="H53" s="77">
        <v>-4.5260999999999996</v>
      </c>
      <c r="I53" s="77">
        <v>-49.376922640110003</v>
      </c>
      <c r="J53" s="78">
        <v>1.6299999999999999E-2</v>
      </c>
      <c r="K53" s="78">
        <v>-1E-4</v>
      </c>
    </row>
    <row r="54" spans="2:11">
      <c r="B54" t="s">
        <v>2766</v>
      </c>
      <c r="C54" t="s">
        <v>2767</v>
      </c>
      <c r="D54" t="s">
        <v>123</v>
      </c>
      <c r="E54" t="s">
        <v>102</v>
      </c>
      <c r="F54" t="s">
        <v>277</v>
      </c>
      <c r="G54" s="77">
        <v>389238.49</v>
      </c>
      <c r="H54" s="77">
        <v>-1.5528999999999999</v>
      </c>
      <c r="I54" s="77">
        <v>-6.0444845112100003</v>
      </c>
      <c r="J54" s="78">
        <v>2E-3</v>
      </c>
      <c r="K54" s="78">
        <v>0</v>
      </c>
    </row>
    <row r="55" spans="2:11">
      <c r="B55" t="s">
        <v>2766</v>
      </c>
      <c r="C55" t="s">
        <v>2768</v>
      </c>
      <c r="D55" t="s">
        <v>123</v>
      </c>
      <c r="E55" t="s">
        <v>102</v>
      </c>
      <c r="F55" t="s">
        <v>277</v>
      </c>
      <c r="G55" s="77">
        <v>1231469.56</v>
      </c>
      <c r="H55" s="77">
        <v>-1.6452</v>
      </c>
      <c r="I55" s="77">
        <v>-20.260137201119999</v>
      </c>
      <c r="J55" s="78">
        <v>6.7000000000000002E-3</v>
      </c>
      <c r="K55" s="78">
        <v>0</v>
      </c>
    </row>
    <row r="56" spans="2:11">
      <c r="B56" t="s">
        <v>2766</v>
      </c>
      <c r="C56" t="s">
        <v>2769</v>
      </c>
      <c r="D56" t="s">
        <v>123</v>
      </c>
      <c r="E56" t="s">
        <v>102</v>
      </c>
      <c r="F56" t="s">
        <v>277</v>
      </c>
      <c r="G56" s="77">
        <v>453986.64</v>
      </c>
      <c r="H56" s="77">
        <v>-1.5809</v>
      </c>
      <c r="I56" s="77">
        <v>-7.17707479176</v>
      </c>
      <c r="J56" s="78">
        <v>2.3999999999999998E-3</v>
      </c>
      <c r="K56" s="78">
        <v>0</v>
      </c>
    </row>
    <row r="57" spans="2:11">
      <c r="B57" t="s">
        <v>2766</v>
      </c>
      <c r="C57" t="s">
        <v>2770</v>
      </c>
      <c r="D57" t="s">
        <v>123</v>
      </c>
      <c r="E57" t="s">
        <v>102</v>
      </c>
      <c r="F57" t="s">
        <v>277</v>
      </c>
      <c r="G57" s="77">
        <v>244492.92</v>
      </c>
      <c r="H57" s="77">
        <v>-1.5529999999999999</v>
      </c>
      <c r="I57" s="77">
        <v>-3.7969750476000002</v>
      </c>
      <c r="J57" s="78">
        <v>1.2999999999999999E-3</v>
      </c>
      <c r="K57" s="78">
        <v>0</v>
      </c>
    </row>
    <row r="58" spans="2:11">
      <c r="B58" t="s">
        <v>2766</v>
      </c>
      <c r="C58" t="s">
        <v>2771</v>
      </c>
      <c r="D58" t="s">
        <v>123</v>
      </c>
      <c r="E58" t="s">
        <v>102</v>
      </c>
      <c r="F58" t="s">
        <v>277</v>
      </c>
      <c r="G58" s="77">
        <v>166209.45000000001</v>
      </c>
      <c r="H58" s="77">
        <v>-1.5809</v>
      </c>
      <c r="I58" s="77">
        <v>-2.6276051950500001</v>
      </c>
      <c r="J58" s="78">
        <v>8.9999999999999998E-4</v>
      </c>
      <c r="K58" s="78">
        <v>0</v>
      </c>
    </row>
    <row r="59" spans="2:11">
      <c r="B59" t="s">
        <v>2772</v>
      </c>
      <c r="C59" t="s">
        <v>2773</v>
      </c>
      <c r="D59" t="s">
        <v>123</v>
      </c>
      <c r="E59" t="s">
        <v>102</v>
      </c>
      <c r="F59" t="s">
        <v>277</v>
      </c>
      <c r="G59" s="77">
        <v>278494.69</v>
      </c>
      <c r="H59" s="77">
        <v>-1.119</v>
      </c>
      <c r="I59" s="77">
        <v>-3.1163555811000001</v>
      </c>
      <c r="J59" s="78">
        <v>1E-3</v>
      </c>
      <c r="K59" s="78">
        <v>0</v>
      </c>
    </row>
    <row r="60" spans="2:11">
      <c r="B60" t="s">
        <v>2772</v>
      </c>
      <c r="C60" t="s">
        <v>2774</v>
      </c>
      <c r="D60" t="s">
        <v>123</v>
      </c>
      <c r="E60" t="s">
        <v>102</v>
      </c>
      <c r="F60" t="s">
        <v>277</v>
      </c>
      <c r="G60" s="77">
        <v>260563.13</v>
      </c>
      <c r="H60" s="77">
        <v>-1.1355999999999999</v>
      </c>
      <c r="I60" s="77">
        <v>-2.9589549042800001</v>
      </c>
      <c r="J60" s="78">
        <v>1E-3</v>
      </c>
      <c r="K60" s="78">
        <v>0</v>
      </c>
    </row>
    <row r="61" spans="2:11">
      <c r="B61" t="s">
        <v>2772</v>
      </c>
      <c r="C61" t="s">
        <v>2775</v>
      </c>
      <c r="D61" t="s">
        <v>123</v>
      </c>
      <c r="E61" t="s">
        <v>102</v>
      </c>
      <c r="F61" t="s">
        <v>277</v>
      </c>
      <c r="G61" s="77">
        <v>1576406.96</v>
      </c>
      <c r="H61" s="77">
        <v>-1.1355999999999999</v>
      </c>
      <c r="I61" s="77">
        <v>-17.90167743776</v>
      </c>
      <c r="J61" s="78">
        <v>5.8999999999999999E-3</v>
      </c>
      <c r="K61" s="78">
        <v>0</v>
      </c>
    </row>
    <row r="62" spans="2:11">
      <c r="B62" t="s">
        <v>2772</v>
      </c>
      <c r="C62" t="s">
        <v>2776</v>
      </c>
      <c r="D62" t="s">
        <v>123</v>
      </c>
      <c r="E62" t="s">
        <v>102</v>
      </c>
      <c r="F62" t="s">
        <v>277</v>
      </c>
      <c r="G62" s="77">
        <v>98200.73</v>
      </c>
      <c r="H62" s="77">
        <v>-1.1355999999999999</v>
      </c>
      <c r="I62" s="77">
        <v>-1.1151674898799999</v>
      </c>
      <c r="J62" s="78">
        <v>4.0000000000000002E-4</v>
      </c>
      <c r="K62" s="78">
        <v>0</v>
      </c>
    </row>
    <row r="63" spans="2:11">
      <c r="B63" t="s">
        <v>2772</v>
      </c>
      <c r="C63" t="s">
        <v>2777</v>
      </c>
      <c r="D63" t="s">
        <v>123</v>
      </c>
      <c r="E63" t="s">
        <v>102</v>
      </c>
      <c r="F63" t="s">
        <v>277</v>
      </c>
      <c r="G63" s="77">
        <v>343759.06</v>
      </c>
      <c r="H63" s="77">
        <v>-1.119</v>
      </c>
      <c r="I63" s="77">
        <v>-3.8466638814</v>
      </c>
      <c r="J63" s="78">
        <v>1.2999999999999999E-3</v>
      </c>
      <c r="K63" s="78">
        <v>0</v>
      </c>
    </row>
    <row r="64" spans="2:11">
      <c r="B64" t="s">
        <v>2778</v>
      </c>
      <c r="C64" t="s">
        <v>2779</v>
      </c>
      <c r="D64" t="s">
        <v>123</v>
      </c>
      <c r="E64" t="s">
        <v>102</v>
      </c>
      <c r="F64" t="s">
        <v>268</v>
      </c>
      <c r="G64" s="77">
        <v>443748.4</v>
      </c>
      <c r="H64" s="77">
        <v>-1.2878000000000001</v>
      </c>
      <c r="I64" s="77">
        <v>-5.7145918951999999</v>
      </c>
      <c r="J64" s="78">
        <v>1.9E-3</v>
      </c>
      <c r="K64" s="78">
        <v>0</v>
      </c>
    </row>
    <row r="65" spans="2:11">
      <c r="B65" t="s">
        <v>2778</v>
      </c>
      <c r="C65" t="s">
        <v>2780</v>
      </c>
      <c r="D65" t="s">
        <v>123</v>
      </c>
      <c r="E65" t="s">
        <v>102</v>
      </c>
      <c r="F65" t="s">
        <v>268</v>
      </c>
      <c r="G65" s="77">
        <v>1087733.3</v>
      </c>
      <c r="H65" s="77">
        <v>-2.7088000000000001</v>
      </c>
      <c r="I65" s="77">
        <v>-29.464519630400002</v>
      </c>
      <c r="J65" s="78">
        <v>9.7000000000000003E-3</v>
      </c>
      <c r="K65" s="78">
        <v>0</v>
      </c>
    </row>
    <row r="66" spans="2:11">
      <c r="B66" t="s">
        <v>2778</v>
      </c>
      <c r="C66" t="s">
        <v>2781</v>
      </c>
      <c r="D66" t="s">
        <v>123</v>
      </c>
      <c r="E66" t="s">
        <v>102</v>
      </c>
      <c r="F66" t="s">
        <v>268</v>
      </c>
      <c r="G66" s="77">
        <v>383584.63</v>
      </c>
      <c r="H66" s="77">
        <v>-2.7948</v>
      </c>
      <c r="I66" s="77">
        <v>-10.720423239240001</v>
      </c>
      <c r="J66" s="78">
        <v>3.5000000000000001E-3</v>
      </c>
      <c r="K66" s="78">
        <v>0</v>
      </c>
    </row>
    <row r="67" spans="2:11">
      <c r="B67" t="s">
        <v>2778</v>
      </c>
      <c r="C67" t="s">
        <v>2782</v>
      </c>
      <c r="D67" t="s">
        <v>123</v>
      </c>
      <c r="E67" t="s">
        <v>102</v>
      </c>
      <c r="F67" t="s">
        <v>268</v>
      </c>
      <c r="G67" s="77">
        <v>650158.56000000006</v>
      </c>
      <c r="H67" s="77">
        <v>-1.0791999999999999</v>
      </c>
      <c r="I67" s="77">
        <v>-7.0165111795200001</v>
      </c>
      <c r="J67" s="78">
        <v>2.3E-3</v>
      </c>
      <c r="K67" s="78">
        <v>0</v>
      </c>
    </row>
    <row r="68" spans="2:11">
      <c r="B68" t="s">
        <v>2778</v>
      </c>
      <c r="C68" t="s">
        <v>2783</v>
      </c>
      <c r="D68" t="s">
        <v>123</v>
      </c>
      <c r="E68" t="s">
        <v>102</v>
      </c>
      <c r="F68" t="s">
        <v>268</v>
      </c>
      <c r="G68" s="77">
        <v>1233775.3600000001</v>
      </c>
      <c r="H68" s="77">
        <v>-1.2041999999999999</v>
      </c>
      <c r="I68" s="77">
        <v>-14.857122885120001</v>
      </c>
      <c r="J68" s="78">
        <v>4.8999999999999998E-3</v>
      </c>
      <c r="K68" s="78">
        <v>0</v>
      </c>
    </row>
    <row r="69" spans="2:11">
      <c r="B69" t="s">
        <v>2784</v>
      </c>
      <c r="C69" t="s">
        <v>2785</v>
      </c>
      <c r="D69" t="s">
        <v>123</v>
      </c>
      <c r="E69" t="s">
        <v>102</v>
      </c>
      <c r="F69" t="s">
        <v>277</v>
      </c>
      <c r="G69" s="77">
        <v>409053.13</v>
      </c>
      <c r="H69" s="77">
        <v>-1.2491000000000001</v>
      </c>
      <c r="I69" s="77">
        <v>-5.1094826468300001</v>
      </c>
      <c r="J69" s="78">
        <v>1.6999999999999999E-3</v>
      </c>
      <c r="K69" s="78">
        <v>0</v>
      </c>
    </row>
    <row r="70" spans="2:11">
      <c r="B70" t="s">
        <v>2784</v>
      </c>
      <c r="C70" t="s">
        <v>2786</v>
      </c>
      <c r="D70" t="s">
        <v>123</v>
      </c>
      <c r="E70" t="s">
        <v>102</v>
      </c>
      <c r="F70" t="s">
        <v>277</v>
      </c>
      <c r="G70" s="77">
        <v>340877.61</v>
      </c>
      <c r="H70" s="77">
        <v>-1.2491000000000001</v>
      </c>
      <c r="I70" s="77">
        <v>-4.2579022265099997</v>
      </c>
      <c r="J70" s="78">
        <v>1.4E-3</v>
      </c>
      <c r="K70" s="78">
        <v>0</v>
      </c>
    </row>
    <row r="71" spans="2:11">
      <c r="B71" t="s">
        <v>2784</v>
      </c>
      <c r="C71" t="s">
        <v>2787</v>
      </c>
      <c r="D71" t="s">
        <v>123</v>
      </c>
      <c r="E71" t="s">
        <v>102</v>
      </c>
      <c r="F71" t="s">
        <v>277</v>
      </c>
      <c r="G71" s="77">
        <v>516328.68</v>
      </c>
      <c r="H71" s="77">
        <v>-1.2211000000000001</v>
      </c>
      <c r="I71" s="77">
        <v>-6.3048895114799999</v>
      </c>
      <c r="J71" s="78">
        <v>2.0999999999999999E-3</v>
      </c>
      <c r="K71" s="78">
        <v>0</v>
      </c>
    </row>
    <row r="72" spans="2:11">
      <c r="B72" t="s">
        <v>2788</v>
      </c>
      <c r="C72" t="s">
        <v>2789</v>
      </c>
      <c r="D72" t="s">
        <v>123</v>
      </c>
      <c r="E72" t="s">
        <v>102</v>
      </c>
      <c r="F72" t="s">
        <v>277</v>
      </c>
      <c r="G72" s="77">
        <v>261162.79</v>
      </c>
      <c r="H72" s="77">
        <v>-0.90339999999999998</v>
      </c>
      <c r="I72" s="77">
        <v>-2.3593446448600002</v>
      </c>
      <c r="J72" s="78">
        <v>8.0000000000000004E-4</v>
      </c>
      <c r="K72" s="78">
        <v>0</v>
      </c>
    </row>
    <row r="73" spans="2:11">
      <c r="B73" t="s">
        <v>2788</v>
      </c>
      <c r="C73" t="s">
        <v>2790</v>
      </c>
      <c r="D73" t="s">
        <v>123</v>
      </c>
      <c r="E73" t="s">
        <v>102</v>
      </c>
      <c r="F73" t="s">
        <v>280</v>
      </c>
      <c r="G73" s="77">
        <v>915244.07</v>
      </c>
      <c r="H73" s="77">
        <v>-0.77390000000000003</v>
      </c>
      <c r="I73" s="77">
        <v>-7.0830738577299996</v>
      </c>
      <c r="J73" s="78">
        <v>2.3E-3</v>
      </c>
      <c r="K73" s="78">
        <v>0</v>
      </c>
    </row>
    <row r="74" spans="2:11">
      <c r="B74" t="s">
        <v>2788</v>
      </c>
      <c r="C74" t="s">
        <v>2791</v>
      </c>
      <c r="D74" t="s">
        <v>123</v>
      </c>
      <c r="E74" t="s">
        <v>102</v>
      </c>
      <c r="F74" t="s">
        <v>280</v>
      </c>
      <c r="G74" s="77">
        <v>653906.39</v>
      </c>
      <c r="H74" s="77">
        <v>-0.74919999999999998</v>
      </c>
      <c r="I74" s="77">
        <v>-4.8990666738800002</v>
      </c>
      <c r="J74" s="78">
        <v>1.6000000000000001E-3</v>
      </c>
      <c r="K74" s="78">
        <v>0</v>
      </c>
    </row>
    <row r="75" spans="2:11">
      <c r="B75" t="s">
        <v>2788</v>
      </c>
      <c r="C75" t="s">
        <v>2792</v>
      </c>
      <c r="D75" t="s">
        <v>123</v>
      </c>
      <c r="E75" t="s">
        <v>102</v>
      </c>
      <c r="F75" t="s">
        <v>280</v>
      </c>
      <c r="G75" s="77">
        <v>276016.7</v>
      </c>
      <c r="H75" s="77">
        <v>-0.74919999999999998</v>
      </c>
      <c r="I75" s="77">
        <v>-2.0679171163999999</v>
      </c>
      <c r="J75" s="78">
        <v>6.9999999999999999E-4</v>
      </c>
      <c r="K75" s="78">
        <v>0</v>
      </c>
    </row>
    <row r="76" spans="2:11">
      <c r="B76" t="s">
        <v>2788</v>
      </c>
      <c r="C76" t="s">
        <v>2793</v>
      </c>
      <c r="D76" t="s">
        <v>123</v>
      </c>
      <c r="E76" t="s">
        <v>102</v>
      </c>
      <c r="F76" t="s">
        <v>277</v>
      </c>
      <c r="G76" s="77">
        <v>730714.48</v>
      </c>
      <c r="H76" s="77">
        <v>-0.90339999999999998</v>
      </c>
      <c r="I76" s="77">
        <v>-6.6012746123200001</v>
      </c>
      <c r="J76" s="78">
        <v>2.2000000000000001E-3</v>
      </c>
      <c r="K76" s="78">
        <v>0</v>
      </c>
    </row>
    <row r="77" spans="2:11">
      <c r="B77" t="s">
        <v>2794</v>
      </c>
      <c r="C77" t="s">
        <v>2795</v>
      </c>
      <c r="D77" t="s">
        <v>123</v>
      </c>
      <c r="E77" t="s">
        <v>102</v>
      </c>
      <c r="F77" t="s">
        <v>271</v>
      </c>
      <c r="G77" s="77">
        <v>10991.48</v>
      </c>
      <c r="H77" s="77">
        <v>-2.2254</v>
      </c>
      <c r="I77" s="77">
        <v>-0.24460439592</v>
      </c>
      <c r="J77" s="78">
        <v>1E-4</v>
      </c>
      <c r="K77" s="78">
        <v>0</v>
      </c>
    </row>
    <row r="78" spans="2:11">
      <c r="B78" t="s">
        <v>2794</v>
      </c>
      <c r="C78" t="s">
        <v>2796</v>
      </c>
      <c r="D78" t="s">
        <v>123</v>
      </c>
      <c r="E78" t="s">
        <v>102</v>
      </c>
      <c r="F78" t="s">
        <v>271</v>
      </c>
      <c r="G78" s="77">
        <v>439415.28</v>
      </c>
      <c r="H78" s="77">
        <v>-2.2820999999999998</v>
      </c>
      <c r="I78" s="77">
        <v>-10.02789610488</v>
      </c>
      <c r="J78" s="78">
        <v>3.3E-3</v>
      </c>
      <c r="K78" s="78">
        <v>0</v>
      </c>
    </row>
    <row r="79" spans="2:11">
      <c r="B79" t="s">
        <v>2794</v>
      </c>
      <c r="C79" t="s">
        <v>2797</v>
      </c>
      <c r="D79" t="s">
        <v>123</v>
      </c>
      <c r="E79" t="s">
        <v>102</v>
      </c>
      <c r="F79" t="s">
        <v>277</v>
      </c>
      <c r="G79" s="77">
        <v>416846.42</v>
      </c>
      <c r="H79" s="77">
        <v>0.2666</v>
      </c>
      <c r="I79" s="77">
        <v>1.1113125557200001</v>
      </c>
      <c r="J79" s="78">
        <v>-4.0000000000000002E-4</v>
      </c>
      <c r="K79" s="78">
        <v>0</v>
      </c>
    </row>
    <row r="80" spans="2:11">
      <c r="B80" t="s">
        <v>2794</v>
      </c>
      <c r="C80" t="s">
        <v>2798</v>
      </c>
      <c r="D80" t="s">
        <v>123</v>
      </c>
      <c r="E80" t="s">
        <v>102</v>
      </c>
      <c r="F80" t="s">
        <v>271</v>
      </c>
      <c r="G80" s="77">
        <v>267512.32000000001</v>
      </c>
      <c r="H80" s="77">
        <v>-3.1734</v>
      </c>
      <c r="I80" s="77">
        <v>-8.4892359628800005</v>
      </c>
      <c r="J80" s="78">
        <v>2.8E-3</v>
      </c>
      <c r="K80" s="78">
        <v>0</v>
      </c>
    </row>
    <row r="81" spans="2:11">
      <c r="B81" t="s">
        <v>2794</v>
      </c>
      <c r="C81" t="s">
        <v>2799</v>
      </c>
      <c r="D81" t="s">
        <v>123</v>
      </c>
      <c r="E81" t="s">
        <v>102</v>
      </c>
      <c r="F81" t="s">
        <v>277</v>
      </c>
      <c r="G81" s="77">
        <v>329540.98</v>
      </c>
      <c r="H81" s="77">
        <v>0.29360000000000003</v>
      </c>
      <c r="I81" s="77">
        <v>0.96753231728</v>
      </c>
      <c r="J81" s="78">
        <v>-2.9999999999999997E-4</v>
      </c>
      <c r="K81" s="78">
        <v>0</v>
      </c>
    </row>
    <row r="82" spans="2:11">
      <c r="B82" t="s">
        <v>2794</v>
      </c>
      <c r="C82" t="s">
        <v>2800</v>
      </c>
      <c r="D82" t="s">
        <v>123</v>
      </c>
      <c r="E82" t="s">
        <v>102</v>
      </c>
      <c r="F82" t="s">
        <v>277</v>
      </c>
      <c r="G82" s="77">
        <v>131780.70000000001</v>
      </c>
      <c r="H82" s="77">
        <v>0.2666</v>
      </c>
      <c r="I82" s="77">
        <v>0.3513273462</v>
      </c>
      <c r="J82" s="78">
        <v>-1E-4</v>
      </c>
      <c r="K82" s="78">
        <v>0</v>
      </c>
    </row>
    <row r="83" spans="2:11">
      <c r="B83" t="s">
        <v>2794</v>
      </c>
      <c r="C83" t="s">
        <v>2801</v>
      </c>
      <c r="D83" t="s">
        <v>123</v>
      </c>
      <c r="E83" t="s">
        <v>102</v>
      </c>
      <c r="F83" t="s">
        <v>271</v>
      </c>
      <c r="G83" s="77">
        <v>384075.17</v>
      </c>
      <c r="H83" s="77">
        <v>-3.1734</v>
      </c>
      <c r="I83" s="77">
        <v>-12.188241444779999</v>
      </c>
      <c r="J83" s="78">
        <v>4.0000000000000001E-3</v>
      </c>
      <c r="K83" s="78">
        <v>0</v>
      </c>
    </row>
    <row r="84" spans="2:11">
      <c r="B84" t="s">
        <v>2794</v>
      </c>
      <c r="C84" t="s">
        <v>2802</v>
      </c>
      <c r="D84" t="s">
        <v>123</v>
      </c>
      <c r="E84" t="s">
        <v>102</v>
      </c>
      <c r="F84" t="s">
        <v>271</v>
      </c>
      <c r="G84" s="77">
        <v>387637.3</v>
      </c>
      <c r="H84" s="77">
        <v>-2.2252999999999998</v>
      </c>
      <c r="I84" s="77">
        <v>-8.6260928368999998</v>
      </c>
      <c r="J84" s="78">
        <v>2.8E-3</v>
      </c>
      <c r="K84" s="78">
        <v>0</v>
      </c>
    </row>
    <row r="85" spans="2:11">
      <c r="B85" t="s">
        <v>2794</v>
      </c>
      <c r="C85" t="s">
        <v>2803</v>
      </c>
      <c r="D85" t="s">
        <v>123</v>
      </c>
      <c r="E85" t="s">
        <v>102</v>
      </c>
      <c r="F85" t="s">
        <v>271</v>
      </c>
      <c r="G85" s="77">
        <v>731233.38</v>
      </c>
      <c r="H85" s="77">
        <v>-2.2254999999999998</v>
      </c>
      <c r="I85" s="77">
        <v>-16.273598871899999</v>
      </c>
      <c r="J85" s="78">
        <v>5.4000000000000003E-3</v>
      </c>
      <c r="K85" s="78">
        <v>0</v>
      </c>
    </row>
    <row r="86" spans="2:11">
      <c r="B86" t="s">
        <v>2804</v>
      </c>
      <c r="C86" t="s">
        <v>2805</v>
      </c>
      <c r="D86" t="s">
        <v>123</v>
      </c>
      <c r="E86" t="s">
        <v>102</v>
      </c>
      <c r="F86" t="s">
        <v>268</v>
      </c>
      <c r="G86" s="77">
        <v>490456.11</v>
      </c>
      <c r="H86" s="77">
        <v>-2.7892999999999999</v>
      </c>
      <c r="I86" s="77">
        <v>-13.68029227623</v>
      </c>
      <c r="J86" s="78">
        <v>4.4999999999999997E-3</v>
      </c>
      <c r="K86" s="78">
        <v>0</v>
      </c>
    </row>
    <row r="87" spans="2:11">
      <c r="B87" t="s">
        <v>2804</v>
      </c>
      <c r="C87" t="s">
        <v>2806</v>
      </c>
      <c r="D87" t="s">
        <v>123</v>
      </c>
      <c r="E87" t="s">
        <v>102</v>
      </c>
      <c r="F87" t="s">
        <v>268</v>
      </c>
      <c r="G87" s="77">
        <v>509947.04</v>
      </c>
      <c r="H87" s="77">
        <v>-2.7892999999999999</v>
      </c>
      <c r="I87" s="77">
        <v>-14.22395278672</v>
      </c>
      <c r="J87" s="78">
        <v>4.7000000000000002E-3</v>
      </c>
      <c r="K87" s="78">
        <v>0</v>
      </c>
    </row>
    <row r="88" spans="2:11">
      <c r="B88" t="s">
        <v>2804</v>
      </c>
      <c r="C88" t="s">
        <v>2807</v>
      </c>
      <c r="D88" t="s">
        <v>123</v>
      </c>
      <c r="E88" t="s">
        <v>102</v>
      </c>
      <c r="F88" t="s">
        <v>268</v>
      </c>
      <c r="G88" s="77">
        <v>288282.37</v>
      </c>
      <c r="H88" s="77">
        <v>-2.7892999999999999</v>
      </c>
      <c r="I88" s="77">
        <v>-8.0410601464100004</v>
      </c>
      <c r="J88" s="78">
        <v>2.7000000000000001E-3</v>
      </c>
      <c r="K88" s="78">
        <v>0</v>
      </c>
    </row>
    <row r="89" spans="2:11">
      <c r="B89" t="s">
        <v>2808</v>
      </c>
      <c r="C89" t="s">
        <v>2809</v>
      </c>
      <c r="D89" t="s">
        <v>123</v>
      </c>
      <c r="E89" t="s">
        <v>102</v>
      </c>
      <c r="F89" t="s">
        <v>277</v>
      </c>
      <c r="G89" s="77">
        <v>519127.43</v>
      </c>
      <c r="H89" s="77">
        <v>-1.2649999999999999</v>
      </c>
      <c r="I89" s="77">
        <v>-6.5669619895000002</v>
      </c>
      <c r="J89" s="78">
        <v>2.2000000000000001E-3</v>
      </c>
      <c r="K89" s="78">
        <v>0</v>
      </c>
    </row>
    <row r="90" spans="2:11">
      <c r="B90" t="s">
        <v>2808</v>
      </c>
      <c r="C90" t="s">
        <v>2810</v>
      </c>
      <c r="D90" t="s">
        <v>123</v>
      </c>
      <c r="E90" t="s">
        <v>102</v>
      </c>
      <c r="F90" t="s">
        <v>277</v>
      </c>
      <c r="G90" s="77">
        <v>1427600.43</v>
      </c>
      <c r="H90" s="77">
        <v>-1.2649999999999999</v>
      </c>
      <c r="I90" s="77">
        <v>-18.0591454395</v>
      </c>
      <c r="J90" s="78">
        <v>6.0000000000000001E-3</v>
      </c>
      <c r="K90" s="78">
        <v>0</v>
      </c>
    </row>
    <row r="91" spans="2:11">
      <c r="B91" t="s">
        <v>2808</v>
      </c>
      <c r="C91" t="s">
        <v>2811</v>
      </c>
      <c r="D91" t="s">
        <v>123</v>
      </c>
      <c r="E91" t="s">
        <v>102</v>
      </c>
      <c r="F91" t="s">
        <v>277</v>
      </c>
      <c r="G91" s="77">
        <v>454611.28</v>
      </c>
      <c r="H91" s="77">
        <v>-1.1815</v>
      </c>
      <c r="I91" s="77">
        <v>-5.3712322732000004</v>
      </c>
      <c r="J91" s="78">
        <v>1.8E-3</v>
      </c>
      <c r="K91" s="78">
        <v>0</v>
      </c>
    </row>
    <row r="92" spans="2:11">
      <c r="B92" t="s">
        <v>2808</v>
      </c>
      <c r="C92" t="s">
        <v>2812</v>
      </c>
      <c r="D92" t="s">
        <v>123</v>
      </c>
      <c r="E92" t="s">
        <v>102</v>
      </c>
      <c r="F92" t="s">
        <v>277</v>
      </c>
      <c r="G92" s="77">
        <v>1621827.04</v>
      </c>
      <c r="H92" s="77">
        <v>-1.2928999999999999</v>
      </c>
      <c r="I92" s="77">
        <v>-20.968601800159998</v>
      </c>
      <c r="J92" s="78">
        <v>6.8999999999999999E-3</v>
      </c>
      <c r="K92" s="78">
        <v>0</v>
      </c>
    </row>
    <row r="93" spans="2:11">
      <c r="B93" t="s">
        <v>2808</v>
      </c>
      <c r="C93" t="s">
        <v>2813</v>
      </c>
      <c r="D93" t="s">
        <v>123</v>
      </c>
      <c r="E93" t="s">
        <v>102</v>
      </c>
      <c r="F93" t="s">
        <v>277</v>
      </c>
      <c r="G93" s="77">
        <v>656120.56000000006</v>
      </c>
      <c r="H93" s="77">
        <v>-1.2650999999999999</v>
      </c>
      <c r="I93" s="77">
        <v>-8.3005812045600003</v>
      </c>
      <c r="J93" s="78">
        <v>2.7000000000000001E-3</v>
      </c>
      <c r="K93" s="78">
        <v>0</v>
      </c>
    </row>
    <row r="94" spans="2:11">
      <c r="B94" t="s">
        <v>2814</v>
      </c>
      <c r="C94" t="s">
        <v>2815</v>
      </c>
      <c r="D94" t="s">
        <v>123</v>
      </c>
      <c r="E94" t="s">
        <v>102</v>
      </c>
      <c r="F94" t="s">
        <v>268</v>
      </c>
      <c r="G94" s="77">
        <v>11029.93</v>
      </c>
      <c r="H94" s="77">
        <v>-1.5636000000000001</v>
      </c>
      <c r="I94" s="77">
        <v>-0.17246398548</v>
      </c>
      <c r="J94" s="78">
        <v>1E-4</v>
      </c>
      <c r="K94" s="78">
        <v>0</v>
      </c>
    </row>
    <row r="95" spans="2:11">
      <c r="B95" t="s">
        <v>2814</v>
      </c>
      <c r="C95" t="s">
        <v>2816</v>
      </c>
      <c r="D95" t="s">
        <v>123</v>
      </c>
      <c r="E95" t="s">
        <v>102</v>
      </c>
      <c r="F95" t="s">
        <v>268</v>
      </c>
      <c r="G95" s="77">
        <v>165371.29</v>
      </c>
      <c r="H95" s="77">
        <v>-1.6115999999999999</v>
      </c>
      <c r="I95" s="77">
        <v>-2.66512370964</v>
      </c>
      <c r="J95" s="78">
        <v>8.9999999999999998E-4</v>
      </c>
      <c r="K95" s="78">
        <v>0</v>
      </c>
    </row>
    <row r="96" spans="2:11">
      <c r="B96" t="s">
        <v>2814</v>
      </c>
      <c r="C96" t="s">
        <v>2817</v>
      </c>
      <c r="D96" t="s">
        <v>123</v>
      </c>
      <c r="E96" t="s">
        <v>102</v>
      </c>
      <c r="F96" t="s">
        <v>268</v>
      </c>
      <c r="G96" s="77">
        <v>388167.67999999999</v>
      </c>
      <c r="H96" s="77">
        <v>-1.2725</v>
      </c>
      <c r="I96" s="77">
        <v>-4.939433728</v>
      </c>
      <c r="J96" s="78">
        <v>1.6000000000000001E-3</v>
      </c>
      <c r="K96" s="78">
        <v>0</v>
      </c>
    </row>
    <row r="97" spans="2:11">
      <c r="B97" t="s">
        <v>2814</v>
      </c>
      <c r="C97" t="s">
        <v>2818</v>
      </c>
      <c r="D97" t="s">
        <v>123</v>
      </c>
      <c r="E97" t="s">
        <v>102</v>
      </c>
      <c r="F97" t="s">
        <v>268</v>
      </c>
      <c r="G97" s="77">
        <v>386882.71</v>
      </c>
      <c r="H97" s="77">
        <v>-1.6088</v>
      </c>
      <c r="I97" s="77">
        <v>-6.2241690384800004</v>
      </c>
      <c r="J97" s="78">
        <v>2.0999999999999999E-3</v>
      </c>
      <c r="K97" s="78">
        <v>0</v>
      </c>
    </row>
    <row r="98" spans="2:11">
      <c r="B98" t="s">
        <v>2814</v>
      </c>
      <c r="C98" t="s">
        <v>2819</v>
      </c>
      <c r="D98" t="s">
        <v>123</v>
      </c>
      <c r="E98" t="s">
        <v>102</v>
      </c>
      <c r="F98" t="s">
        <v>268</v>
      </c>
      <c r="G98" s="77">
        <v>386829.17</v>
      </c>
      <c r="H98" s="77">
        <v>-1.6229</v>
      </c>
      <c r="I98" s="77">
        <v>-6.2778505999299998</v>
      </c>
      <c r="J98" s="78">
        <v>2.0999999999999999E-3</v>
      </c>
      <c r="K98" s="78">
        <v>0</v>
      </c>
    </row>
    <row r="99" spans="2:11">
      <c r="B99" t="s">
        <v>2814</v>
      </c>
      <c r="C99" t="s">
        <v>2820</v>
      </c>
      <c r="D99" t="s">
        <v>123</v>
      </c>
      <c r="E99" t="s">
        <v>102</v>
      </c>
      <c r="F99" t="s">
        <v>268</v>
      </c>
      <c r="G99" s="77">
        <v>1470805.36</v>
      </c>
      <c r="H99" s="77">
        <v>-1.5639000000000001</v>
      </c>
      <c r="I99" s="77">
        <v>-23.001925025039998</v>
      </c>
      <c r="J99" s="78">
        <v>7.6E-3</v>
      </c>
      <c r="K99" s="78">
        <v>0</v>
      </c>
    </row>
    <row r="100" spans="2:11">
      <c r="B100" t="s">
        <v>2814</v>
      </c>
      <c r="C100" t="s">
        <v>2821</v>
      </c>
      <c r="D100" t="s">
        <v>123</v>
      </c>
      <c r="E100" t="s">
        <v>102</v>
      </c>
      <c r="F100" t="s">
        <v>268</v>
      </c>
      <c r="G100" s="77">
        <v>485959.1</v>
      </c>
      <c r="H100" s="77">
        <v>-1.6229</v>
      </c>
      <c r="I100" s="77">
        <v>-7.8866302339000001</v>
      </c>
      <c r="J100" s="78">
        <v>2.5999999999999999E-3</v>
      </c>
      <c r="K100" s="78">
        <v>0</v>
      </c>
    </row>
    <row r="101" spans="2:11">
      <c r="B101" t="s">
        <v>2822</v>
      </c>
      <c r="C101" t="s">
        <v>2823</v>
      </c>
      <c r="D101" t="s">
        <v>123</v>
      </c>
      <c r="E101" t="s">
        <v>102</v>
      </c>
      <c r="F101" t="s">
        <v>280</v>
      </c>
      <c r="G101" s="77">
        <v>1237335.8</v>
      </c>
      <c r="H101" s="77">
        <v>-0.43109999999999998</v>
      </c>
      <c r="I101" s="77">
        <v>-5.3341546337999999</v>
      </c>
      <c r="J101" s="78">
        <v>1.8E-3</v>
      </c>
      <c r="K101" s="78">
        <v>0</v>
      </c>
    </row>
    <row r="102" spans="2:11">
      <c r="B102" t="s">
        <v>2822</v>
      </c>
      <c r="C102" t="s">
        <v>2824</v>
      </c>
      <c r="D102" t="s">
        <v>123</v>
      </c>
      <c r="E102" t="s">
        <v>102</v>
      </c>
      <c r="F102" t="s">
        <v>280</v>
      </c>
      <c r="G102" s="77">
        <v>246376.22</v>
      </c>
      <c r="H102" s="77">
        <v>-4.7300000000000002E-2</v>
      </c>
      <c r="I102" s="77">
        <v>-0.11653595206</v>
      </c>
      <c r="J102" s="78">
        <v>0</v>
      </c>
      <c r="K102" s="78">
        <v>0</v>
      </c>
    </row>
    <row r="103" spans="2:11">
      <c r="B103" t="s">
        <v>2822</v>
      </c>
      <c r="C103" t="s">
        <v>2825</v>
      </c>
      <c r="D103" t="s">
        <v>123</v>
      </c>
      <c r="E103" t="s">
        <v>102</v>
      </c>
      <c r="F103" t="s">
        <v>280</v>
      </c>
      <c r="G103" s="77">
        <v>166758.29</v>
      </c>
      <c r="H103" s="77">
        <v>-0.51370000000000005</v>
      </c>
      <c r="I103" s="77">
        <v>-0.85663733573</v>
      </c>
      <c r="J103" s="78">
        <v>2.9999999999999997E-4</v>
      </c>
      <c r="K103" s="78">
        <v>0</v>
      </c>
    </row>
    <row r="104" spans="2:11">
      <c r="B104" t="s">
        <v>2826</v>
      </c>
      <c r="C104" t="s">
        <v>2827</v>
      </c>
      <c r="D104" t="s">
        <v>123</v>
      </c>
      <c r="E104" t="s">
        <v>102</v>
      </c>
      <c r="F104" t="s">
        <v>271</v>
      </c>
      <c r="G104" s="77">
        <v>649181.27</v>
      </c>
      <c r="H104" s="77">
        <v>-2.9367999999999999</v>
      </c>
      <c r="I104" s="77">
        <v>-19.065155537359999</v>
      </c>
      <c r="J104" s="78">
        <v>6.3E-3</v>
      </c>
      <c r="K104" s="78">
        <v>0</v>
      </c>
    </row>
    <row r="105" spans="2:11">
      <c r="B105" t="s">
        <v>2826</v>
      </c>
      <c r="C105" t="s">
        <v>2828</v>
      </c>
      <c r="D105" t="s">
        <v>123</v>
      </c>
      <c r="E105" t="s">
        <v>102</v>
      </c>
      <c r="F105" t="s">
        <v>271</v>
      </c>
      <c r="G105" s="77">
        <v>585700.24</v>
      </c>
      <c r="H105" s="77">
        <v>-2.9079000000000002</v>
      </c>
      <c r="I105" s="77">
        <v>-17.03157727896</v>
      </c>
      <c r="J105" s="78">
        <v>5.5999999999999999E-3</v>
      </c>
      <c r="K105" s="78">
        <v>0</v>
      </c>
    </row>
    <row r="106" spans="2:11">
      <c r="B106" t="s">
        <v>2826</v>
      </c>
      <c r="C106" t="s">
        <v>2829</v>
      </c>
      <c r="D106" t="s">
        <v>123</v>
      </c>
      <c r="E106" t="s">
        <v>102</v>
      </c>
      <c r="F106" t="s">
        <v>271</v>
      </c>
      <c r="G106" s="77">
        <v>651569.13</v>
      </c>
      <c r="H106" s="77">
        <v>-2.9367000000000001</v>
      </c>
      <c r="I106" s="77">
        <v>-19.13463064071</v>
      </c>
      <c r="J106" s="78">
        <v>6.3E-3</v>
      </c>
      <c r="K106" s="78">
        <v>0</v>
      </c>
    </row>
    <row r="107" spans="2:11">
      <c r="B107" t="s">
        <v>2826</v>
      </c>
      <c r="C107" t="s">
        <v>2830</v>
      </c>
      <c r="D107" t="s">
        <v>123</v>
      </c>
      <c r="E107" t="s">
        <v>102</v>
      </c>
      <c r="F107" t="s">
        <v>271</v>
      </c>
      <c r="G107" s="77">
        <v>81270.710000000006</v>
      </c>
      <c r="H107" s="77">
        <v>-1.8837999999999999</v>
      </c>
      <c r="I107" s="77">
        <v>-1.5309776349799999</v>
      </c>
      <c r="J107" s="78">
        <v>5.0000000000000001E-4</v>
      </c>
      <c r="K107" s="78">
        <v>0</v>
      </c>
    </row>
    <row r="108" spans="2:11">
      <c r="B108" t="s">
        <v>2831</v>
      </c>
      <c r="C108" t="s">
        <v>2832</v>
      </c>
      <c r="D108" t="s">
        <v>123</v>
      </c>
      <c r="E108" t="s">
        <v>102</v>
      </c>
      <c r="F108" t="s">
        <v>271</v>
      </c>
      <c r="G108" s="77">
        <v>874749.7</v>
      </c>
      <c r="H108" s="77">
        <v>-1.8516999999999999</v>
      </c>
      <c r="I108" s="77">
        <v>-16.1977401949</v>
      </c>
      <c r="J108" s="78">
        <v>5.4000000000000003E-3</v>
      </c>
      <c r="K108" s="78">
        <v>0</v>
      </c>
    </row>
    <row r="109" spans="2:11">
      <c r="B109" t="s">
        <v>2831</v>
      </c>
      <c r="C109" t="s">
        <v>2833</v>
      </c>
      <c r="D109" t="s">
        <v>123</v>
      </c>
      <c r="E109" t="s">
        <v>102</v>
      </c>
      <c r="F109" t="s">
        <v>271</v>
      </c>
      <c r="G109" s="77">
        <v>771409.65</v>
      </c>
      <c r="H109" s="77">
        <v>-1.9083000000000001</v>
      </c>
      <c r="I109" s="77">
        <v>-14.72081035095</v>
      </c>
      <c r="J109" s="78">
        <v>4.8999999999999998E-3</v>
      </c>
      <c r="K109" s="78">
        <v>0</v>
      </c>
    </row>
    <row r="110" spans="2:11">
      <c r="B110" t="s">
        <v>2831</v>
      </c>
      <c r="C110" t="s">
        <v>2834</v>
      </c>
      <c r="D110" t="s">
        <v>123</v>
      </c>
      <c r="E110" t="s">
        <v>102</v>
      </c>
      <c r="F110" t="s">
        <v>271</v>
      </c>
      <c r="G110" s="77">
        <v>565700.41</v>
      </c>
      <c r="H110" s="77">
        <v>-1.9083000000000001</v>
      </c>
      <c r="I110" s="77">
        <v>-10.79526092403</v>
      </c>
      <c r="J110" s="78">
        <v>3.5999999999999999E-3</v>
      </c>
      <c r="K110" s="78">
        <v>0</v>
      </c>
    </row>
    <row r="111" spans="2:11">
      <c r="B111" t="s">
        <v>2831</v>
      </c>
      <c r="C111" t="s">
        <v>2835</v>
      </c>
      <c r="D111" t="s">
        <v>123</v>
      </c>
      <c r="E111" t="s">
        <v>102</v>
      </c>
      <c r="F111" t="s">
        <v>271</v>
      </c>
      <c r="G111" s="77">
        <v>643019.84</v>
      </c>
      <c r="H111" s="77">
        <v>-1.88</v>
      </c>
      <c r="I111" s="77">
        <v>-12.088772992000001</v>
      </c>
      <c r="J111" s="78">
        <v>4.0000000000000001E-3</v>
      </c>
      <c r="K111" s="78">
        <v>0</v>
      </c>
    </row>
    <row r="112" spans="2:11">
      <c r="B112" t="s">
        <v>2831</v>
      </c>
      <c r="C112" t="s">
        <v>2836</v>
      </c>
      <c r="D112" t="s">
        <v>123</v>
      </c>
      <c r="E112" t="s">
        <v>102</v>
      </c>
      <c r="F112" t="s">
        <v>258</v>
      </c>
      <c r="G112" s="77">
        <v>643216.16</v>
      </c>
      <c r="H112" s="77">
        <v>-1.8489</v>
      </c>
      <c r="I112" s="77">
        <v>-11.892423582239999</v>
      </c>
      <c r="J112" s="78">
        <v>3.8999999999999998E-3</v>
      </c>
      <c r="K112" s="78">
        <v>0</v>
      </c>
    </row>
    <row r="113" spans="2:11">
      <c r="B113" t="s">
        <v>2831</v>
      </c>
      <c r="C113" t="s">
        <v>2837</v>
      </c>
      <c r="D113" t="s">
        <v>123</v>
      </c>
      <c r="E113" t="s">
        <v>102</v>
      </c>
      <c r="F113" t="s">
        <v>258</v>
      </c>
      <c r="G113" s="77">
        <v>515072.64</v>
      </c>
      <c r="H113" s="77">
        <v>-1.7501</v>
      </c>
      <c r="I113" s="77">
        <v>-9.0142862726399997</v>
      </c>
      <c r="J113" s="78">
        <v>3.0000000000000001E-3</v>
      </c>
      <c r="K113" s="78">
        <v>0</v>
      </c>
    </row>
    <row r="114" spans="2:11">
      <c r="B114" t="s">
        <v>2838</v>
      </c>
      <c r="C114" t="s">
        <v>2839</v>
      </c>
      <c r="D114" t="s">
        <v>123</v>
      </c>
      <c r="E114" t="s">
        <v>102</v>
      </c>
      <c r="F114" t="s">
        <v>265</v>
      </c>
      <c r="G114" s="77">
        <v>457541.16</v>
      </c>
      <c r="H114" s="77">
        <v>-10.336399999999999</v>
      </c>
      <c r="I114" s="77">
        <v>-47.293284462240003</v>
      </c>
      <c r="J114" s="78">
        <v>1.5599999999999999E-2</v>
      </c>
      <c r="K114" s="78">
        <v>-1E-4</v>
      </c>
    </row>
    <row r="115" spans="2:11">
      <c r="B115" t="s">
        <v>2838</v>
      </c>
      <c r="C115" t="s">
        <v>2840</v>
      </c>
      <c r="D115" t="s">
        <v>123</v>
      </c>
      <c r="E115" t="s">
        <v>102</v>
      </c>
      <c r="F115" t="s">
        <v>265</v>
      </c>
      <c r="G115" s="77">
        <v>714399.86</v>
      </c>
      <c r="H115" s="77">
        <v>-10.210699999999999</v>
      </c>
      <c r="I115" s="77">
        <v>-72.945226505020003</v>
      </c>
      <c r="J115" s="78">
        <v>2.41E-2</v>
      </c>
      <c r="K115" s="78">
        <v>-1E-4</v>
      </c>
    </row>
    <row r="116" spans="2:11">
      <c r="B116" t="s">
        <v>2838</v>
      </c>
      <c r="C116" t="s">
        <v>2841</v>
      </c>
      <c r="D116" t="s">
        <v>123</v>
      </c>
      <c r="E116" t="s">
        <v>102</v>
      </c>
      <c r="F116" t="s">
        <v>265</v>
      </c>
      <c r="G116" s="77">
        <v>416758.24</v>
      </c>
      <c r="H116" s="77">
        <v>-10.2041</v>
      </c>
      <c r="I116" s="77">
        <v>-42.526427567840003</v>
      </c>
      <c r="J116" s="78">
        <v>1.4E-2</v>
      </c>
      <c r="K116" s="78">
        <v>-1E-4</v>
      </c>
    </row>
    <row r="117" spans="2:11">
      <c r="B117" t="s">
        <v>2838</v>
      </c>
      <c r="C117" t="s">
        <v>2842</v>
      </c>
      <c r="D117" t="s">
        <v>123</v>
      </c>
      <c r="E117" t="s">
        <v>102</v>
      </c>
      <c r="F117" t="s">
        <v>271</v>
      </c>
      <c r="G117" s="77">
        <v>337111</v>
      </c>
      <c r="H117" s="77">
        <v>-2.6930000000000001</v>
      </c>
      <c r="I117" s="77">
        <v>-9.0783992300000005</v>
      </c>
      <c r="J117" s="78">
        <v>3.0000000000000001E-3</v>
      </c>
      <c r="K117" s="78">
        <v>0</v>
      </c>
    </row>
    <row r="118" spans="2:11">
      <c r="B118" t="s">
        <v>2843</v>
      </c>
      <c r="C118" t="s">
        <v>2844</v>
      </c>
      <c r="D118" t="s">
        <v>123</v>
      </c>
      <c r="E118" t="s">
        <v>102</v>
      </c>
      <c r="F118" t="s">
        <v>265</v>
      </c>
      <c r="G118" s="77">
        <v>151506.73000000001</v>
      </c>
      <c r="H118" s="77">
        <v>-11.0642</v>
      </c>
      <c r="I118" s="77">
        <v>-16.763007620660002</v>
      </c>
      <c r="J118" s="78">
        <v>5.4999999999999997E-3</v>
      </c>
      <c r="K118" s="78">
        <v>0</v>
      </c>
    </row>
    <row r="119" spans="2:11">
      <c r="B119" t="s">
        <v>2843</v>
      </c>
      <c r="C119" t="s">
        <v>2845</v>
      </c>
      <c r="D119" t="s">
        <v>123</v>
      </c>
      <c r="E119" t="s">
        <v>102</v>
      </c>
      <c r="F119" t="s">
        <v>265</v>
      </c>
      <c r="G119" s="77">
        <v>413510.12</v>
      </c>
      <c r="H119" s="77">
        <v>-11.0642</v>
      </c>
      <c r="I119" s="77">
        <v>-45.751586697039997</v>
      </c>
      <c r="J119" s="78">
        <v>1.5100000000000001E-2</v>
      </c>
      <c r="K119" s="78">
        <v>-1E-4</v>
      </c>
    </row>
    <row r="120" spans="2:11">
      <c r="B120" t="s">
        <v>2843</v>
      </c>
      <c r="C120" t="s">
        <v>2846</v>
      </c>
      <c r="D120" t="s">
        <v>123</v>
      </c>
      <c r="E120" t="s">
        <v>102</v>
      </c>
      <c r="F120" t="s">
        <v>265</v>
      </c>
      <c r="G120" s="77">
        <v>886494.68</v>
      </c>
      <c r="H120" s="77">
        <v>-11.0139</v>
      </c>
      <c r="I120" s="77">
        <v>-97.637637560520005</v>
      </c>
      <c r="J120" s="78">
        <v>3.2300000000000002E-2</v>
      </c>
      <c r="K120" s="78">
        <v>-1E-4</v>
      </c>
    </row>
    <row r="121" spans="2:11">
      <c r="B121" t="s">
        <v>2843</v>
      </c>
      <c r="C121" t="s">
        <v>2847</v>
      </c>
      <c r="D121" t="s">
        <v>123</v>
      </c>
      <c r="E121" t="s">
        <v>102</v>
      </c>
      <c r="F121" t="s">
        <v>265</v>
      </c>
      <c r="G121" s="77">
        <v>472583</v>
      </c>
      <c r="H121" s="77">
        <v>-11.0642</v>
      </c>
      <c r="I121" s="77">
        <v>-52.287528285999997</v>
      </c>
      <c r="J121" s="78">
        <v>1.7299999999999999E-2</v>
      </c>
      <c r="K121" s="78">
        <v>-1E-4</v>
      </c>
    </row>
    <row r="122" spans="2:11">
      <c r="B122" t="s">
        <v>2843</v>
      </c>
      <c r="C122" t="s">
        <v>2848</v>
      </c>
      <c r="D122" t="s">
        <v>123</v>
      </c>
      <c r="E122" t="s">
        <v>102</v>
      </c>
      <c r="F122" t="s">
        <v>280</v>
      </c>
      <c r="G122" s="77">
        <v>274434.71999999997</v>
      </c>
      <c r="H122" s="77">
        <v>-0.91200000000000003</v>
      </c>
      <c r="I122" s="77">
        <v>-2.5028446463999998</v>
      </c>
      <c r="J122" s="78">
        <v>8.0000000000000004E-4</v>
      </c>
      <c r="K122" s="78">
        <v>0</v>
      </c>
    </row>
    <row r="123" spans="2:11">
      <c r="B123" t="s">
        <v>2843</v>
      </c>
      <c r="C123" t="s">
        <v>2849</v>
      </c>
      <c r="D123" t="s">
        <v>123</v>
      </c>
      <c r="E123" t="s">
        <v>102</v>
      </c>
      <c r="F123" t="s">
        <v>265</v>
      </c>
      <c r="G123" s="77">
        <v>578747.78</v>
      </c>
      <c r="H123" s="77">
        <v>-11.0139</v>
      </c>
      <c r="I123" s="77">
        <v>-63.742701741419999</v>
      </c>
      <c r="J123" s="78">
        <v>2.1100000000000001E-2</v>
      </c>
      <c r="K123" s="78">
        <v>-1E-4</v>
      </c>
    </row>
    <row r="124" spans="2:11">
      <c r="B124" t="s">
        <v>2850</v>
      </c>
      <c r="C124" t="s">
        <v>2851</v>
      </c>
      <c r="D124" t="s">
        <v>123</v>
      </c>
      <c r="E124" t="s">
        <v>102</v>
      </c>
      <c r="F124" t="s">
        <v>280</v>
      </c>
      <c r="G124" s="77">
        <v>664614.46</v>
      </c>
      <c r="H124" s="77">
        <v>0.88980000000000004</v>
      </c>
      <c r="I124" s="77">
        <v>5.9137394650799999</v>
      </c>
      <c r="J124" s="78">
        <v>-2E-3</v>
      </c>
      <c r="K124" s="78">
        <v>0</v>
      </c>
    </row>
    <row r="125" spans="2:11">
      <c r="B125" t="s">
        <v>2850</v>
      </c>
      <c r="C125" t="s">
        <v>2852</v>
      </c>
      <c r="D125" t="s">
        <v>123</v>
      </c>
      <c r="E125" t="s">
        <v>102</v>
      </c>
      <c r="F125" t="s">
        <v>280</v>
      </c>
      <c r="G125" s="77">
        <v>398843.63</v>
      </c>
      <c r="H125" s="77">
        <v>0.90849999999999997</v>
      </c>
      <c r="I125" s="77">
        <v>3.6234943785499998</v>
      </c>
      <c r="J125" s="78">
        <v>-1.1999999999999999E-3</v>
      </c>
      <c r="K125" s="78">
        <v>0</v>
      </c>
    </row>
    <row r="126" spans="2:11">
      <c r="B126" t="s">
        <v>2850</v>
      </c>
      <c r="C126" t="s">
        <v>2853</v>
      </c>
      <c r="D126" t="s">
        <v>123</v>
      </c>
      <c r="E126" t="s">
        <v>102</v>
      </c>
      <c r="F126" t="s">
        <v>280</v>
      </c>
      <c r="G126" s="77">
        <v>531630.17000000004</v>
      </c>
      <c r="H126" s="77">
        <v>0.87839999999999996</v>
      </c>
      <c r="I126" s="77">
        <v>4.6698394132800001</v>
      </c>
      <c r="J126" s="78">
        <v>-1.5E-3</v>
      </c>
      <c r="K126" s="78">
        <v>0</v>
      </c>
    </row>
    <row r="127" spans="2:11">
      <c r="B127" t="s">
        <v>2850</v>
      </c>
      <c r="C127" t="s">
        <v>2854</v>
      </c>
      <c r="D127" t="s">
        <v>123</v>
      </c>
      <c r="E127" t="s">
        <v>102</v>
      </c>
      <c r="F127" t="s">
        <v>280</v>
      </c>
      <c r="G127" s="77">
        <v>200420.97</v>
      </c>
      <c r="H127" s="77">
        <v>0.90849999999999997</v>
      </c>
      <c r="I127" s="77">
        <v>1.82082451245</v>
      </c>
      <c r="J127" s="78">
        <v>-5.9999999999999995E-4</v>
      </c>
      <c r="K127" s="78">
        <v>0</v>
      </c>
    </row>
    <row r="128" spans="2:11">
      <c r="B128" t="s">
        <v>2850</v>
      </c>
      <c r="C128" t="s">
        <v>2855</v>
      </c>
      <c r="D128" t="s">
        <v>123</v>
      </c>
      <c r="E128" t="s">
        <v>102</v>
      </c>
      <c r="F128" t="s">
        <v>280</v>
      </c>
      <c r="G128" s="77">
        <v>200469.39</v>
      </c>
      <c r="H128" s="77">
        <v>0.93240000000000001</v>
      </c>
      <c r="I128" s="77">
        <v>1.8691765923600001</v>
      </c>
      <c r="J128" s="78">
        <v>-5.9999999999999995E-4</v>
      </c>
      <c r="K128" s="78">
        <v>0</v>
      </c>
    </row>
    <row r="129" spans="2:11">
      <c r="B129" t="s">
        <v>2856</v>
      </c>
      <c r="C129" t="s">
        <v>2857</v>
      </c>
      <c r="D129" t="s">
        <v>123</v>
      </c>
      <c r="E129" t="s">
        <v>102</v>
      </c>
      <c r="F129" t="s">
        <v>277</v>
      </c>
      <c r="G129" s="77">
        <v>1627894.95</v>
      </c>
      <c r="H129" s="77">
        <v>-0.89339999999999997</v>
      </c>
      <c r="I129" s="77">
        <v>-14.5436134833</v>
      </c>
      <c r="J129" s="78">
        <v>4.7999999999999996E-3</v>
      </c>
      <c r="K129" s="78">
        <v>0</v>
      </c>
    </row>
    <row r="130" spans="2:11">
      <c r="B130" t="s">
        <v>2856</v>
      </c>
      <c r="C130" t="s">
        <v>2858</v>
      </c>
      <c r="D130" t="s">
        <v>123</v>
      </c>
      <c r="E130" t="s">
        <v>102</v>
      </c>
      <c r="F130" t="s">
        <v>277</v>
      </c>
      <c r="G130" s="77">
        <v>493931.02</v>
      </c>
      <c r="H130" s="77">
        <v>-0.86599999999999999</v>
      </c>
      <c r="I130" s="77">
        <v>-4.2774426331999997</v>
      </c>
      <c r="J130" s="78">
        <v>1.4E-3</v>
      </c>
      <c r="K130" s="78">
        <v>0</v>
      </c>
    </row>
    <row r="131" spans="2:11">
      <c r="B131" t="s">
        <v>2859</v>
      </c>
      <c r="C131" t="s">
        <v>2860</v>
      </c>
      <c r="D131" t="s">
        <v>123</v>
      </c>
      <c r="E131" t="s">
        <v>102</v>
      </c>
      <c r="F131" t="s">
        <v>265</v>
      </c>
      <c r="G131" s="77">
        <v>1132557.29</v>
      </c>
      <c r="H131" s="77">
        <v>-10.0611</v>
      </c>
      <c r="I131" s="77">
        <v>-113.94772150419</v>
      </c>
      <c r="J131" s="78">
        <v>3.7600000000000001E-2</v>
      </c>
      <c r="K131" s="78">
        <v>-2.0000000000000001E-4</v>
      </c>
    </row>
    <row r="132" spans="2:11">
      <c r="B132" t="s">
        <v>2859</v>
      </c>
      <c r="C132" t="s">
        <v>2861</v>
      </c>
      <c r="D132" t="s">
        <v>123</v>
      </c>
      <c r="E132" t="s">
        <v>102</v>
      </c>
      <c r="F132" t="s">
        <v>265</v>
      </c>
      <c r="G132" s="77">
        <v>572462.19999999995</v>
      </c>
      <c r="H132" s="77">
        <v>-10.0183</v>
      </c>
      <c r="I132" s="77">
        <v>-57.350980582600002</v>
      </c>
      <c r="J132" s="78">
        <v>1.89E-2</v>
      </c>
      <c r="K132" s="78">
        <v>-1E-4</v>
      </c>
    </row>
    <row r="133" spans="2:11">
      <c r="B133" t="s">
        <v>2859</v>
      </c>
      <c r="C133" t="s">
        <v>2862</v>
      </c>
      <c r="D133" t="s">
        <v>123</v>
      </c>
      <c r="E133" t="s">
        <v>102</v>
      </c>
      <c r="F133" t="s">
        <v>265</v>
      </c>
      <c r="G133" s="77">
        <v>560183.61</v>
      </c>
      <c r="H133" s="77">
        <v>-10.0875</v>
      </c>
      <c r="I133" s="77">
        <v>-56.508521658749999</v>
      </c>
      <c r="J133" s="78">
        <v>1.8700000000000001E-2</v>
      </c>
      <c r="K133" s="78">
        <v>-1E-4</v>
      </c>
    </row>
    <row r="134" spans="2:11">
      <c r="B134" t="s">
        <v>2863</v>
      </c>
      <c r="C134" t="s">
        <v>2864</v>
      </c>
      <c r="D134" t="s">
        <v>123</v>
      </c>
      <c r="E134" t="s">
        <v>102</v>
      </c>
      <c r="F134" t="s">
        <v>280</v>
      </c>
      <c r="G134" s="77">
        <v>663543.65</v>
      </c>
      <c r="H134" s="77">
        <v>0.73250000000000004</v>
      </c>
      <c r="I134" s="77">
        <v>4.8604572362500003</v>
      </c>
      <c r="J134" s="78">
        <v>-1.6000000000000001E-3</v>
      </c>
      <c r="K134" s="78">
        <v>0</v>
      </c>
    </row>
    <row r="135" spans="2:11">
      <c r="B135" t="s">
        <v>2863</v>
      </c>
      <c r="C135" t="s">
        <v>2865</v>
      </c>
      <c r="D135" t="s">
        <v>123</v>
      </c>
      <c r="E135" t="s">
        <v>102</v>
      </c>
      <c r="F135" t="s">
        <v>280</v>
      </c>
      <c r="G135" s="77">
        <v>1327801.18</v>
      </c>
      <c r="H135" s="77">
        <v>0.78590000000000004</v>
      </c>
      <c r="I135" s="77">
        <v>10.435189473619999</v>
      </c>
      <c r="J135" s="78">
        <v>-3.3999999999999998E-3</v>
      </c>
      <c r="K135" s="78">
        <v>0</v>
      </c>
    </row>
    <row r="136" spans="2:11">
      <c r="B136" t="s">
        <v>2866</v>
      </c>
      <c r="C136" t="s">
        <v>2867</v>
      </c>
      <c r="D136" t="s">
        <v>123</v>
      </c>
      <c r="E136" t="s">
        <v>102</v>
      </c>
      <c r="F136" t="s">
        <v>277</v>
      </c>
      <c r="G136" s="77">
        <v>451621.26</v>
      </c>
      <c r="H136" s="77">
        <v>0.51249999999999996</v>
      </c>
      <c r="I136" s="77">
        <v>2.3145589575000001</v>
      </c>
      <c r="J136" s="78">
        <v>-8.0000000000000004E-4</v>
      </c>
      <c r="K136" s="78">
        <v>0</v>
      </c>
    </row>
    <row r="137" spans="2:11">
      <c r="B137" t="s">
        <v>2866</v>
      </c>
      <c r="C137" t="s">
        <v>2868</v>
      </c>
      <c r="D137" t="s">
        <v>123</v>
      </c>
      <c r="E137" t="s">
        <v>102</v>
      </c>
      <c r="F137" t="s">
        <v>277</v>
      </c>
      <c r="G137" s="77">
        <v>396519.98</v>
      </c>
      <c r="H137" s="77">
        <v>0.59309999999999996</v>
      </c>
      <c r="I137" s="77">
        <v>2.3517600013800002</v>
      </c>
      <c r="J137" s="78">
        <v>-8.0000000000000004E-4</v>
      </c>
      <c r="K137" s="78">
        <v>0</v>
      </c>
    </row>
    <row r="138" spans="2:11">
      <c r="B138" t="s">
        <v>2866</v>
      </c>
      <c r="C138" t="s">
        <v>2869</v>
      </c>
      <c r="D138" t="s">
        <v>123</v>
      </c>
      <c r="E138" t="s">
        <v>102</v>
      </c>
      <c r="F138" t="s">
        <v>277</v>
      </c>
      <c r="G138" s="77">
        <v>290545.74</v>
      </c>
      <c r="H138" s="77">
        <v>0.51249999999999996</v>
      </c>
      <c r="I138" s="77">
        <v>1.4890469175000001</v>
      </c>
      <c r="J138" s="78">
        <v>-5.0000000000000001E-4</v>
      </c>
      <c r="K138" s="78">
        <v>0</v>
      </c>
    </row>
    <row r="139" spans="2:11">
      <c r="B139" t="s">
        <v>2866</v>
      </c>
      <c r="C139" t="s">
        <v>2870</v>
      </c>
      <c r="D139" t="s">
        <v>123</v>
      </c>
      <c r="E139" t="s">
        <v>102</v>
      </c>
      <c r="F139" t="s">
        <v>277</v>
      </c>
      <c r="G139" s="77">
        <v>75173.710000000006</v>
      </c>
      <c r="H139" s="77">
        <v>0.5927</v>
      </c>
      <c r="I139" s="77">
        <v>0.44555457917000002</v>
      </c>
      <c r="J139" s="78">
        <v>-1E-4</v>
      </c>
      <c r="K139" s="78">
        <v>0</v>
      </c>
    </row>
    <row r="140" spans="2:11">
      <c r="B140" t="s">
        <v>2871</v>
      </c>
      <c r="C140" t="s">
        <v>2872</v>
      </c>
      <c r="D140" t="s">
        <v>123</v>
      </c>
      <c r="E140" t="s">
        <v>102</v>
      </c>
      <c r="F140" t="s">
        <v>271</v>
      </c>
      <c r="G140" s="77">
        <v>441233.97</v>
      </c>
      <c r="H140" s="77">
        <v>-1.5228999999999999</v>
      </c>
      <c r="I140" s="77">
        <v>-6.7195521291300002</v>
      </c>
      <c r="J140" s="78">
        <v>2.2000000000000001E-3</v>
      </c>
      <c r="K140" s="78">
        <v>0</v>
      </c>
    </row>
    <row r="141" spans="2:11">
      <c r="B141" t="s">
        <v>2871</v>
      </c>
      <c r="C141" t="s">
        <v>2873</v>
      </c>
      <c r="D141" t="s">
        <v>123</v>
      </c>
      <c r="E141" t="s">
        <v>102</v>
      </c>
      <c r="F141" t="s">
        <v>271</v>
      </c>
      <c r="G141" s="77">
        <v>291575.46000000002</v>
      </c>
      <c r="H141" s="77">
        <v>-1.5904</v>
      </c>
      <c r="I141" s="77">
        <v>-4.6372161158400003</v>
      </c>
      <c r="J141" s="78">
        <v>1.5E-3</v>
      </c>
      <c r="K141" s="78">
        <v>0</v>
      </c>
    </row>
    <row r="142" spans="2:11">
      <c r="B142" t="s">
        <v>2871</v>
      </c>
      <c r="C142" t="s">
        <v>2874</v>
      </c>
      <c r="D142" t="s">
        <v>123</v>
      </c>
      <c r="E142" t="s">
        <v>102</v>
      </c>
      <c r="F142" t="s">
        <v>271</v>
      </c>
      <c r="G142" s="77">
        <v>418445.42</v>
      </c>
      <c r="H142" s="77">
        <v>-1.464</v>
      </c>
      <c r="I142" s="77">
        <v>-6.1260409488000001</v>
      </c>
      <c r="J142" s="78">
        <v>2E-3</v>
      </c>
      <c r="K142" s="78">
        <v>0</v>
      </c>
    </row>
    <row r="143" spans="2:11">
      <c r="B143" t="s">
        <v>2875</v>
      </c>
      <c r="C143" t="s">
        <v>2876</v>
      </c>
      <c r="D143" t="s">
        <v>123</v>
      </c>
      <c r="E143" t="s">
        <v>102</v>
      </c>
      <c r="F143" t="s">
        <v>271</v>
      </c>
      <c r="G143" s="77">
        <v>747559.2</v>
      </c>
      <c r="H143" s="77">
        <v>-1.4476</v>
      </c>
      <c r="I143" s="77">
        <v>-10.8216669792</v>
      </c>
      <c r="J143" s="78">
        <v>3.5999999999999999E-3</v>
      </c>
      <c r="K143" s="78">
        <v>0</v>
      </c>
    </row>
    <row r="144" spans="2:11">
      <c r="B144" t="s">
        <v>2875</v>
      </c>
      <c r="C144" t="s">
        <v>2877</v>
      </c>
      <c r="D144" t="s">
        <v>123</v>
      </c>
      <c r="E144" t="s">
        <v>102</v>
      </c>
      <c r="F144" t="s">
        <v>271</v>
      </c>
      <c r="G144" s="77">
        <v>966939.08</v>
      </c>
      <c r="H144" s="77">
        <v>-1.4195</v>
      </c>
      <c r="I144" s="77">
        <v>-13.7257002406</v>
      </c>
      <c r="J144" s="78">
        <v>4.4999999999999997E-3</v>
      </c>
      <c r="K144" s="78">
        <v>0</v>
      </c>
    </row>
    <row r="145" spans="2:11">
      <c r="B145" t="s">
        <v>2878</v>
      </c>
      <c r="C145" t="s">
        <v>2879</v>
      </c>
      <c r="D145" t="s">
        <v>123</v>
      </c>
      <c r="E145" t="s">
        <v>102</v>
      </c>
      <c r="F145" t="s">
        <v>271</v>
      </c>
      <c r="G145" s="77">
        <v>108938.37</v>
      </c>
      <c r="H145" s="77">
        <v>-2.7942999999999998</v>
      </c>
      <c r="I145" s="77">
        <v>-3.0440648729099999</v>
      </c>
      <c r="J145" s="78">
        <v>1E-3</v>
      </c>
      <c r="K145" s="78">
        <v>0</v>
      </c>
    </row>
    <row r="146" spans="2:11">
      <c r="B146" t="s">
        <v>2878</v>
      </c>
      <c r="C146" t="s">
        <v>2880</v>
      </c>
      <c r="D146" t="s">
        <v>123</v>
      </c>
      <c r="E146" t="s">
        <v>102</v>
      </c>
      <c r="F146" t="s">
        <v>271</v>
      </c>
      <c r="G146" s="77">
        <v>1049950.25</v>
      </c>
      <c r="H146" s="77">
        <v>-2.9182999999999999</v>
      </c>
      <c r="I146" s="77">
        <v>-30.640698145750001</v>
      </c>
      <c r="J146" s="78">
        <v>1.01E-2</v>
      </c>
      <c r="K146" s="78">
        <v>0</v>
      </c>
    </row>
    <row r="147" spans="2:11">
      <c r="B147" t="s">
        <v>2878</v>
      </c>
      <c r="C147" t="s">
        <v>2881</v>
      </c>
      <c r="D147" t="s">
        <v>123</v>
      </c>
      <c r="E147" t="s">
        <v>102</v>
      </c>
      <c r="F147" t="s">
        <v>271</v>
      </c>
      <c r="G147" s="77">
        <v>356053.45</v>
      </c>
      <c r="H147" s="77">
        <v>-3.0078</v>
      </c>
      <c r="I147" s="77">
        <v>-10.7093756691</v>
      </c>
      <c r="J147" s="78">
        <v>3.5000000000000001E-3</v>
      </c>
      <c r="K147" s="78">
        <v>0</v>
      </c>
    </row>
    <row r="148" spans="2:11">
      <c r="B148" t="s">
        <v>2878</v>
      </c>
      <c r="C148" t="s">
        <v>2882</v>
      </c>
      <c r="D148" t="s">
        <v>123</v>
      </c>
      <c r="E148" t="s">
        <v>102</v>
      </c>
      <c r="F148" t="s">
        <v>271</v>
      </c>
      <c r="G148" s="77">
        <v>764556.48</v>
      </c>
      <c r="H148" s="77">
        <v>-2.7942999999999998</v>
      </c>
      <c r="I148" s="77">
        <v>-21.364001720640001</v>
      </c>
      <c r="J148" s="78">
        <v>7.1000000000000004E-3</v>
      </c>
      <c r="K148" s="78">
        <v>0</v>
      </c>
    </row>
    <row r="149" spans="2:11">
      <c r="B149" t="s">
        <v>2878</v>
      </c>
      <c r="C149" t="s">
        <v>2883</v>
      </c>
      <c r="D149" t="s">
        <v>123</v>
      </c>
      <c r="E149" t="s">
        <v>102</v>
      </c>
      <c r="F149" t="s">
        <v>271</v>
      </c>
      <c r="G149" s="77">
        <v>445441.6</v>
      </c>
      <c r="H149" s="77">
        <v>-2.9211</v>
      </c>
      <c r="I149" s="77">
        <v>-13.0117945776</v>
      </c>
      <c r="J149" s="78">
        <v>4.3E-3</v>
      </c>
      <c r="K149" s="78">
        <v>0</v>
      </c>
    </row>
    <row r="150" spans="2:11">
      <c r="B150" t="s">
        <v>2878</v>
      </c>
      <c r="C150" t="s">
        <v>2884</v>
      </c>
      <c r="D150" t="s">
        <v>123</v>
      </c>
      <c r="E150" t="s">
        <v>102</v>
      </c>
      <c r="F150" t="s">
        <v>271</v>
      </c>
      <c r="G150" s="77">
        <v>384828.49</v>
      </c>
      <c r="H150" s="77">
        <v>-2.6246999999999998</v>
      </c>
      <c r="I150" s="77">
        <v>-10.10059337703</v>
      </c>
      <c r="J150" s="78">
        <v>3.3E-3</v>
      </c>
      <c r="K150" s="78">
        <v>0</v>
      </c>
    </row>
    <row r="151" spans="2:11">
      <c r="B151" t="s">
        <v>2878</v>
      </c>
      <c r="C151" t="s">
        <v>2885</v>
      </c>
      <c r="D151" t="s">
        <v>123</v>
      </c>
      <c r="E151" t="s">
        <v>102</v>
      </c>
      <c r="F151" t="s">
        <v>271</v>
      </c>
      <c r="G151" s="77">
        <v>772121.81</v>
      </c>
      <c r="H151" s="77">
        <v>-2.9180999999999999</v>
      </c>
      <c r="I151" s="77">
        <v>-22.531286537610001</v>
      </c>
      <c r="J151" s="78">
        <v>7.4000000000000003E-3</v>
      </c>
      <c r="K151" s="78">
        <v>0</v>
      </c>
    </row>
    <row r="152" spans="2:11">
      <c r="B152" t="s">
        <v>2886</v>
      </c>
      <c r="C152" t="s">
        <v>2887</v>
      </c>
      <c r="D152" t="s">
        <v>123</v>
      </c>
      <c r="E152" t="s">
        <v>102</v>
      </c>
      <c r="F152" t="s">
        <v>271</v>
      </c>
      <c r="G152" s="77">
        <v>547468.72</v>
      </c>
      <c r="H152" s="77">
        <v>-2.0853999999999999</v>
      </c>
      <c r="I152" s="77">
        <v>-11.41691268688</v>
      </c>
      <c r="J152" s="78">
        <v>3.8E-3</v>
      </c>
      <c r="K152" s="78">
        <v>0</v>
      </c>
    </row>
    <row r="153" spans="2:11">
      <c r="B153" t="s">
        <v>2886</v>
      </c>
      <c r="C153" t="s">
        <v>2888</v>
      </c>
      <c r="D153" t="s">
        <v>123</v>
      </c>
      <c r="E153" t="s">
        <v>102</v>
      </c>
      <c r="F153" t="s">
        <v>271</v>
      </c>
      <c r="G153" s="77">
        <v>382492.4</v>
      </c>
      <c r="H153" s="77">
        <v>-2.5484</v>
      </c>
      <c r="I153" s="77">
        <v>-9.7474363216000004</v>
      </c>
      <c r="J153" s="78">
        <v>3.2000000000000002E-3</v>
      </c>
      <c r="K153" s="78">
        <v>0</v>
      </c>
    </row>
    <row r="154" spans="2:11">
      <c r="B154" t="s">
        <v>2886</v>
      </c>
      <c r="C154" t="s">
        <v>2889</v>
      </c>
      <c r="D154" t="s">
        <v>123</v>
      </c>
      <c r="E154" t="s">
        <v>102</v>
      </c>
      <c r="F154" t="s">
        <v>271</v>
      </c>
      <c r="G154" s="77">
        <v>640378.52</v>
      </c>
      <c r="H154" s="77">
        <v>-2.0853999999999999</v>
      </c>
      <c r="I154" s="77">
        <v>-13.35445365608</v>
      </c>
      <c r="J154" s="78">
        <v>4.4000000000000003E-3</v>
      </c>
      <c r="K154" s="78">
        <v>0</v>
      </c>
    </row>
    <row r="155" spans="2:11">
      <c r="B155" t="s">
        <v>2890</v>
      </c>
      <c r="C155" t="s">
        <v>2891</v>
      </c>
      <c r="D155" t="s">
        <v>123</v>
      </c>
      <c r="E155" t="s">
        <v>102</v>
      </c>
      <c r="F155" t="s">
        <v>271</v>
      </c>
      <c r="G155" s="77">
        <v>584178.98</v>
      </c>
      <c r="H155" s="77">
        <v>-0.8952</v>
      </c>
      <c r="I155" s="77">
        <v>-5.2295702289600001</v>
      </c>
      <c r="J155" s="78">
        <v>1.6999999999999999E-3</v>
      </c>
      <c r="K155" s="78">
        <v>0</v>
      </c>
    </row>
    <row r="156" spans="2:11">
      <c r="B156" t="s">
        <v>2890</v>
      </c>
      <c r="C156" t="s">
        <v>2892</v>
      </c>
      <c r="D156" t="s">
        <v>123</v>
      </c>
      <c r="E156" t="s">
        <v>102</v>
      </c>
      <c r="F156" t="s">
        <v>258</v>
      </c>
      <c r="G156" s="77">
        <v>515301.08</v>
      </c>
      <c r="H156" s="77">
        <v>-1.6724000000000001</v>
      </c>
      <c r="I156" s="77">
        <v>-8.6178952619199993</v>
      </c>
      <c r="J156" s="78">
        <v>2.8E-3</v>
      </c>
      <c r="K156" s="78">
        <v>0</v>
      </c>
    </row>
    <row r="157" spans="2:11">
      <c r="B157" t="s">
        <v>2890</v>
      </c>
      <c r="C157" t="s">
        <v>2893</v>
      </c>
      <c r="D157" t="s">
        <v>123</v>
      </c>
      <c r="E157" t="s">
        <v>102</v>
      </c>
      <c r="F157" t="s">
        <v>258</v>
      </c>
      <c r="G157" s="77">
        <v>644661.75</v>
      </c>
      <c r="H157" s="77">
        <v>-1.5880000000000001</v>
      </c>
      <c r="I157" s="77">
        <v>-10.237228590000001</v>
      </c>
      <c r="J157" s="78">
        <v>3.3999999999999998E-3</v>
      </c>
      <c r="K157" s="78">
        <v>0</v>
      </c>
    </row>
    <row r="158" spans="2:11">
      <c r="B158" t="s">
        <v>2890</v>
      </c>
      <c r="C158" t="s">
        <v>2894</v>
      </c>
      <c r="D158" t="s">
        <v>123</v>
      </c>
      <c r="E158" t="s">
        <v>102</v>
      </c>
      <c r="F158" t="s">
        <v>271</v>
      </c>
      <c r="G158" s="77">
        <v>334286.05</v>
      </c>
      <c r="H158" s="77">
        <v>-3.3679000000000001</v>
      </c>
      <c r="I158" s="77">
        <v>-11.258419877950001</v>
      </c>
      <c r="J158" s="78">
        <v>3.7000000000000002E-3</v>
      </c>
      <c r="K158" s="78">
        <v>0</v>
      </c>
    </row>
    <row r="159" spans="2:11">
      <c r="B159" t="s">
        <v>2895</v>
      </c>
      <c r="C159" t="s">
        <v>2896</v>
      </c>
      <c r="D159" t="s">
        <v>123</v>
      </c>
      <c r="E159" t="s">
        <v>102</v>
      </c>
      <c r="F159" t="s">
        <v>280</v>
      </c>
      <c r="G159" s="77">
        <v>488849.5</v>
      </c>
      <c r="H159" s="77">
        <v>-3.2389000000000001</v>
      </c>
      <c r="I159" s="77">
        <v>-15.833346455499999</v>
      </c>
      <c r="J159" s="78">
        <v>5.1999999999999998E-3</v>
      </c>
      <c r="K159" s="78">
        <v>0</v>
      </c>
    </row>
    <row r="160" spans="2:11">
      <c r="B160" t="s">
        <v>2895</v>
      </c>
      <c r="C160" t="s">
        <v>2897</v>
      </c>
      <c r="D160" t="s">
        <v>123</v>
      </c>
      <c r="E160" t="s">
        <v>102</v>
      </c>
      <c r="F160" t="s">
        <v>280</v>
      </c>
      <c r="G160" s="77">
        <v>586289.84</v>
      </c>
      <c r="H160" s="77">
        <v>-3.2968999999999999</v>
      </c>
      <c r="I160" s="77">
        <v>-19.329389734959999</v>
      </c>
      <c r="J160" s="78">
        <v>6.4000000000000003E-3</v>
      </c>
      <c r="K160" s="78">
        <v>0</v>
      </c>
    </row>
    <row r="161" spans="2:11">
      <c r="B161" t="s">
        <v>2895</v>
      </c>
      <c r="C161" t="s">
        <v>2898</v>
      </c>
      <c r="D161" t="s">
        <v>123</v>
      </c>
      <c r="E161" t="s">
        <v>102</v>
      </c>
      <c r="F161" t="s">
        <v>265</v>
      </c>
      <c r="G161" s="77">
        <v>550930.41</v>
      </c>
      <c r="H161" s="77">
        <v>-7.1517999999999997</v>
      </c>
      <c r="I161" s="77">
        <v>-39.401441062380002</v>
      </c>
      <c r="J161" s="78">
        <v>1.2999999999999999E-2</v>
      </c>
      <c r="K161" s="78">
        <v>-1E-4</v>
      </c>
    </row>
    <row r="162" spans="2:11">
      <c r="B162" t="s">
        <v>2895</v>
      </c>
      <c r="C162" t="s">
        <v>2899</v>
      </c>
      <c r="D162" t="s">
        <v>123</v>
      </c>
      <c r="E162" t="s">
        <v>102</v>
      </c>
      <c r="F162" t="s">
        <v>265</v>
      </c>
      <c r="G162" s="77">
        <v>563747.97</v>
      </c>
      <c r="H162" s="77">
        <v>-7.0425000000000004</v>
      </c>
      <c r="I162" s="77">
        <v>-39.701950787249999</v>
      </c>
      <c r="J162" s="78">
        <v>1.3100000000000001E-2</v>
      </c>
      <c r="K162" s="78">
        <v>-1E-4</v>
      </c>
    </row>
    <row r="163" spans="2:11">
      <c r="B163" t="s">
        <v>2895</v>
      </c>
      <c r="C163" t="s">
        <v>2900</v>
      </c>
      <c r="D163" t="s">
        <v>123</v>
      </c>
      <c r="E163" t="s">
        <v>102</v>
      </c>
      <c r="F163" t="s">
        <v>265</v>
      </c>
      <c r="G163" s="77">
        <v>244857.96</v>
      </c>
      <c r="H163" s="77">
        <v>-7.1517999999999997</v>
      </c>
      <c r="I163" s="77">
        <v>-17.511751583279999</v>
      </c>
      <c r="J163" s="78">
        <v>5.7999999999999996E-3</v>
      </c>
      <c r="K163" s="78">
        <v>0</v>
      </c>
    </row>
    <row r="164" spans="2:11">
      <c r="B164" t="s">
        <v>2895</v>
      </c>
      <c r="C164" t="s">
        <v>2901</v>
      </c>
      <c r="D164" t="s">
        <v>123</v>
      </c>
      <c r="E164" t="s">
        <v>102</v>
      </c>
      <c r="F164" t="s">
        <v>265</v>
      </c>
      <c r="G164" s="77">
        <v>441206.91</v>
      </c>
      <c r="H164" s="77">
        <v>-7.0393999999999997</v>
      </c>
      <c r="I164" s="77">
        <v>-31.05831922254</v>
      </c>
      <c r="J164" s="78">
        <v>1.03E-2</v>
      </c>
      <c r="K164" s="78">
        <v>0</v>
      </c>
    </row>
    <row r="165" spans="2:11">
      <c r="B165" t="s">
        <v>2895</v>
      </c>
      <c r="C165" t="s">
        <v>2902</v>
      </c>
      <c r="D165" t="s">
        <v>123</v>
      </c>
      <c r="E165" t="s">
        <v>102</v>
      </c>
      <c r="F165" t="s">
        <v>280</v>
      </c>
      <c r="G165" s="77">
        <v>459740.85</v>
      </c>
      <c r="H165" s="77">
        <v>-3.2389000000000001</v>
      </c>
      <c r="I165" s="77">
        <v>-14.89054639065</v>
      </c>
      <c r="J165" s="78">
        <v>4.8999999999999998E-3</v>
      </c>
      <c r="K165" s="78">
        <v>0</v>
      </c>
    </row>
    <row r="166" spans="2:11">
      <c r="B166" t="s">
        <v>2903</v>
      </c>
      <c r="C166" t="s">
        <v>2904</v>
      </c>
      <c r="D166" t="s">
        <v>123</v>
      </c>
      <c r="E166" t="s">
        <v>102</v>
      </c>
      <c r="F166" t="s">
        <v>271</v>
      </c>
      <c r="G166" s="77">
        <v>160981.62</v>
      </c>
      <c r="H166" s="77">
        <v>-4.3322000000000003</v>
      </c>
      <c r="I166" s="77">
        <v>-6.9740457416400004</v>
      </c>
      <c r="J166" s="78">
        <v>2.3E-3</v>
      </c>
      <c r="K166" s="78">
        <v>0</v>
      </c>
    </row>
    <row r="167" spans="2:11">
      <c r="B167" t="s">
        <v>2903</v>
      </c>
      <c r="C167" t="s">
        <v>2905</v>
      </c>
      <c r="D167" t="s">
        <v>123</v>
      </c>
      <c r="E167" t="s">
        <v>102</v>
      </c>
      <c r="F167" t="s">
        <v>271</v>
      </c>
      <c r="G167" s="77">
        <v>516414.71999999997</v>
      </c>
      <c r="H167" s="77">
        <v>-1.4477</v>
      </c>
      <c r="I167" s="77">
        <v>-7.4761359014400002</v>
      </c>
      <c r="J167" s="78">
        <v>2.5000000000000001E-3</v>
      </c>
      <c r="K167" s="78">
        <v>0</v>
      </c>
    </row>
    <row r="168" spans="2:11">
      <c r="B168" t="s">
        <v>2903</v>
      </c>
      <c r="C168" t="s">
        <v>2906</v>
      </c>
      <c r="D168" t="s">
        <v>123</v>
      </c>
      <c r="E168" t="s">
        <v>102</v>
      </c>
      <c r="F168" t="s">
        <v>271</v>
      </c>
      <c r="G168" s="77">
        <v>213590.38</v>
      </c>
      <c r="H168" s="77">
        <v>-4.2432999999999996</v>
      </c>
      <c r="I168" s="77">
        <v>-9.0632805945400001</v>
      </c>
      <c r="J168" s="78">
        <v>3.0000000000000001E-3</v>
      </c>
      <c r="K168" s="78">
        <v>0</v>
      </c>
    </row>
    <row r="169" spans="2:11">
      <c r="B169" t="s">
        <v>2903</v>
      </c>
      <c r="C169" t="s">
        <v>2907</v>
      </c>
      <c r="D169" t="s">
        <v>123</v>
      </c>
      <c r="E169" t="s">
        <v>102</v>
      </c>
      <c r="F169" t="s">
        <v>271</v>
      </c>
      <c r="G169" s="77">
        <v>627671.6</v>
      </c>
      <c r="H169" s="77">
        <v>-4.3322000000000003</v>
      </c>
      <c r="I169" s="77">
        <v>-27.191989055200001</v>
      </c>
      <c r="J169" s="78">
        <v>8.9999999999999993E-3</v>
      </c>
      <c r="K169" s="78">
        <v>0</v>
      </c>
    </row>
    <row r="170" spans="2:11">
      <c r="B170" t="s">
        <v>2903</v>
      </c>
      <c r="C170" t="s">
        <v>2908</v>
      </c>
      <c r="D170" t="s">
        <v>123</v>
      </c>
      <c r="E170" t="s">
        <v>102</v>
      </c>
      <c r="F170" t="s">
        <v>271</v>
      </c>
      <c r="G170" s="77">
        <v>251568.35</v>
      </c>
      <c r="H170" s="77">
        <v>-4.125</v>
      </c>
      <c r="I170" s="77">
        <v>-10.3771944375</v>
      </c>
      <c r="J170" s="78">
        <v>3.3999999999999998E-3</v>
      </c>
      <c r="K170" s="78">
        <v>0</v>
      </c>
    </row>
    <row r="171" spans="2:11">
      <c r="B171" t="s">
        <v>2903</v>
      </c>
      <c r="C171" t="s">
        <v>2909</v>
      </c>
      <c r="D171" t="s">
        <v>123</v>
      </c>
      <c r="E171" t="s">
        <v>102</v>
      </c>
      <c r="F171" t="s">
        <v>271</v>
      </c>
      <c r="G171" s="77">
        <v>145969.32999999999</v>
      </c>
      <c r="H171" s="77">
        <v>-1.4477</v>
      </c>
      <c r="I171" s="77">
        <v>-2.1131979904099998</v>
      </c>
      <c r="J171" s="78">
        <v>6.9999999999999999E-4</v>
      </c>
      <c r="K171" s="78">
        <v>0</v>
      </c>
    </row>
    <row r="172" spans="2:11">
      <c r="B172" t="s">
        <v>2903</v>
      </c>
      <c r="C172" t="s">
        <v>2910</v>
      </c>
      <c r="D172" t="s">
        <v>123</v>
      </c>
      <c r="E172" t="s">
        <v>102</v>
      </c>
      <c r="F172" t="s">
        <v>271</v>
      </c>
      <c r="G172" s="77">
        <v>163173</v>
      </c>
      <c r="H172" s="77">
        <v>-1.4473</v>
      </c>
      <c r="I172" s="77">
        <v>-2.3616028290000002</v>
      </c>
      <c r="J172" s="78">
        <v>8.0000000000000004E-4</v>
      </c>
      <c r="K172" s="78">
        <v>0</v>
      </c>
    </row>
    <row r="173" spans="2:11">
      <c r="B173" t="s">
        <v>2911</v>
      </c>
      <c r="C173" t="s">
        <v>2912</v>
      </c>
      <c r="D173" t="s">
        <v>123</v>
      </c>
      <c r="E173" t="s">
        <v>102</v>
      </c>
      <c r="F173" t="s">
        <v>280</v>
      </c>
      <c r="G173" s="77">
        <v>671353.31</v>
      </c>
      <c r="H173" s="77">
        <v>-0.64480000000000004</v>
      </c>
      <c r="I173" s="77">
        <v>-4.3288861428800001</v>
      </c>
      <c r="J173" s="78">
        <v>1.4E-3</v>
      </c>
      <c r="K173" s="78">
        <v>0</v>
      </c>
    </row>
    <row r="174" spans="2:11">
      <c r="B174" t="s">
        <v>2911</v>
      </c>
      <c r="C174" t="s">
        <v>2913</v>
      </c>
      <c r="D174" t="s">
        <v>123</v>
      </c>
      <c r="E174" t="s">
        <v>102</v>
      </c>
      <c r="F174" t="s">
        <v>280</v>
      </c>
      <c r="G174" s="77">
        <v>1935450.25</v>
      </c>
      <c r="H174" s="77">
        <v>-0.61180000000000001</v>
      </c>
      <c r="I174" s="77">
        <v>-11.841084629499999</v>
      </c>
      <c r="J174" s="78">
        <v>3.8999999999999998E-3</v>
      </c>
      <c r="K174" s="78">
        <v>0</v>
      </c>
    </row>
    <row r="175" spans="2:11">
      <c r="B175" t="s">
        <v>2911</v>
      </c>
      <c r="C175" t="s">
        <v>2914</v>
      </c>
      <c r="D175" t="s">
        <v>123</v>
      </c>
      <c r="E175" t="s">
        <v>102</v>
      </c>
      <c r="F175" t="s">
        <v>280</v>
      </c>
      <c r="G175" s="77">
        <v>458484.04</v>
      </c>
      <c r="H175" s="77">
        <v>-0.55700000000000005</v>
      </c>
      <c r="I175" s="77">
        <v>-2.5537561028</v>
      </c>
      <c r="J175" s="78">
        <v>8.0000000000000004E-4</v>
      </c>
      <c r="K175" s="78">
        <v>0</v>
      </c>
    </row>
    <row r="176" spans="2:11">
      <c r="B176" t="s">
        <v>2915</v>
      </c>
      <c r="C176" t="s">
        <v>2916</v>
      </c>
      <c r="D176" t="s">
        <v>123</v>
      </c>
      <c r="E176" t="s">
        <v>102</v>
      </c>
      <c r="F176" t="s">
        <v>280</v>
      </c>
      <c r="G176" s="77">
        <v>655827.31000000006</v>
      </c>
      <c r="H176" s="77">
        <v>-2.5996999999999999</v>
      </c>
      <c r="I176" s="77">
        <v>-17.04954257807</v>
      </c>
      <c r="J176" s="78">
        <v>5.5999999999999999E-3</v>
      </c>
      <c r="K176" s="78">
        <v>0</v>
      </c>
    </row>
    <row r="177" spans="2:11">
      <c r="B177" t="s">
        <v>2915</v>
      </c>
      <c r="C177" t="s">
        <v>2917</v>
      </c>
      <c r="D177" t="s">
        <v>123</v>
      </c>
      <c r="E177" t="s">
        <v>102</v>
      </c>
      <c r="F177" t="s">
        <v>265</v>
      </c>
      <c r="G177" s="77">
        <v>1898755.68</v>
      </c>
      <c r="H177" s="77">
        <v>-7.0839999999999996</v>
      </c>
      <c r="I177" s="77">
        <v>-134.50785237119999</v>
      </c>
      <c r="J177" s="78">
        <v>4.4400000000000002E-2</v>
      </c>
      <c r="K177" s="78">
        <v>-2.0000000000000001E-4</v>
      </c>
    </row>
    <row r="178" spans="2:11">
      <c r="B178" t="s">
        <v>2918</v>
      </c>
      <c r="C178" t="s">
        <v>2919</v>
      </c>
      <c r="D178" t="s">
        <v>123</v>
      </c>
      <c r="E178" t="s">
        <v>102</v>
      </c>
      <c r="F178" t="s">
        <v>280</v>
      </c>
      <c r="G178" s="77">
        <v>897254.51</v>
      </c>
      <c r="H178" s="77">
        <v>-2.7641</v>
      </c>
      <c r="I178" s="77">
        <v>-24.801011910909999</v>
      </c>
      <c r="J178" s="78">
        <v>8.2000000000000007E-3</v>
      </c>
      <c r="K178" s="78">
        <v>0</v>
      </c>
    </row>
    <row r="179" spans="2:11">
      <c r="B179" t="s">
        <v>2918</v>
      </c>
      <c r="C179" t="s">
        <v>2920</v>
      </c>
      <c r="D179" t="s">
        <v>123</v>
      </c>
      <c r="E179" t="s">
        <v>102</v>
      </c>
      <c r="F179" t="s">
        <v>280</v>
      </c>
      <c r="G179" s="77">
        <v>512559.81</v>
      </c>
      <c r="H179" s="77">
        <v>-2.7955999999999999</v>
      </c>
      <c r="I179" s="77">
        <v>-14.32912204836</v>
      </c>
      <c r="J179" s="78">
        <v>4.7000000000000002E-3</v>
      </c>
      <c r="K179" s="78">
        <v>0</v>
      </c>
    </row>
    <row r="180" spans="2:11">
      <c r="B180" t="s">
        <v>2918</v>
      </c>
      <c r="C180" t="s">
        <v>2921</v>
      </c>
      <c r="D180" t="s">
        <v>123</v>
      </c>
      <c r="E180" t="s">
        <v>102</v>
      </c>
      <c r="F180" t="s">
        <v>280</v>
      </c>
      <c r="G180" s="77">
        <v>96616.07</v>
      </c>
      <c r="H180" s="77">
        <v>-2.7641</v>
      </c>
      <c r="I180" s="77">
        <v>-2.6705647908699999</v>
      </c>
      <c r="J180" s="78">
        <v>8.9999999999999998E-4</v>
      </c>
      <c r="K180" s="78">
        <v>0</v>
      </c>
    </row>
    <row r="181" spans="2:11">
      <c r="B181" t="s">
        <v>2922</v>
      </c>
      <c r="C181" t="s">
        <v>2923</v>
      </c>
      <c r="D181" t="s">
        <v>123</v>
      </c>
      <c r="E181" t="s">
        <v>102</v>
      </c>
      <c r="F181" t="s">
        <v>268</v>
      </c>
      <c r="G181" s="77">
        <v>310474.36</v>
      </c>
      <c r="H181" s="77">
        <v>-8.3573000000000004</v>
      </c>
      <c r="I181" s="77">
        <v>-25.947273688279999</v>
      </c>
      <c r="J181" s="78">
        <v>8.6E-3</v>
      </c>
      <c r="K181" s="78">
        <v>0</v>
      </c>
    </row>
    <row r="182" spans="2:11">
      <c r="B182" t="s">
        <v>2922</v>
      </c>
      <c r="C182" t="s">
        <v>2924</v>
      </c>
      <c r="D182" t="s">
        <v>123</v>
      </c>
      <c r="E182" t="s">
        <v>102</v>
      </c>
      <c r="F182" t="s">
        <v>268</v>
      </c>
      <c r="G182" s="77">
        <v>448140.39</v>
      </c>
      <c r="H182" s="77">
        <v>-8.2997999999999994</v>
      </c>
      <c r="I182" s="77">
        <v>-37.19475608922</v>
      </c>
      <c r="J182" s="78">
        <v>1.23E-2</v>
      </c>
      <c r="K182" s="78">
        <v>-1E-4</v>
      </c>
    </row>
    <row r="183" spans="2:11">
      <c r="B183" t="s">
        <v>2922</v>
      </c>
      <c r="C183" t="s">
        <v>2925</v>
      </c>
      <c r="D183" t="s">
        <v>123</v>
      </c>
      <c r="E183" t="s">
        <v>102</v>
      </c>
      <c r="F183" t="s">
        <v>268</v>
      </c>
      <c r="G183" s="77">
        <v>871594.39</v>
      </c>
      <c r="H183" s="77">
        <v>-8.3573000000000004</v>
      </c>
      <c r="I183" s="77">
        <v>-72.841757955470001</v>
      </c>
      <c r="J183" s="78">
        <v>2.41E-2</v>
      </c>
      <c r="K183" s="78">
        <v>-1E-4</v>
      </c>
    </row>
    <row r="184" spans="2:11">
      <c r="B184" t="s">
        <v>2922</v>
      </c>
      <c r="C184" t="s">
        <v>2926</v>
      </c>
      <c r="D184" t="s">
        <v>123</v>
      </c>
      <c r="E184" t="s">
        <v>102</v>
      </c>
      <c r="F184" t="s">
        <v>268</v>
      </c>
      <c r="G184" s="77">
        <v>544987.43000000005</v>
      </c>
      <c r="H184" s="77">
        <v>-8.3094000000000001</v>
      </c>
      <c r="I184" s="77">
        <v>-45.28518550842</v>
      </c>
      <c r="J184" s="78">
        <v>1.4999999999999999E-2</v>
      </c>
      <c r="K184" s="78">
        <v>-1E-4</v>
      </c>
    </row>
    <row r="185" spans="2:11">
      <c r="B185" t="s">
        <v>2922</v>
      </c>
      <c r="C185" t="s">
        <v>2927</v>
      </c>
      <c r="D185" t="s">
        <v>123</v>
      </c>
      <c r="E185" t="s">
        <v>102</v>
      </c>
      <c r="F185" t="s">
        <v>268</v>
      </c>
      <c r="G185" s="77">
        <v>456471.98</v>
      </c>
      <c r="H185" s="77">
        <v>-8.2997999999999994</v>
      </c>
      <c r="I185" s="77">
        <v>-37.886261396039998</v>
      </c>
      <c r="J185" s="78">
        <v>1.2500000000000001E-2</v>
      </c>
      <c r="K185" s="78">
        <v>-1E-4</v>
      </c>
    </row>
    <row r="186" spans="2:11">
      <c r="B186" t="s">
        <v>2922</v>
      </c>
      <c r="C186" t="s">
        <v>2928</v>
      </c>
      <c r="D186" t="s">
        <v>123</v>
      </c>
      <c r="E186" t="s">
        <v>102</v>
      </c>
      <c r="F186" t="s">
        <v>268</v>
      </c>
      <c r="G186" s="77">
        <v>383402.56</v>
      </c>
      <c r="H186" s="77">
        <v>-8.3094000000000001</v>
      </c>
      <c r="I186" s="77">
        <v>-31.858452320640001</v>
      </c>
      <c r="J186" s="78">
        <v>1.0500000000000001E-2</v>
      </c>
      <c r="K186" s="78">
        <v>0</v>
      </c>
    </row>
    <row r="187" spans="2:11">
      <c r="B187" t="s">
        <v>2929</v>
      </c>
      <c r="C187" t="s">
        <v>2930</v>
      </c>
      <c r="D187" t="s">
        <v>123</v>
      </c>
      <c r="E187" t="s">
        <v>102</v>
      </c>
      <c r="F187" t="s">
        <v>280</v>
      </c>
      <c r="G187" s="77">
        <v>220440</v>
      </c>
      <c r="H187" s="77">
        <v>-2.1671999999999998</v>
      </c>
      <c r="I187" s="77">
        <v>-4.7773756799999996</v>
      </c>
      <c r="J187" s="78">
        <v>1.6000000000000001E-3</v>
      </c>
      <c r="K187" s="78">
        <v>0</v>
      </c>
    </row>
    <row r="188" spans="2:11">
      <c r="B188" t="s">
        <v>2929</v>
      </c>
      <c r="C188" t="s">
        <v>2931</v>
      </c>
      <c r="D188" t="s">
        <v>123</v>
      </c>
      <c r="E188" t="s">
        <v>102</v>
      </c>
      <c r="F188" t="s">
        <v>280</v>
      </c>
      <c r="G188" s="77">
        <v>128889.52</v>
      </c>
      <c r="H188" s="77">
        <v>-2.1955</v>
      </c>
      <c r="I188" s="77">
        <v>-2.8297694116000001</v>
      </c>
      <c r="J188" s="78">
        <v>8.9999999999999998E-4</v>
      </c>
      <c r="K188" s="78">
        <v>0</v>
      </c>
    </row>
    <row r="189" spans="2:11">
      <c r="B189" t="s">
        <v>2929</v>
      </c>
      <c r="C189" t="s">
        <v>2932</v>
      </c>
      <c r="D189" t="s">
        <v>123</v>
      </c>
      <c r="E189" t="s">
        <v>102</v>
      </c>
      <c r="F189" t="s">
        <v>280</v>
      </c>
      <c r="G189" s="77">
        <v>709088.66</v>
      </c>
      <c r="H189" s="77">
        <v>-2.1671999999999998</v>
      </c>
      <c r="I189" s="77">
        <v>-15.367369439519999</v>
      </c>
      <c r="J189" s="78">
        <v>5.1000000000000004E-3</v>
      </c>
      <c r="K189" s="78">
        <v>0</v>
      </c>
    </row>
    <row r="190" spans="2:11">
      <c r="B190" t="s">
        <v>2929</v>
      </c>
      <c r="C190" t="s">
        <v>2933</v>
      </c>
      <c r="D190" t="s">
        <v>123</v>
      </c>
      <c r="E190" t="s">
        <v>102</v>
      </c>
      <c r="F190" t="s">
        <v>280</v>
      </c>
      <c r="G190" s="77">
        <v>1354464.28</v>
      </c>
      <c r="H190" s="77">
        <v>-2.1107</v>
      </c>
      <c r="I190" s="77">
        <v>-28.588677557960001</v>
      </c>
      <c r="J190" s="78">
        <v>9.4000000000000004E-3</v>
      </c>
      <c r="K190" s="78">
        <v>0</v>
      </c>
    </row>
    <row r="191" spans="2:11">
      <c r="B191" t="s">
        <v>2929</v>
      </c>
      <c r="C191" t="s">
        <v>2934</v>
      </c>
      <c r="D191" t="s">
        <v>123</v>
      </c>
      <c r="E191" t="s">
        <v>102</v>
      </c>
      <c r="F191" t="s">
        <v>280</v>
      </c>
      <c r="G191" s="77">
        <v>935478.76</v>
      </c>
      <c r="H191" s="77">
        <v>-2.2238000000000002</v>
      </c>
      <c r="I191" s="77">
        <v>-20.803176664879999</v>
      </c>
      <c r="J191" s="78">
        <v>6.8999999999999999E-3</v>
      </c>
      <c r="K191" s="78">
        <v>0</v>
      </c>
    </row>
    <row r="192" spans="2:11">
      <c r="B192" t="s">
        <v>2929</v>
      </c>
      <c r="C192" t="s">
        <v>2935</v>
      </c>
      <c r="D192" t="s">
        <v>123</v>
      </c>
      <c r="E192" t="s">
        <v>102</v>
      </c>
      <c r="F192" t="s">
        <v>280</v>
      </c>
      <c r="G192" s="77">
        <v>733060.44</v>
      </c>
      <c r="H192" s="77">
        <v>-2.1956000000000002</v>
      </c>
      <c r="I192" s="77">
        <v>-16.09507502064</v>
      </c>
      <c r="J192" s="78">
        <v>5.3E-3</v>
      </c>
      <c r="K192" s="78">
        <v>0</v>
      </c>
    </row>
    <row r="193" spans="2:11">
      <c r="B193" t="s">
        <v>2936</v>
      </c>
      <c r="C193" t="s">
        <v>2937</v>
      </c>
      <c r="D193" t="s">
        <v>123</v>
      </c>
      <c r="E193" t="s">
        <v>102</v>
      </c>
      <c r="F193" t="s">
        <v>268</v>
      </c>
      <c r="G193" s="77">
        <v>412159.33</v>
      </c>
      <c r="H193" s="77">
        <v>-8.8268000000000004</v>
      </c>
      <c r="I193" s="77">
        <v>-36.380479740440002</v>
      </c>
      <c r="J193" s="78">
        <v>1.2E-2</v>
      </c>
      <c r="K193" s="78">
        <v>-1E-4</v>
      </c>
    </row>
    <row r="194" spans="2:11">
      <c r="B194" t="s">
        <v>2936</v>
      </c>
      <c r="C194" t="s">
        <v>2938</v>
      </c>
      <c r="D194" t="s">
        <v>123</v>
      </c>
      <c r="E194" t="s">
        <v>102</v>
      </c>
      <c r="F194" t="s">
        <v>268</v>
      </c>
      <c r="G194" s="77">
        <v>602632.56000000006</v>
      </c>
      <c r="H194" s="77">
        <v>-8.8268000000000004</v>
      </c>
      <c r="I194" s="77">
        <v>-53.193170806079998</v>
      </c>
      <c r="J194" s="78">
        <v>1.7600000000000001E-2</v>
      </c>
      <c r="K194" s="78">
        <v>-1E-4</v>
      </c>
    </row>
    <row r="195" spans="2:11">
      <c r="B195" t="s">
        <v>2936</v>
      </c>
      <c r="C195" t="s">
        <v>2939</v>
      </c>
      <c r="D195" t="s">
        <v>123</v>
      </c>
      <c r="E195" t="s">
        <v>102</v>
      </c>
      <c r="F195" t="s">
        <v>268</v>
      </c>
      <c r="G195" s="77">
        <v>746578.34</v>
      </c>
      <c r="H195" s="77">
        <v>-8.9268000000000001</v>
      </c>
      <c r="I195" s="77">
        <v>-66.645555255120001</v>
      </c>
      <c r="J195" s="78">
        <v>2.1999999999999999E-2</v>
      </c>
      <c r="K195" s="78">
        <v>-1E-4</v>
      </c>
    </row>
    <row r="196" spans="2:11">
      <c r="B196" t="s">
        <v>2936</v>
      </c>
      <c r="C196" t="s">
        <v>2940</v>
      </c>
      <c r="D196" t="s">
        <v>123</v>
      </c>
      <c r="E196" t="s">
        <v>102</v>
      </c>
      <c r="F196" t="s">
        <v>268</v>
      </c>
      <c r="G196" s="77">
        <v>90775.14</v>
      </c>
      <c r="H196" s="77">
        <v>-8.9138999999999999</v>
      </c>
      <c r="I196" s="77">
        <v>-8.0916052044600004</v>
      </c>
      <c r="J196" s="78">
        <v>2.7000000000000001E-3</v>
      </c>
      <c r="K196" s="78">
        <v>0</v>
      </c>
    </row>
    <row r="197" spans="2:11">
      <c r="B197" t="s">
        <v>2936</v>
      </c>
      <c r="C197" t="s">
        <v>2941</v>
      </c>
      <c r="D197" t="s">
        <v>123</v>
      </c>
      <c r="E197" t="s">
        <v>102</v>
      </c>
      <c r="F197" t="s">
        <v>268</v>
      </c>
      <c r="G197" s="77">
        <v>913508.94</v>
      </c>
      <c r="H197" s="77">
        <v>-8.2273999999999994</v>
      </c>
      <c r="I197" s="77">
        <v>-75.158034529559998</v>
      </c>
      <c r="J197" s="78">
        <v>2.4799999999999999E-2</v>
      </c>
      <c r="K197" s="78">
        <v>-1E-4</v>
      </c>
    </row>
    <row r="198" spans="2:11">
      <c r="B198" t="s">
        <v>2942</v>
      </c>
      <c r="C198" t="s">
        <v>2943</v>
      </c>
      <c r="D198" t="s">
        <v>123</v>
      </c>
      <c r="E198" t="s">
        <v>102</v>
      </c>
      <c r="F198" t="s">
        <v>280</v>
      </c>
      <c r="G198" s="77">
        <v>800128.54</v>
      </c>
      <c r="H198" s="77">
        <v>-2.7366999999999999</v>
      </c>
      <c r="I198" s="77">
        <v>-21.897117754180002</v>
      </c>
      <c r="J198" s="78">
        <v>7.1999999999999998E-3</v>
      </c>
      <c r="K198" s="78">
        <v>0</v>
      </c>
    </row>
    <row r="199" spans="2:11">
      <c r="B199" t="s">
        <v>2944</v>
      </c>
      <c r="C199" t="s">
        <v>2945</v>
      </c>
      <c r="D199" t="s">
        <v>123</v>
      </c>
      <c r="E199" t="s">
        <v>102</v>
      </c>
      <c r="F199" t="s">
        <v>271</v>
      </c>
      <c r="G199" s="77">
        <v>881363.72</v>
      </c>
      <c r="H199" s="77">
        <v>-3.9994000000000001</v>
      </c>
      <c r="I199" s="77">
        <v>-35.249260617680001</v>
      </c>
      <c r="J199" s="78">
        <v>1.1599999999999999E-2</v>
      </c>
      <c r="K199" s="78">
        <v>-1E-4</v>
      </c>
    </row>
    <row r="200" spans="2:11">
      <c r="B200" t="s">
        <v>2944</v>
      </c>
      <c r="C200" t="s">
        <v>2946</v>
      </c>
      <c r="D200" t="s">
        <v>123</v>
      </c>
      <c r="E200" t="s">
        <v>102</v>
      </c>
      <c r="F200" t="s">
        <v>271</v>
      </c>
      <c r="G200" s="77">
        <v>377995.01</v>
      </c>
      <c r="H200" s="77">
        <v>-3.9258000000000002</v>
      </c>
      <c r="I200" s="77">
        <v>-14.83932810258</v>
      </c>
      <c r="J200" s="78">
        <v>4.8999999999999998E-3</v>
      </c>
      <c r="K200" s="78">
        <v>0</v>
      </c>
    </row>
    <row r="201" spans="2:11">
      <c r="B201" t="s">
        <v>2947</v>
      </c>
      <c r="C201" t="s">
        <v>2948</v>
      </c>
      <c r="D201" t="s">
        <v>123</v>
      </c>
      <c r="E201" t="s">
        <v>102</v>
      </c>
      <c r="F201" t="s">
        <v>271</v>
      </c>
      <c r="G201" s="77">
        <v>268989.28000000003</v>
      </c>
      <c r="H201" s="77">
        <v>-4.0381</v>
      </c>
      <c r="I201" s="77">
        <v>-10.86205611568</v>
      </c>
      <c r="J201" s="78">
        <v>3.5999999999999999E-3</v>
      </c>
      <c r="K201" s="78">
        <v>0</v>
      </c>
    </row>
    <row r="202" spans="2:11">
      <c r="B202" t="s">
        <v>2947</v>
      </c>
      <c r="C202" t="s">
        <v>2949</v>
      </c>
      <c r="D202" t="s">
        <v>123</v>
      </c>
      <c r="E202" t="s">
        <v>102</v>
      </c>
      <c r="F202" t="s">
        <v>271</v>
      </c>
      <c r="G202" s="77">
        <v>213954.46</v>
      </c>
      <c r="H202" s="77">
        <v>-4.0381999999999998</v>
      </c>
      <c r="I202" s="77">
        <v>-8.6399090037199997</v>
      </c>
      <c r="J202" s="78">
        <v>2.8999999999999998E-3</v>
      </c>
      <c r="K202" s="78">
        <v>0</v>
      </c>
    </row>
    <row r="203" spans="2:11">
      <c r="B203" t="s">
        <v>2947</v>
      </c>
      <c r="C203" t="s">
        <v>2950</v>
      </c>
      <c r="D203" t="s">
        <v>123</v>
      </c>
      <c r="E203" t="s">
        <v>102</v>
      </c>
      <c r="F203" t="s">
        <v>271</v>
      </c>
      <c r="G203" s="77">
        <v>1070379.08</v>
      </c>
      <c r="H203" s="77">
        <v>-3.9792000000000001</v>
      </c>
      <c r="I203" s="77">
        <v>-42.592524351359998</v>
      </c>
      <c r="J203" s="78">
        <v>1.41E-2</v>
      </c>
      <c r="K203" s="78">
        <v>-1E-4</v>
      </c>
    </row>
    <row r="204" spans="2:11">
      <c r="B204" t="s">
        <v>2951</v>
      </c>
      <c r="C204" t="s">
        <v>2952</v>
      </c>
      <c r="D204" t="s">
        <v>123</v>
      </c>
      <c r="E204" t="s">
        <v>102</v>
      </c>
      <c r="F204" t="s">
        <v>258</v>
      </c>
      <c r="G204" s="77">
        <v>162803.35999999999</v>
      </c>
      <c r="H204" s="77">
        <v>-3.1316999999999999</v>
      </c>
      <c r="I204" s="77">
        <v>-5.0985128251200003</v>
      </c>
      <c r="J204" s="78">
        <v>1.6999999999999999E-3</v>
      </c>
      <c r="K204" s="78">
        <v>0</v>
      </c>
    </row>
    <row r="205" spans="2:11">
      <c r="B205" t="s">
        <v>2951</v>
      </c>
      <c r="C205" t="s">
        <v>2953</v>
      </c>
      <c r="D205" t="s">
        <v>123</v>
      </c>
      <c r="E205" t="s">
        <v>102</v>
      </c>
      <c r="F205" t="s">
        <v>258</v>
      </c>
      <c r="G205" s="77">
        <v>379682.27</v>
      </c>
      <c r="H205" s="77">
        <v>-3.1839</v>
      </c>
      <c r="I205" s="77">
        <v>-12.08870379453</v>
      </c>
      <c r="J205" s="78">
        <v>4.0000000000000001E-3</v>
      </c>
      <c r="K205" s="78">
        <v>0</v>
      </c>
    </row>
    <row r="206" spans="2:11">
      <c r="B206" t="s">
        <v>2951</v>
      </c>
      <c r="C206" t="s">
        <v>2954</v>
      </c>
      <c r="D206" t="s">
        <v>123</v>
      </c>
      <c r="E206" t="s">
        <v>102</v>
      </c>
      <c r="F206" t="s">
        <v>258</v>
      </c>
      <c r="G206" s="77">
        <v>253909.85</v>
      </c>
      <c r="H206" s="77">
        <v>-3.1316999999999999</v>
      </c>
      <c r="I206" s="77">
        <v>-7.9516947724499998</v>
      </c>
      <c r="J206" s="78">
        <v>2.5999999999999999E-3</v>
      </c>
      <c r="K206" s="78">
        <v>0</v>
      </c>
    </row>
    <row r="207" spans="2:11">
      <c r="B207" t="s">
        <v>2951</v>
      </c>
      <c r="C207" t="s">
        <v>2955</v>
      </c>
      <c r="D207" t="s">
        <v>123</v>
      </c>
      <c r="E207" t="s">
        <v>102</v>
      </c>
      <c r="F207" t="s">
        <v>258</v>
      </c>
      <c r="G207" s="77">
        <v>126997.75999999999</v>
      </c>
      <c r="H207" s="77">
        <v>-3.0969000000000002</v>
      </c>
      <c r="I207" s="77">
        <v>-3.9329936294399999</v>
      </c>
      <c r="J207" s="78">
        <v>1.2999999999999999E-3</v>
      </c>
      <c r="K207" s="78">
        <v>0</v>
      </c>
    </row>
    <row r="208" spans="2:11">
      <c r="B208" t="s">
        <v>2951</v>
      </c>
      <c r="C208" t="s">
        <v>2956</v>
      </c>
      <c r="D208" t="s">
        <v>123</v>
      </c>
      <c r="E208" t="s">
        <v>102</v>
      </c>
      <c r="F208" t="s">
        <v>258</v>
      </c>
      <c r="G208" s="77">
        <v>1078570.75</v>
      </c>
      <c r="H208" s="77">
        <v>-3.1839</v>
      </c>
      <c r="I208" s="77">
        <v>-34.340614109249998</v>
      </c>
      <c r="J208" s="78">
        <v>1.1299999999999999E-2</v>
      </c>
      <c r="K208" s="78">
        <v>0</v>
      </c>
    </row>
    <row r="209" spans="2:11">
      <c r="B209" t="s">
        <v>2951</v>
      </c>
      <c r="C209" t="s">
        <v>2957</v>
      </c>
      <c r="D209" t="s">
        <v>123</v>
      </c>
      <c r="E209" t="s">
        <v>102</v>
      </c>
      <c r="F209" t="s">
        <v>258</v>
      </c>
      <c r="G209" s="77">
        <v>392728.4</v>
      </c>
      <c r="H209" s="77">
        <v>-3.0303</v>
      </c>
      <c r="I209" s="77">
        <v>-11.9008487052</v>
      </c>
      <c r="J209" s="78">
        <v>3.8999999999999998E-3</v>
      </c>
      <c r="K209" s="78">
        <v>0</v>
      </c>
    </row>
    <row r="210" spans="2:11">
      <c r="B210" t="s">
        <v>2951</v>
      </c>
      <c r="C210" t="s">
        <v>2958</v>
      </c>
      <c r="D210" t="s">
        <v>123</v>
      </c>
      <c r="E210" t="s">
        <v>102</v>
      </c>
      <c r="F210" t="s">
        <v>258</v>
      </c>
      <c r="G210" s="77">
        <v>401143.02</v>
      </c>
      <c r="H210" s="77">
        <v>-3.1316999999999999</v>
      </c>
      <c r="I210" s="77">
        <v>-12.562595957339999</v>
      </c>
      <c r="J210" s="78">
        <v>4.1999999999999997E-3</v>
      </c>
      <c r="K210" s="78">
        <v>0</v>
      </c>
    </row>
    <row r="211" spans="2:11">
      <c r="B211" t="s">
        <v>2959</v>
      </c>
      <c r="C211" t="s">
        <v>2960</v>
      </c>
      <c r="D211" t="s">
        <v>123</v>
      </c>
      <c r="E211" t="s">
        <v>102</v>
      </c>
      <c r="F211" t="s">
        <v>268</v>
      </c>
      <c r="G211" s="77">
        <v>485004.37</v>
      </c>
      <c r="H211" s="77">
        <v>-8.1547999999999998</v>
      </c>
      <c r="I211" s="77">
        <v>-39.551136364759998</v>
      </c>
      <c r="J211" s="78">
        <v>1.3100000000000001E-2</v>
      </c>
      <c r="K211" s="78">
        <v>-1E-4</v>
      </c>
    </row>
    <row r="212" spans="2:11">
      <c r="B212" t="s">
        <v>2959</v>
      </c>
      <c r="C212" t="s">
        <v>2961</v>
      </c>
      <c r="D212" t="s">
        <v>123</v>
      </c>
      <c r="E212" t="s">
        <v>102</v>
      </c>
      <c r="F212" t="s">
        <v>268</v>
      </c>
      <c r="G212" s="77">
        <v>752420.67</v>
      </c>
      <c r="H212" s="77">
        <v>-8.0594000000000001</v>
      </c>
      <c r="I212" s="77">
        <v>-60.640591477980003</v>
      </c>
      <c r="J212" s="78">
        <v>0.02</v>
      </c>
      <c r="K212" s="78">
        <v>-1E-4</v>
      </c>
    </row>
    <row r="213" spans="2:11">
      <c r="B213" t="s">
        <v>2959</v>
      </c>
      <c r="C213" t="s">
        <v>2962</v>
      </c>
      <c r="D213" t="s">
        <v>123</v>
      </c>
      <c r="E213" t="s">
        <v>102</v>
      </c>
      <c r="F213" t="s">
        <v>268</v>
      </c>
      <c r="G213" s="77">
        <v>545228.36</v>
      </c>
      <c r="H213" s="77">
        <v>-8.2344000000000008</v>
      </c>
      <c r="I213" s="77">
        <v>-44.896284075840001</v>
      </c>
      <c r="J213" s="78">
        <v>1.4800000000000001E-2</v>
      </c>
      <c r="K213" s="78">
        <v>-1E-4</v>
      </c>
    </row>
    <row r="214" spans="2:11">
      <c r="B214" t="s">
        <v>2963</v>
      </c>
      <c r="C214" t="s">
        <v>2964</v>
      </c>
      <c r="D214" t="s">
        <v>123</v>
      </c>
      <c r="E214" t="s">
        <v>102</v>
      </c>
      <c r="F214" t="s">
        <v>268</v>
      </c>
      <c r="G214" s="77">
        <v>428364.01</v>
      </c>
      <c r="H214" s="77">
        <v>-7.1432000000000002</v>
      </c>
      <c r="I214" s="77">
        <v>-30.598897962319999</v>
      </c>
      <c r="J214" s="78">
        <v>1.01E-2</v>
      </c>
      <c r="K214" s="78">
        <v>0</v>
      </c>
    </row>
    <row r="215" spans="2:11">
      <c r="B215" t="s">
        <v>2963</v>
      </c>
      <c r="C215" t="s">
        <v>2965</v>
      </c>
      <c r="D215" t="s">
        <v>123</v>
      </c>
      <c r="E215" t="s">
        <v>102</v>
      </c>
      <c r="F215" t="s">
        <v>280</v>
      </c>
      <c r="G215" s="77">
        <v>385062.34</v>
      </c>
      <c r="H215" s="77">
        <v>-2.1644999999999999</v>
      </c>
      <c r="I215" s="77">
        <v>-8.3346743493000002</v>
      </c>
      <c r="J215" s="78">
        <v>2.8E-3</v>
      </c>
      <c r="K215" s="78">
        <v>0</v>
      </c>
    </row>
    <row r="216" spans="2:11">
      <c r="B216" t="s">
        <v>2963</v>
      </c>
      <c r="C216" t="s">
        <v>2966</v>
      </c>
      <c r="D216" t="s">
        <v>123</v>
      </c>
      <c r="E216" t="s">
        <v>102</v>
      </c>
      <c r="F216" t="s">
        <v>268</v>
      </c>
      <c r="G216" s="77">
        <v>789576.42</v>
      </c>
      <c r="H216" s="77">
        <v>-7.0465</v>
      </c>
      <c r="I216" s="77">
        <v>-55.6375024353</v>
      </c>
      <c r="J216" s="78">
        <v>1.84E-2</v>
      </c>
      <c r="K216" s="78">
        <v>-1E-4</v>
      </c>
    </row>
    <row r="217" spans="2:11">
      <c r="B217" t="s">
        <v>2963</v>
      </c>
      <c r="C217" t="s">
        <v>2967</v>
      </c>
      <c r="D217" t="s">
        <v>123</v>
      </c>
      <c r="E217" t="s">
        <v>102</v>
      </c>
      <c r="F217" t="s">
        <v>268</v>
      </c>
      <c r="G217" s="77">
        <v>774135.65</v>
      </c>
      <c r="H217" s="77">
        <v>-7.0465</v>
      </c>
      <c r="I217" s="77">
        <v>-54.549468577250003</v>
      </c>
      <c r="J217" s="78">
        <v>1.7999999999999999E-2</v>
      </c>
      <c r="K217" s="78">
        <v>-1E-4</v>
      </c>
    </row>
    <row r="218" spans="2:11">
      <c r="B218" t="s">
        <v>2968</v>
      </c>
      <c r="C218" t="s">
        <v>2969</v>
      </c>
      <c r="D218" t="s">
        <v>123</v>
      </c>
      <c r="E218" t="s">
        <v>102</v>
      </c>
      <c r="F218" t="s">
        <v>277</v>
      </c>
      <c r="G218" s="77">
        <v>476312.26</v>
      </c>
      <c r="H218" s="77">
        <v>0.4703</v>
      </c>
      <c r="I218" s="77">
        <v>2.2400965587799999</v>
      </c>
      <c r="J218" s="78">
        <v>-6.9999999999999999E-4</v>
      </c>
      <c r="K218" s="78">
        <v>0</v>
      </c>
    </row>
    <row r="219" spans="2:11">
      <c r="B219" t="s">
        <v>2968</v>
      </c>
      <c r="C219" t="s">
        <v>2970</v>
      </c>
      <c r="D219" t="s">
        <v>123</v>
      </c>
      <c r="E219" t="s">
        <v>102</v>
      </c>
      <c r="F219" t="s">
        <v>280</v>
      </c>
      <c r="G219" s="77">
        <v>466571.54</v>
      </c>
      <c r="H219" s="77">
        <v>-1.7575000000000001</v>
      </c>
      <c r="I219" s="77">
        <v>-8.1999948155000002</v>
      </c>
      <c r="J219" s="78">
        <v>2.7000000000000001E-3</v>
      </c>
      <c r="K219" s="78">
        <v>0</v>
      </c>
    </row>
    <row r="220" spans="2:11">
      <c r="B220" t="s">
        <v>2968</v>
      </c>
      <c r="C220" t="s">
        <v>2971</v>
      </c>
      <c r="D220" t="s">
        <v>123</v>
      </c>
      <c r="E220" t="s">
        <v>102</v>
      </c>
      <c r="F220" t="s">
        <v>277</v>
      </c>
      <c r="G220" s="77">
        <v>398915.59</v>
      </c>
      <c r="H220" s="77">
        <v>0.4703</v>
      </c>
      <c r="I220" s="77">
        <v>1.87610001977</v>
      </c>
      <c r="J220" s="78">
        <v>-5.9999999999999995E-4</v>
      </c>
      <c r="K220" s="78">
        <v>0</v>
      </c>
    </row>
    <row r="221" spans="2:11">
      <c r="B221" t="s">
        <v>2968</v>
      </c>
      <c r="C221" t="s">
        <v>2972</v>
      </c>
      <c r="D221" t="s">
        <v>123</v>
      </c>
      <c r="E221" t="s">
        <v>102</v>
      </c>
      <c r="F221" t="s">
        <v>277</v>
      </c>
      <c r="G221" s="77">
        <v>527992.78</v>
      </c>
      <c r="H221" s="77">
        <v>0.36280000000000001</v>
      </c>
      <c r="I221" s="77">
        <v>1.91555780584</v>
      </c>
      <c r="J221" s="78">
        <v>-5.9999999999999995E-4</v>
      </c>
      <c r="K221" s="78">
        <v>0</v>
      </c>
    </row>
    <row r="222" spans="2:11">
      <c r="B222" t="s">
        <v>2973</v>
      </c>
      <c r="C222" t="s">
        <v>2974</v>
      </c>
      <c r="D222" t="s">
        <v>123</v>
      </c>
      <c r="E222" t="s">
        <v>102</v>
      </c>
      <c r="F222" t="s">
        <v>268</v>
      </c>
      <c r="G222" s="77">
        <v>209045.72</v>
      </c>
      <c r="H222" s="77">
        <v>-7.2504999999999997</v>
      </c>
      <c r="I222" s="77">
        <v>-15.156859928599999</v>
      </c>
      <c r="J222" s="78">
        <v>5.0000000000000001E-3</v>
      </c>
      <c r="K222" s="78">
        <v>0</v>
      </c>
    </row>
    <row r="223" spans="2:11">
      <c r="B223" t="s">
        <v>2973</v>
      </c>
      <c r="C223" t="s">
        <v>2975</v>
      </c>
      <c r="D223" t="s">
        <v>123</v>
      </c>
      <c r="E223" t="s">
        <v>102</v>
      </c>
      <c r="F223" t="s">
        <v>268</v>
      </c>
      <c r="G223" s="77">
        <v>244522.44</v>
      </c>
      <c r="H223" s="77">
        <v>-7.2504999999999997</v>
      </c>
      <c r="I223" s="77">
        <v>-17.729099512200001</v>
      </c>
      <c r="J223" s="78">
        <v>5.8999999999999999E-3</v>
      </c>
      <c r="K223" s="78">
        <v>0</v>
      </c>
    </row>
    <row r="224" spans="2:11">
      <c r="B224" t="s">
        <v>2973</v>
      </c>
      <c r="C224" t="s">
        <v>2976</v>
      </c>
      <c r="D224" t="s">
        <v>123</v>
      </c>
      <c r="E224" t="s">
        <v>102</v>
      </c>
      <c r="F224" t="s">
        <v>268</v>
      </c>
      <c r="G224" s="77">
        <v>184251.48</v>
      </c>
      <c r="H224" s="77">
        <v>-7.2849000000000004</v>
      </c>
      <c r="I224" s="77">
        <v>-13.422536066519999</v>
      </c>
      <c r="J224" s="78">
        <v>4.4000000000000003E-3</v>
      </c>
      <c r="K224" s="78">
        <v>0</v>
      </c>
    </row>
    <row r="225" spans="2:11">
      <c r="B225" t="s">
        <v>2973</v>
      </c>
      <c r="C225" t="s">
        <v>2977</v>
      </c>
      <c r="D225" t="s">
        <v>123</v>
      </c>
      <c r="E225" t="s">
        <v>102</v>
      </c>
      <c r="F225" t="s">
        <v>268</v>
      </c>
      <c r="G225" s="77">
        <v>184310.67</v>
      </c>
      <c r="H225" s="77">
        <v>-7.2504999999999997</v>
      </c>
      <c r="I225" s="77">
        <v>-13.36344512835</v>
      </c>
      <c r="J225" s="78">
        <v>4.4000000000000003E-3</v>
      </c>
      <c r="K225" s="78">
        <v>0</v>
      </c>
    </row>
    <row r="226" spans="2:11">
      <c r="B226" t="s">
        <v>2973</v>
      </c>
      <c r="C226" t="s">
        <v>2978</v>
      </c>
      <c r="D226" t="s">
        <v>123</v>
      </c>
      <c r="E226" t="s">
        <v>102</v>
      </c>
      <c r="F226" t="s">
        <v>268</v>
      </c>
      <c r="G226" s="77">
        <v>553077.28</v>
      </c>
      <c r="H226" s="77">
        <v>-7.2222999999999997</v>
      </c>
      <c r="I226" s="77">
        <v>-39.944900393440001</v>
      </c>
      <c r="J226" s="78">
        <v>1.32E-2</v>
      </c>
      <c r="K226" s="78">
        <v>-1E-4</v>
      </c>
    </row>
    <row r="227" spans="2:11">
      <c r="B227" t="s">
        <v>2973</v>
      </c>
      <c r="C227" t="s">
        <v>2979</v>
      </c>
      <c r="D227" t="s">
        <v>123</v>
      </c>
      <c r="E227" t="s">
        <v>102</v>
      </c>
      <c r="F227" t="s">
        <v>268</v>
      </c>
      <c r="G227" s="77">
        <v>512937.23</v>
      </c>
      <c r="H227" s="77">
        <v>-7.2881</v>
      </c>
      <c r="I227" s="77">
        <v>-37.38337825963</v>
      </c>
      <c r="J227" s="78">
        <v>1.24E-2</v>
      </c>
      <c r="K227" s="78">
        <v>-1E-4</v>
      </c>
    </row>
    <row r="228" spans="2:11">
      <c r="B228" t="s">
        <v>2973</v>
      </c>
      <c r="C228" t="s">
        <v>2980</v>
      </c>
      <c r="D228" t="s">
        <v>123</v>
      </c>
      <c r="E228" t="s">
        <v>102</v>
      </c>
      <c r="F228" t="s">
        <v>268</v>
      </c>
      <c r="G228" s="77">
        <v>679691.1</v>
      </c>
      <c r="H228" s="77">
        <v>-7.2849000000000004</v>
      </c>
      <c r="I228" s="77">
        <v>-49.514816943900001</v>
      </c>
      <c r="J228" s="78">
        <v>1.6400000000000001E-2</v>
      </c>
      <c r="K228" s="78">
        <v>-1E-4</v>
      </c>
    </row>
    <row r="229" spans="2:11">
      <c r="B229" t="s">
        <v>2981</v>
      </c>
      <c r="C229" t="s">
        <v>2982</v>
      </c>
      <c r="D229" t="s">
        <v>123</v>
      </c>
      <c r="E229" t="s">
        <v>102</v>
      </c>
      <c r="F229" t="s">
        <v>277</v>
      </c>
      <c r="G229" s="77">
        <v>339448.3</v>
      </c>
      <c r="H229" s="77">
        <v>0.50700000000000001</v>
      </c>
      <c r="I229" s="77">
        <v>1.721002881</v>
      </c>
      <c r="J229" s="78">
        <v>-5.9999999999999995E-4</v>
      </c>
      <c r="K229" s="78">
        <v>0</v>
      </c>
    </row>
    <row r="230" spans="2:11">
      <c r="B230" t="s">
        <v>2981</v>
      </c>
      <c r="C230" t="s">
        <v>2983</v>
      </c>
      <c r="D230" t="s">
        <v>123</v>
      </c>
      <c r="E230" t="s">
        <v>102</v>
      </c>
      <c r="F230" t="s">
        <v>277</v>
      </c>
      <c r="G230" s="77">
        <v>350668.65</v>
      </c>
      <c r="H230" s="77">
        <v>0.48020000000000002</v>
      </c>
      <c r="I230" s="77">
        <v>1.6839108572999999</v>
      </c>
      <c r="J230" s="78">
        <v>-5.9999999999999995E-4</v>
      </c>
      <c r="K230" s="78">
        <v>0</v>
      </c>
    </row>
    <row r="231" spans="2:11">
      <c r="B231" t="s">
        <v>2981</v>
      </c>
      <c r="C231" t="s">
        <v>2984</v>
      </c>
      <c r="D231" t="s">
        <v>123</v>
      </c>
      <c r="E231" t="s">
        <v>102</v>
      </c>
      <c r="F231" t="s">
        <v>277</v>
      </c>
      <c r="G231" s="77">
        <v>964853.1</v>
      </c>
      <c r="H231" s="77">
        <v>0.58750000000000002</v>
      </c>
      <c r="I231" s="77">
        <v>5.6685119625000002</v>
      </c>
      <c r="J231" s="78">
        <v>-1.9E-3</v>
      </c>
      <c r="K231" s="78">
        <v>0</v>
      </c>
    </row>
    <row r="232" spans="2:11">
      <c r="B232" t="s">
        <v>2985</v>
      </c>
      <c r="C232" t="s">
        <v>2986</v>
      </c>
      <c r="D232" t="s">
        <v>123</v>
      </c>
      <c r="E232" t="s">
        <v>102</v>
      </c>
      <c r="F232" t="s">
        <v>268</v>
      </c>
      <c r="G232" s="77">
        <v>426110.76</v>
      </c>
      <c r="H232" s="77">
        <v>-5.2267999999999999</v>
      </c>
      <c r="I232" s="77">
        <v>-22.27195720368</v>
      </c>
      <c r="J232" s="78">
        <v>7.4000000000000003E-3</v>
      </c>
      <c r="K232" s="78">
        <v>0</v>
      </c>
    </row>
    <row r="233" spans="2:11">
      <c r="B233" t="s">
        <v>2985</v>
      </c>
      <c r="C233" t="s">
        <v>2987</v>
      </c>
      <c r="D233" t="s">
        <v>123</v>
      </c>
      <c r="E233" t="s">
        <v>102</v>
      </c>
      <c r="F233" t="s">
        <v>271</v>
      </c>
      <c r="G233" s="77">
        <v>383954.36</v>
      </c>
      <c r="H233" s="77">
        <v>-2.1827000000000001</v>
      </c>
      <c r="I233" s="77">
        <v>-8.3805718157199998</v>
      </c>
      <c r="J233" s="78">
        <v>2.8E-3</v>
      </c>
      <c r="K233" s="78">
        <v>0</v>
      </c>
    </row>
    <row r="234" spans="2:11">
      <c r="B234" t="s">
        <v>2985</v>
      </c>
      <c r="C234" t="s">
        <v>2988</v>
      </c>
      <c r="D234" t="s">
        <v>123</v>
      </c>
      <c r="E234" t="s">
        <v>102</v>
      </c>
      <c r="F234" t="s">
        <v>268</v>
      </c>
      <c r="G234" s="77">
        <v>124627.7</v>
      </c>
      <c r="H234" s="77">
        <v>-5.2087000000000003</v>
      </c>
      <c r="I234" s="77">
        <v>-6.4914830098999996</v>
      </c>
      <c r="J234" s="78">
        <v>2.0999999999999999E-3</v>
      </c>
      <c r="K234" s="78">
        <v>0</v>
      </c>
    </row>
    <row r="235" spans="2:11">
      <c r="B235" t="s">
        <v>2985</v>
      </c>
      <c r="C235" t="s">
        <v>2989</v>
      </c>
      <c r="D235" t="s">
        <v>123</v>
      </c>
      <c r="E235" t="s">
        <v>102</v>
      </c>
      <c r="F235" t="s">
        <v>268</v>
      </c>
      <c r="G235" s="77">
        <v>623031.43999999994</v>
      </c>
      <c r="H235" s="77">
        <v>-5.2267999999999999</v>
      </c>
      <c r="I235" s="77">
        <v>-32.564607305919999</v>
      </c>
      <c r="J235" s="78">
        <v>1.0800000000000001E-2</v>
      </c>
      <c r="K235" s="78">
        <v>0</v>
      </c>
    </row>
    <row r="236" spans="2:11">
      <c r="B236" t="s">
        <v>2985</v>
      </c>
      <c r="C236" t="s">
        <v>2990</v>
      </c>
      <c r="D236" t="s">
        <v>123</v>
      </c>
      <c r="E236" t="s">
        <v>102</v>
      </c>
      <c r="F236" t="s">
        <v>268</v>
      </c>
      <c r="G236" s="77">
        <v>187792.08</v>
      </c>
      <c r="H236" s="77">
        <v>-5.2568999999999999</v>
      </c>
      <c r="I236" s="77">
        <v>-9.8720418535200007</v>
      </c>
      <c r="J236" s="78">
        <v>3.3E-3</v>
      </c>
      <c r="K236" s="78">
        <v>0</v>
      </c>
    </row>
    <row r="237" spans="2:11">
      <c r="B237" t="s">
        <v>2985</v>
      </c>
      <c r="C237" t="s">
        <v>2991</v>
      </c>
      <c r="D237" t="s">
        <v>123</v>
      </c>
      <c r="E237" t="s">
        <v>102</v>
      </c>
      <c r="F237" t="s">
        <v>268</v>
      </c>
      <c r="G237" s="77">
        <v>328447.82</v>
      </c>
      <c r="H237" s="77">
        <v>-5.3173000000000004</v>
      </c>
      <c r="I237" s="77">
        <v>-17.464555932860002</v>
      </c>
      <c r="J237" s="78">
        <v>5.7999999999999996E-3</v>
      </c>
      <c r="K237" s="78">
        <v>0</v>
      </c>
    </row>
    <row r="238" spans="2:11">
      <c r="B238" t="s">
        <v>2985</v>
      </c>
      <c r="C238" t="s">
        <v>2992</v>
      </c>
      <c r="D238" t="s">
        <v>123</v>
      </c>
      <c r="E238" t="s">
        <v>102</v>
      </c>
      <c r="F238" t="s">
        <v>271</v>
      </c>
      <c r="G238" s="77">
        <v>48360.5</v>
      </c>
      <c r="H238" s="77">
        <v>-2.1827000000000001</v>
      </c>
      <c r="I238" s="77">
        <v>-1.0555646335</v>
      </c>
      <c r="J238" s="78">
        <v>2.9999999999999997E-4</v>
      </c>
      <c r="K238" s="78">
        <v>0</v>
      </c>
    </row>
    <row r="239" spans="2:11">
      <c r="B239" t="s">
        <v>2985</v>
      </c>
      <c r="C239" t="s">
        <v>2993</v>
      </c>
      <c r="D239" t="s">
        <v>123</v>
      </c>
      <c r="E239" t="s">
        <v>102</v>
      </c>
      <c r="F239" t="s">
        <v>271</v>
      </c>
      <c r="G239" s="77">
        <v>290243.7</v>
      </c>
      <c r="H239" s="77">
        <v>-2.1543000000000001</v>
      </c>
      <c r="I239" s="77">
        <v>-6.2527200290999998</v>
      </c>
      <c r="J239" s="78">
        <v>2.0999999999999999E-3</v>
      </c>
      <c r="K239" s="78">
        <v>0</v>
      </c>
    </row>
    <row r="240" spans="2:11">
      <c r="B240" t="s">
        <v>2994</v>
      </c>
      <c r="C240" t="s">
        <v>2995</v>
      </c>
      <c r="D240" t="s">
        <v>123</v>
      </c>
      <c r="E240" t="s">
        <v>102</v>
      </c>
      <c r="F240" t="s">
        <v>258</v>
      </c>
      <c r="G240" s="77">
        <v>660679.18000000005</v>
      </c>
      <c r="H240" s="77">
        <v>-1.6256999999999999</v>
      </c>
      <c r="I240" s="77">
        <v>-10.740661429259999</v>
      </c>
      <c r="J240" s="78">
        <v>3.5000000000000001E-3</v>
      </c>
      <c r="K240" s="78">
        <v>0</v>
      </c>
    </row>
    <row r="241" spans="2:11">
      <c r="B241" t="s">
        <v>2994</v>
      </c>
      <c r="C241" t="s">
        <v>2996</v>
      </c>
      <c r="D241" t="s">
        <v>123</v>
      </c>
      <c r="E241" t="s">
        <v>102</v>
      </c>
      <c r="F241" t="s">
        <v>258</v>
      </c>
      <c r="G241" s="77">
        <v>500268.25</v>
      </c>
      <c r="H241" s="77">
        <v>-1.6396999999999999</v>
      </c>
      <c r="I241" s="77">
        <v>-8.2028984952500004</v>
      </c>
      <c r="J241" s="78">
        <v>2.7000000000000001E-3</v>
      </c>
      <c r="K241" s="78">
        <v>0</v>
      </c>
    </row>
    <row r="242" spans="2:11">
      <c r="B242" t="s">
        <v>2994</v>
      </c>
      <c r="C242" t="s">
        <v>2997</v>
      </c>
      <c r="D242" t="s">
        <v>123</v>
      </c>
      <c r="E242" t="s">
        <v>102</v>
      </c>
      <c r="F242" t="s">
        <v>258</v>
      </c>
      <c r="G242" s="77">
        <v>644001.42000000004</v>
      </c>
      <c r="H242" s="77">
        <v>-1.6256999999999999</v>
      </c>
      <c r="I242" s="77">
        <v>-10.46953108494</v>
      </c>
      <c r="J242" s="78">
        <v>3.5000000000000001E-3</v>
      </c>
      <c r="K242" s="78">
        <v>0</v>
      </c>
    </row>
    <row r="243" spans="2:11">
      <c r="B243" t="s">
        <v>2994</v>
      </c>
      <c r="C243" t="s">
        <v>2998</v>
      </c>
      <c r="D243" t="s">
        <v>123</v>
      </c>
      <c r="E243" t="s">
        <v>102</v>
      </c>
      <c r="F243" t="s">
        <v>258</v>
      </c>
      <c r="G243" s="77">
        <v>579601.28</v>
      </c>
      <c r="H243" s="77">
        <v>-1.6256999999999999</v>
      </c>
      <c r="I243" s="77">
        <v>-9.4225780089600004</v>
      </c>
      <c r="J243" s="78">
        <v>3.0999999999999999E-3</v>
      </c>
      <c r="K243" s="78">
        <v>0</v>
      </c>
    </row>
    <row r="244" spans="2:11">
      <c r="B244" t="s">
        <v>2994</v>
      </c>
      <c r="C244" t="s">
        <v>2999</v>
      </c>
      <c r="D244" t="s">
        <v>123</v>
      </c>
      <c r="E244" t="s">
        <v>102</v>
      </c>
      <c r="F244" t="s">
        <v>258</v>
      </c>
      <c r="G244" s="77">
        <v>514772.81</v>
      </c>
      <c r="H244" s="77">
        <v>-1.7101999999999999</v>
      </c>
      <c r="I244" s="77">
        <v>-8.8036445966199999</v>
      </c>
      <c r="J244" s="78">
        <v>2.8999999999999998E-3</v>
      </c>
      <c r="K244" s="78">
        <v>0</v>
      </c>
    </row>
    <row r="245" spans="2:11">
      <c r="B245" t="s">
        <v>3000</v>
      </c>
      <c r="C245" t="s">
        <v>3001</v>
      </c>
      <c r="D245" t="s">
        <v>123</v>
      </c>
      <c r="E245" t="s">
        <v>102</v>
      </c>
      <c r="F245" t="s">
        <v>258</v>
      </c>
      <c r="G245" s="77">
        <v>1716129.48</v>
      </c>
      <c r="H245" s="77">
        <v>-1.4361999999999999</v>
      </c>
      <c r="I245" s="77">
        <v>-24.64705159176</v>
      </c>
      <c r="J245" s="78">
        <v>8.0999999999999996E-3</v>
      </c>
      <c r="K245" s="78">
        <v>0</v>
      </c>
    </row>
    <row r="246" spans="2:11">
      <c r="B246" t="s">
        <v>3000</v>
      </c>
      <c r="C246" t="s">
        <v>3002</v>
      </c>
      <c r="D246" t="s">
        <v>123</v>
      </c>
      <c r="E246" t="s">
        <v>102</v>
      </c>
      <c r="F246" t="s">
        <v>258</v>
      </c>
      <c r="G246" s="77">
        <v>418329.74</v>
      </c>
      <c r="H246" s="77">
        <v>-1.4081999999999999</v>
      </c>
      <c r="I246" s="77">
        <v>-5.8909193986800004</v>
      </c>
      <c r="J246" s="78">
        <v>1.9E-3</v>
      </c>
      <c r="K246" s="78">
        <v>0</v>
      </c>
    </row>
    <row r="247" spans="2:11">
      <c r="B247" t="s">
        <v>3000</v>
      </c>
      <c r="C247" t="s">
        <v>3003</v>
      </c>
      <c r="D247" t="s">
        <v>123</v>
      </c>
      <c r="E247" t="s">
        <v>102</v>
      </c>
      <c r="F247" t="s">
        <v>258</v>
      </c>
      <c r="G247" s="77">
        <v>90280.71</v>
      </c>
      <c r="H247" s="77">
        <v>-1.4081999999999999</v>
      </c>
      <c r="I247" s="77">
        <v>-1.2713329582199999</v>
      </c>
      <c r="J247" s="78">
        <v>4.0000000000000002E-4</v>
      </c>
      <c r="K247" s="78">
        <v>0</v>
      </c>
    </row>
    <row r="248" spans="2:11">
      <c r="B248" t="s">
        <v>3000</v>
      </c>
      <c r="C248" t="s">
        <v>3004</v>
      </c>
      <c r="D248" t="s">
        <v>123</v>
      </c>
      <c r="E248" t="s">
        <v>102</v>
      </c>
      <c r="F248" t="s">
        <v>258</v>
      </c>
      <c r="G248" s="77">
        <v>326255.77</v>
      </c>
      <c r="H248" s="77">
        <v>-1.4077</v>
      </c>
      <c r="I248" s="77">
        <v>-4.5927024742900002</v>
      </c>
      <c r="J248" s="78">
        <v>1.5E-3</v>
      </c>
      <c r="K248" s="78">
        <v>0</v>
      </c>
    </row>
    <row r="249" spans="2:11">
      <c r="B249" t="s">
        <v>3005</v>
      </c>
      <c r="C249" t="s">
        <v>3006</v>
      </c>
      <c r="D249" t="s">
        <v>123</v>
      </c>
      <c r="E249" t="s">
        <v>102</v>
      </c>
      <c r="F249" t="s">
        <v>258</v>
      </c>
      <c r="G249" s="77">
        <v>516843.04</v>
      </c>
      <c r="H249" s="77">
        <v>-1.2894000000000001</v>
      </c>
      <c r="I249" s="77">
        <v>-6.6641741577599998</v>
      </c>
      <c r="J249" s="78">
        <v>2.2000000000000001E-3</v>
      </c>
      <c r="K249" s="78">
        <v>0</v>
      </c>
    </row>
    <row r="250" spans="2:11">
      <c r="B250" t="s">
        <v>3005</v>
      </c>
      <c r="C250" t="s">
        <v>3007</v>
      </c>
      <c r="D250" t="s">
        <v>123</v>
      </c>
      <c r="E250" t="s">
        <v>102</v>
      </c>
      <c r="F250" t="s">
        <v>258</v>
      </c>
      <c r="G250" s="77">
        <v>646053.80000000005</v>
      </c>
      <c r="H250" s="77">
        <v>-1.2894000000000001</v>
      </c>
      <c r="I250" s="77">
        <v>-8.3302176972000002</v>
      </c>
      <c r="J250" s="78">
        <v>2.8E-3</v>
      </c>
      <c r="K250" s="78">
        <v>0</v>
      </c>
    </row>
    <row r="251" spans="2:11">
      <c r="B251" t="s">
        <v>3005</v>
      </c>
      <c r="C251" t="s">
        <v>3008</v>
      </c>
      <c r="D251" t="s">
        <v>123</v>
      </c>
      <c r="E251" t="s">
        <v>102</v>
      </c>
      <c r="F251" t="s">
        <v>258</v>
      </c>
      <c r="G251" s="77">
        <v>1032829.43</v>
      </c>
      <c r="H251" s="77">
        <v>-1.3734</v>
      </c>
      <c r="I251" s="77">
        <v>-14.184879391620001</v>
      </c>
      <c r="J251" s="78">
        <v>4.7000000000000002E-3</v>
      </c>
      <c r="K251" s="78">
        <v>0</v>
      </c>
    </row>
    <row r="252" spans="2:11">
      <c r="B252" t="s">
        <v>3005</v>
      </c>
      <c r="C252" t="s">
        <v>3009</v>
      </c>
      <c r="D252" t="s">
        <v>123</v>
      </c>
      <c r="E252" t="s">
        <v>102</v>
      </c>
      <c r="F252" t="s">
        <v>258</v>
      </c>
      <c r="G252" s="77">
        <v>516843.04</v>
      </c>
      <c r="H252" s="77">
        <v>-1.2894000000000001</v>
      </c>
      <c r="I252" s="77">
        <v>-6.6641741577599998</v>
      </c>
      <c r="J252" s="78">
        <v>2.2000000000000001E-3</v>
      </c>
      <c r="K252" s="78">
        <v>0</v>
      </c>
    </row>
    <row r="253" spans="2:11">
      <c r="B253" t="s">
        <v>3005</v>
      </c>
      <c r="C253" t="s">
        <v>3010</v>
      </c>
      <c r="D253" t="s">
        <v>123</v>
      </c>
      <c r="E253" t="s">
        <v>102</v>
      </c>
      <c r="F253" t="s">
        <v>258</v>
      </c>
      <c r="G253" s="77">
        <v>194787.20000000001</v>
      </c>
      <c r="H253" s="77">
        <v>-1.2894000000000001</v>
      </c>
      <c r="I253" s="77">
        <v>-2.5115861568</v>
      </c>
      <c r="J253" s="78">
        <v>8.0000000000000004E-4</v>
      </c>
      <c r="K253" s="78">
        <v>0</v>
      </c>
    </row>
    <row r="254" spans="2:11">
      <c r="B254" t="s">
        <v>3005</v>
      </c>
      <c r="C254" t="s">
        <v>3011</v>
      </c>
      <c r="D254" t="s">
        <v>123</v>
      </c>
      <c r="E254" t="s">
        <v>102</v>
      </c>
      <c r="F254" t="s">
        <v>258</v>
      </c>
      <c r="G254" s="77">
        <v>243484.01</v>
      </c>
      <c r="H254" s="77">
        <v>-1.2894000000000001</v>
      </c>
      <c r="I254" s="77">
        <v>-3.13948282494</v>
      </c>
      <c r="J254" s="78">
        <v>1E-3</v>
      </c>
      <c r="K254" s="78">
        <v>0</v>
      </c>
    </row>
    <row r="255" spans="2:11">
      <c r="B255" t="s">
        <v>3012</v>
      </c>
      <c r="C255" t="s">
        <v>3013</v>
      </c>
      <c r="D255" t="s">
        <v>123</v>
      </c>
      <c r="E255" t="s">
        <v>102</v>
      </c>
      <c r="F255" t="s">
        <v>280</v>
      </c>
      <c r="G255" s="77">
        <v>216473.06</v>
      </c>
      <c r="H255" s="77">
        <v>-3.3672</v>
      </c>
      <c r="I255" s="77">
        <v>-7.2890808763199999</v>
      </c>
      <c r="J255" s="78">
        <v>2.3999999999999998E-3</v>
      </c>
      <c r="K255" s="78">
        <v>0</v>
      </c>
    </row>
    <row r="256" spans="2:11">
      <c r="B256" t="s">
        <v>3012</v>
      </c>
      <c r="C256" t="s">
        <v>3014</v>
      </c>
      <c r="D256" t="s">
        <v>123</v>
      </c>
      <c r="E256" t="s">
        <v>102</v>
      </c>
      <c r="F256" t="s">
        <v>277</v>
      </c>
      <c r="G256" s="77">
        <v>1037027</v>
      </c>
      <c r="H256" s="77">
        <v>-0.95640000000000003</v>
      </c>
      <c r="I256" s="77">
        <v>-9.9181262280000002</v>
      </c>
      <c r="J256" s="78">
        <v>3.3E-3</v>
      </c>
      <c r="K256" s="78">
        <v>0</v>
      </c>
    </row>
    <row r="257" spans="2:11">
      <c r="B257" t="s">
        <v>3012</v>
      </c>
      <c r="C257" t="s">
        <v>3015</v>
      </c>
      <c r="D257" t="s">
        <v>123</v>
      </c>
      <c r="E257" t="s">
        <v>102</v>
      </c>
      <c r="F257" t="s">
        <v>277</v>
      </c>
      <c r="G257" s="77">
        <v>518270.78</v>
      </c>
      <c r="H257" s="77">
        <v>-1.0037</v>
      </c>
      <c r="I257" s="77">
        <v>-5.2018838188599998</v>
      </c>
      <c r="J257" s="78">
        <v>1.6999999999999999E-3</v>
      </c>
      <c r="K257" s="78">
        <v>0</v>
      </c>
    </row>
    <row r="258" spans="2:11">
      <c r="B258" t="s">
        <v>3012</v>
      </c>
      <c r="C258" t="s">
        <v>3016</v>
      </c>
      <c r="D258" t="s">
        <v>123</v>
      </c>
      <c r="E258" t="s">
        <v>102</v>
      </c>
      <c r="F258" t="s">
        <v>277</v>
      </c>
      <c r="G258" s="77">
        <v>777406.17</v>
      </c>
      <c r="H258" s="77">
        <v>-1.0037</v>
      </c>
      <c r="I258" s="77">
        <v>-7.8028257282900002</v>
      </c>
      <c r="J258" s="78">
        <v>2.5999999999999999E-3</v>
      </c>
      <c r="K258" s="78">
        <v>0</v>
      </c>
    </row>
    <row r="259" spans="2:11">
      <c r="B259" t="s">
        <v>3012</v>
      </c>
      <c r="C259" t="s">
        <v>3017</v>
      </c>
      <c r="D259" t="s">
        <v>123</v>
      </c>
      <c r="E259" t="s">
        <v>102</v>
      </c>
      <c r="F259" t="s">
        <v>280</v>
      </c>
      <c r="G259" s="77">
        <v>1073109.6399999999</v>
      </c>
      <c r="H259" s="77">
        <v>-3.6594000000000002</v>
      </c>
      <c r="I259" s="77">
        <v>-39.269374166159999</v>
      </c>
      <c r="J259" s="78">
        <v>1.2999999999999999E-2</v>
      </c>
      <c r="K259" s="78">
        <v>-1E-4</v>
      </c>
    </row>
    <row r="260" spans="2:11">
      <c r="B260" t="s">
        <v>3012</v>
      </c>
      <c r="C260" t="s">
        <v>3018</v>
      </c>
      <c r="D260" t="s">
        <v>123</v>
      </c>
      <c r="E260" t="s">
        <v>102</v>
      </c>
      <c r="F260" t="s">
        <v>280</v>
      </c>
      <c r="G260" s="77">
        <v>442493.31</v>
      </c>
      <c r="H260" s="77">
        <v>-3.5131000000000001</v>
      </c>
      <c r="I260" s="77">
        <v>-15.54523247361</v>
      </c>
      <c r="J260" s="78">
        <v>5.1000000000000004E-3</v>
      </c>
      <c r="K260" s="78">
        <v>0</v>
      </c>
    </row>
    <row r="261" spans="2:11">
      <c r="B261" t="s">
        <v>3012</v>
      </c>
      <c r="C261" t="s">
        <v>3019</v>
      </c>
      <c r="D261" t="s">
        <v>123</v>
      </c>
      <c r="E261" t="s">
        <v>102</v>
      </c>
      <c r="F261" t="s">
        <v>277</v>
      </c>
      <c r="G261" s="77">
        <v>488313.23</v>
      </c>
      <c r="H261" s="77">
        <v>-1.0037</v>
      </c>
      <c r="I261" s="77">
        <v>-4.90119988951</v>
      </c>
      <c r="J261" s="78">
        <v>1.6000000000000001E-3</v>
      </c>
      <c r="K261" s="78">
        <v>0</v>
      </c>
    </row>
    <row r="262" spans="2:11">
      <c r="B262" t="s">
        <v>3012</v>
      </c>
      <c r="C262" t="s">
        <v>3020</v>
      </c>
      <c r="D262" t="s">
        <v>123</v>
      </c>
      <c r="E262" t="s">
        <v>102</v>
      </c>
      <c r="F262" t="s">
        <v>277</v>
      </c>
      <c r="G262" s="77">
        <v>438271.21</v>
      </c>
      <c r="H262" s="77">
        <v>-1.2827</v>
      </c>
      <c r="I262" s="77">
        <v>-5.6217048106699998</v>
      </c>
      <c r="J262" s="78">
        <v>1.9E-3</v>
      </c>
      <c r="K262" s="78">
        <v>0</v>
      </c>
    </row>
    <row r="263" spans="2:11">
      <c r="B263" t="s">
        <v>3012</v>
      </c>
      <c r="C263" t="s">
        <v>3021</v>
      </c>
      <c r="D263" t="s">
        <v>123</v>
      </c>
      <c r="E263" t="s">
        <v>102</v>
      </c>
      <c r="F263" t="s">
        <v>280</v>
      </c>
      <c r="G263" s="77">
        <v>432040.77</v>
      </c>
      <c r="H263" s="77">
        <v>-3.3673999999999999</v>
      </c>
      <c r="I263" s="77">
        <v>-14.54854088898</v>
      </c>
      <c r="J263" s="78">
        <v>4.7999999999999996E-3</v>
      </c>
      <c r="K263" s="78">
        <v>0</v>
      </c>
    </row>
    <row r="264" spans="2:11">
      <c r="B264" t="s">
        <v>3022</v>
      </c>
      <c r="C264" t="s">
        <v>3023</v>
      </c>
      <c r="D264" t="s">
        <v>123</v>
      </c>
      <c r="E264" t="s">
        <v>106</v>
      </c>
      <c r="F264" t="s">
        <v>3024</v>
      </c>
      <c r="G264" s="77">
        <v>-16485100</v>
      </c>
      <c r="H264" s="77">
        <v>4.5139925349121572</v>
      </c>
      <c r="I264" s="77">
        <v>-744.136183372804</v>
      </c>
      <c r="J264" s="78">
        <v>0.24579999999999999</v>
      </c>
      <c r="K264" s="78">
        <v>-1.1000000000000001E-3</v>
      </c>
    </row>
    <row r="265" spans="2:11">
      <c r="B265" t="s">
        <v>3025</v>
      </c>
      <c r="C265" t="s">
        <v>3026</v>
      </c>
      <c r="D265" t="s">
        <v>123</v>
      </c>
      <c r="E265" t="s">
        <v>106</v>
      </c>
      <c r="F265" t="s">
        <v>3027</v>
      </c>
      <c r="G265" s="77">
        <v>550000</v>
      </c>
      <c r="H265" s="77">
        <v>6.3049999999999997</v>
      </c>
      <c r="I265" s="77">
        <v>34.677500000000002</v>
      </c>
      <c r="J265" s="78">
        <v>-1.15E-2</v>
      </c>
      <c r="K265" s="78">
        <v>0</v>
      </c>
    </row>
    <row r="266" spans="2:11">
      <c r="B266" t="s">
        <v>3028</v>
      </c>
      <c r="C266" t="s">
        <v>3029</v>
      </c>
      <c r="D266" t="s">
        <v>123</v>
      </c>
      <c r="E266" t="s">
        <v>106</v>
      </c>
      <c r="F266" t="s">
        <v>2458</v>
      </c>
      <c r="G266" s="77">
        <v>-300000</v>
      </c>
      <c r="H266" s="77">
        <v>-2.5241699999999998</v>
      </c>
      <c r="I266" s="77">
        <v>7.5725100000000003</v>
      </c>
      <c r="J266" s="78">
        <v>-2.5000000000000001E-3</v>
      </c>
      <c r="K266" s="78">
        <v>0</v>
      </c>
    </row>
    <row r="267" spans="2:11">
      <c r="B267" t="s">
        <v>3030</v>
      </c>
      <c r="C267" t="s">
        <v>3031</v>
      </c>
      <c r="D267" t="s">
        <v>123</v>
      </c>
      <c r="E267" t="s">
        <v>106</v>
      </c>
      <c r="F267" t="s">
        <v>3032</v>
      </c>
      <c r="G267" s="77">
        <v>-900000</v>
      </c>
      <c r="H267" s="77">
        <v>6.0933833333333336</v>
      </c>
      <c r="I267" s="77">
        <v>-54.840449999999997</v>
      </c>
      <c r="J267" s="78">
        <v>1.8100000000000002E-2</v>
      </c>
      <c r="K267" s="78">
        <v>-1E-4</v>
      </c>
    </row>
    <row r="268" spans="2:11">
      <c r="B268" s="79" t="s">
        <v>2703</v>
      </c>
      <c r="C268" s="16"/>
      <c r="D268" s="16"/>
      <c r="G268" s="81">
        <v>8814784.3000000007</v>
      </c>
      <c r="I268" s="81">
        <v>-759.43402587738444</v>
      </c>
      <c r="J268" s="80">
        <v>0.25090000000000001</v>
      </c>
      <c r="K268" s="80">
        <v>-1.1000000000000001E-3</v>
      </c>
    </row>
    <row r="269" spans="2:11">
      <c r="B269" t="s">
        <v>3033</v>
      </c>
      <c r="C269" t="s">
        <v>3034</v>
      </c>
      <c r="D269" t="s">
        <v>123</v>
      </c>
      <c r="E269" t="s">
        <v>106</v>
      </c>
      <c r="F269" t="s">
        <v>277</v>
      </c>
      <c r="G269" s="77">
        <v>150434.16</v>
      </c>
      <c r="H269" s="77">
        <v>-2.3574000000000037</v>
      </c>
      <c r="I269" s="77">
        <v>-13.093068405905299</v>
      </c>
      <c r="J269" s="78">
        <v>4.3E-3</v>
      </c>
      <c r="K269" s="78">
        <v>0</v>
      </c>
    </row>
    <row r="270" spans="2:11">
      <c r="B270" t="s">
        <v>3033</v>
      </c>
      <c r="C270" t="s">
        <v>3035</v>
      </c>
      <c r="D270" t="s">
        <v>123</v>
      </c>
      <c r="E270" t="s">
        <v>106</v>
      </c>
      <c r="F270" t="s">
        <v>280</v>
      </c>
      <c r="G270" s="77">
        <v>76694.990000000005</v>
      </c>
      <c r="H270" s="77">
        <v>-1.6791</v>
      </c>
      <c r="I270" s="77">
        <v>-4.7545043506162799</v>
      </c>
      <c r="J270" s="78">
        <v>1.6000000000000001E-3</v>
      </c>
      <c r="K270" s="78">
        <v>0</v>
      </c>
    </row>
    <row r="271" spans="2:11">
      <c r="B271" t="s">
        <v>3033</v>
      </c>
      <c r="C271" t="s">
        <v>3036</v>
      </c>
      <c r="D271" t="s">
        <v>123</v>
      </c>
      <c r="E271" t="s">
        <v>106</v>
      </c>
      <c r="F271" t="s">
        <v>280</v>
      </c>
      <c r="G271" s="77">
        <v>154877.12</v>
      </c>
      <c r="H271" s="77">
        <v>0.57899999999999996</v>
      </c>
      <c r="I271" s="77">
        <v>3.3107586335615999</v>
      </c>
      <c r="J271" s="78">
        <v>-1.1000000000000001E-3</v>
      </c>
      <c r="K271" s="78">
        <v>0</v>
      </c>
    </row>
    <row r="272" spans="2:11">
      <c r="B272" t="s">
        <v>3033</v>
      </c>
      <c r="C272" t="s">
        <v>3037</v>
      </c>
      <c r="D272" t="s">
        <v>123</v>
      </c>
      <c r="E272" t="s">
        <v>106</v>
      </c>
      <c r="F272" t="s">
        <v>280</v>
      </c>
      <c r="G272" s="77">
        <v>119519.95</v>
      </c>
      <c r="H272" s="77">
        <v>0.8982</v>
      </c>
      <c r="I272" s="77">
        <v>3.9634660808027999</v>
      </c>
      <c r="J272" s="78">
        <v>-1.2999999999999999E-3</v>
      </c>
      <c r="K272" s="78">
        <v>0</v>
      </c>
    </row>
    <row r="273" spans="2:11">
      <c r="B273" t="s">
        <v>3033</v>
      </c>
      <c r="C273" t="s">
        <v>3038</v>
      </c>
      <c r="D273" t="s">
        <v>123</v>
      </c>
      <c r="E273" t="s">
        <v>106</v>
      </c>
      <c r="F273" t="s">
        <v>280</v>
      </c>
      <c r="G273" s="77">
        <v>119591.34</v>
      </c>
      <c r="H273" s="77">
        <v>0.95730000000000004</v>
      </c>
      <c r="I273" s="77">
        <v>4.22677843875144</v>
      </c>
      <c r="J273" s="78">
        <v>-1.4E-3</v>
      </c>
      <c r="K273" s="78">
        <v>0</v>
      </c>
    </row>
    <row r="274" spans="2:11">
      <c r="B274" t="s">
        <v>3033</v>
      </c>
      <c r="C274" t="s">
        <v>3039</v>
      </c>
      <c r="D274" t="s">
        <v>123</v>
      </c>
      <c r="E274" t="s">
        <v>106</v>
      </c>
      <c r="F274" t="s">
        <v>280</v>
      </c>
      <c r="G274" s="77">
        <v>84401.04</v>
      </c>
      <c r="H274" s="77">
        <v>1.7636000000000001</v>
      </c>
      <c r="I274" s="77">
        <v>5.4955299693964799</v>
      </c>
      <c r="J274" s="78">
        <v>-1.8E-3</v>
      </c>
      <c r="K274" s="78">
        <v>0</v>
      </c>
    </row>
    <row r="275" spans="2:11">
      <c r="B275" t="s">
        <v>3033</v>
      </c>
      <c r="C275" t="s">
        <v>3040</v>
      </c>
      <c r="D275" t="s">
        <v>123</v>
      </c>
      <c r="E275" t="s">
        <v>106</v>
      </c>
      <c r="F275" t="s">
        <v>280</v>
      </c>
      <c r="G275" s="77">
        <v>72600.740000000005</v>
      </c>
      <c r="H275" s="77">
        <v>2.1114000000000002</v>
      </c>
      <c r="I275" s="77">
        <v>5.6594373539371201</v>
      </c>
      <c r="J275" s="78">
        <v>-1.9E-3</v>
      </c>
      <c r="K275" s="78">
        <v>0</v>
      </c>
    </row>
    <row r="276" spans="2:11">
      <c r="B276" t="s">
        <v>3033</v>
      </c>
      <c r="C276" t="s">
        <v>3041</v>
      </c>
      <c r="D276" t="s">
        <v>123</v>
      </c>
      <c r="E276" t="s">
        <v>106</v>
      </c>
      <c r="F276" t="s">
        <v>280</v>
      </c>
      <c r="G276" s="77">
        <v>109106.71</v>
      </c>
      <c r="H276" s="77">
        <v>2.2957999999999998</v>
      </c>
      <c r="I276" s="77">
        <v>9.2479868634805609</v>
      </c>
      <c r="J276" s="78">
        <v>-3.0999999999999999E-3</v>
      </c>
      <c r="K276" s="78">
        <v>0</v>
      </c>
    </row>
    <row r="277" spans="2:11">
      <c r="B277" t="s">
        <v>3033</v>
      </c>
      <c r="C277" t="s">
        <v>3042</v>
      </c>
      <c r="D277" t="s">
        <v>123</v>
      </c>
      <c r="E277" t="s">
        <v>106</v>
      </c>
      <c r="F277" t="s">
        <v>280</v>
      </c>
      <c r="G277" s="77">
        <v>158742.12</v>
      </c>
      <c r="H277" s="77">
        <v>0.66080000000000005</v>
      </c>
      <c r="I277" s="77">
        <v>3.8727895937203201</v>
      </c>
      <c r="J277" s="78">
        <v>-1.2999999999999999E-3</v>
      </c>
      <c r="K277" s="78">
        <v>0</v>
      </c>
    </row>
    <row r="278" spans="2:11">
      <c r="B278" t="s">
        <v>3043</v>
      </c>
      <c r="C278" t="s">
        <v>3044</v>
      </c>
      <c r="D278" t="s">
        <v>123</v>
      </c>
      <c r="E278" t="s">
        <v>106</v>
      </c>
      <c r="F278" t="s">
        <v>268</v>
      </c>
      <c r="G278" s="77">
        <v>380660.59</v>
      </c>
      <c r="H278" s="77">
        <v>-0.3846</v>
      </c>
      <c r="I278" s="77">
        <v>-5.4051641627848799</v>
      </c>
      <c r="J278" s="78">
        <v>1.8E-3</v>
      </c>
      <c r="K278" s="78">
        <v>0</v>
      </c>
    </row>
    <row r="279" spans="2:11">
      <c r="B279" t="s">
        <v>3043</v>
      </c>
      <c r="C279" t="s">
        <v>3045</v>
      </c>
      <c r="D279" t="s">
        <v>123</v>
      </c>
      <c r="E279" t="s">
        <v>106</v>
      </c>
      <c r="F279" t="s">
        <v>268</v>
      </c>
      <c r="G279" s="77">
        <v>107250.73</v>
      </c>
      <c r="H279" s="77">
        <v>-0.4239</v>
      </c>
      <c r="I279" s="77">
        <v>-1.6785155377832399</v>
      </c>
      <c r="J279" s="78">
        <v>5.9999999999999995E-4</v>
      </c>
      <c r="K279" s="78">
        <v>0</v>
      </c>
    </row>
    <row r="280" spans="2:11">
      <c r="B280" t="s">
        <v>3043</v>
      </c>
      <c r="C280" t="s">
        <v>3046</v>
      </c>
      <c r="D280" t="s">
        <v>123</v>
      </c>
      <c r="E280" t="s">
        <v>106</v>
      </c>
      <c r="F280" t="s">
        <v>268</v>
      </c>
      <c r="G280" s="77">
        <v>80468.27</v>
      </c>
      <c r="H280" s="77">
        <v>-0.3861</v>
      </c>
      <c r="I280" s="77">
        <v>-1.1470600608152399</v>
      </c>
      <c r="J280" s="78">
        <v>4.0000000000000002E-4</v>
      </c>
      <c r="K280" s="78">
        <v>0</v>
      </c>
    </row>
    <row r="281" spans="2:11">
      <c r="B281" t="s">
        <v>3047</v>
      </c>
      <c r="C281" t="s">
        <v>3048</v>
      </c>
      <c r="D281" t="s">
        <v>123</v>
      </c>
      <c r="E281" t="s">
        <v>106</v>
      </c>
      <c r="F281" t="s">
        <v>258</v>
      </c>
      <c r="G281" s="77">
        <v>619231.16</v>
      </c>
      <c r="H281" s="77">
        <v>0.59109999999999907</v>
      </c>
      <c r="I281" s="77">
        <v>13.5137367279179</v>
      </c>
      <c r="J281" s="78">
        <v>-4.4999999999999997E-3</v>
      </c>
      <c r="K281" s="78">
        <v>0</v>
      </c>
    </row>
    <row r="282" spans="2:11">
      <c r="B282" t="s">
        <v>3047</v>
      </c>
      <c r="C282" t="s">
        <v>3049</v>
      </c>
      <c r="D282" t="s">
        <v>123</v>
      </c>
      <c r="E282" t="s">
        <v>106</v>
      </c>
      <c r="F282" t="s">
        <v>258</v>
      </c>
      <c r="G282" s="77">
        <v>117850.92</v>
      </c>
      <c r="H282" s="77">
        <v>0.56850000000000001</v>
      </c>
      <c r="I282" s="77">
        <v>2.4735753168983998</v>
      </c>
      <c r="J282" s="78">
        <v>-8.0000000000000004E-4</v>
      </c>
      <c r="K282" s="78">
        <v>0</v>
      </c>
    </row>
    <row r="283" spans="2:11">
      <c r="B283" t="s">
        <v>3047</v>
      </c>
      <c r="C283" t="s">
        <v>3050</v>
      </c>
      <c r="D283" t="s">
        <v>123</v>
      </c>
      <c r="E283" t="s">
        <v>106</v>
      </c>
      <c r="F283" t="s">
        <v>258</v>
      </c>
      <c r="G283" s="77">
        <v>118475.82</v>
      </c>
      <c r="H283" s="77">
        <v>0.59740000000000004</v>
      </c>
      <c r="I283" s="77">
        <v>2.6131036337265598</v>
      </c>
      <c r="J283" s="78">
        <v>-8.9999999999999998E-4</v>
      </c>
      <c r="K283" s="78">
        <v>0</v>
      </c>
    </row>
    <row r="284" spans="2:11">
      <c r="B284" t="s">
        <v>3047</v>
      </c>
      <c r="C284" t="s">
        <v>3051</v>
      </c>
      <c r="D284" t="s">
        <v>123</v>
      </c>
      <c r="E284" t="s">
        <v>106</v>
      </c>
      <c r="F284" t="s">
        <v>258</v>
      </c>
      <c r="G284" s="77">
        <v>88877.04</v>
      </c>
      <c r="H284" s="77">
        <v>0.62</v>
      </c>
      <c r="I284" s="77">
        <v>2.0344309964159999</v>
      </c>
      <c r="J284" s="78">
        <v>-6.9999999999999999E-4</v>
      </c>
      <c r="K284" s="78">
        <v>0</v>
      </c>
    </row>
    <row r="285" spans="2:11">
      <c r="B285" t="s">
        <v>3052</v>
      </c>
      <c r="C285" t="s">
        <v>3053</v>
      </c>
      <c r="D285" t="s">
        <v>123</v>
      </c>
      <c r="E285" t="s">
        <v>106</v>
      </c>
      <c r="F285" t="s">
        <v>280</v>
      </c>
      <c r="G285" s="77">
        <v>78065.429999999993</v>
      </c>
      <c r="H285" s="77">
        <v>6.5600000000000006E-2</v>
      </c>
      <c r="I285" s="77">
        <v>0.18907072431936001</v>
      </c>
      <c r="J285" s="78">
        <v>-1E-4</v>
      </c>
      <c r="K285" s="78">
        <v>0</v>
      </c>
    </row>
    <row r="286" spans="2:11">
      <c r="B286" t="s">
        <v>3054</v>
      </c>
      <c r="C286" t="s">
        <v>3055</v>
      </c>
      <c r="D286" t="s">
        <v>123</v>
      </c>
      <c r="E286" t="s">
        <v>106</v>
      </c>
      <c r="F286" t="s">
        <v>280</v>
      </c>
      <c r="G286" s="77">
        <v>376346.68</v>
      </c>
      <c r="H286" s="77">
        <v>-2.2141000000000028</v>
      </c>
      <c r="I286" s="77">
        <v>-30.764298280220999</v>
      </c>
      <c r="J286" s="78">
        <v>1.0200000000000001E-2</v>
      </c>
      <c r="K286" s="78">
        <v>0</v>
      </c>
    </row>
    <row r="287" spans="2:11">
      <c r="B287" t="s">
        <v>3054</v>
      </c>
      <c r="C287" t="s">
        <v>3056</v>
      </c>
      <c r="D287" t="s">
        <v>123</v>
      </c>
      <c r="E287" t="s">
        <v>106</v>
      </c>
      <c r="F287" t="s">
        <v>280</v>
      </c>
      <c r="G287" s="77">
        <v>96006.81</v>
      </c>
      <c r="H287" s="77">
        <v>-2.2141000000000002</v>
      </c>
      <c r="I287" s="77">
        <v>-7.8480355925353198</v>
      </c>
      <c r="J287" s="78">
        <v>2.5999999999999999E-3</v>
      </c>
      <c r="K287" s="78">
        <v>0</v>
      </c>
    </row>
    <row r="288" spans="2:11">
      <c r="B288" t="s">
        <v>3054</v>
      </c>
      <c r="C288" t="s">
        <v>3057</v>
      </c>
      <c r="D288" t="s">
        <v>123</v>
      </c>
      <c r="E288" t="s">
        <v>106</v>
      </c>
      <c r="F288" t="s">
        <v>280</v>
      </c>
      <c r="G288" s="77">
        <v>83944.41</v>
      </c>
      <c r="H288" s="77">
        <v>-2.2141000000000002</v>
      </c>
      <c r="I288" s="77">
        <v>-6.8619998672425204</v>
      </c>
      <c r="J288" s="78">
        <v>2.3E-3</v>
      </c>
      <c r="K288" s="78">
        <v>0</v>
      </c>
    </row>
    <row r="289" spans="2:11">
      <c r="B289" t="s">
        <v>3058</v>
      </c>
      <c r="C289" t="s">
        <v>3059</v>
      </c>
      <c r="D289" t="s">
        <v>123</v>
      </c>
      <c r="E289" t="s">
        <v>106</v>
      </c>
      <c r="F289" t="s">
        <v>280</v>
      </c>
      <c r="G289" s="77">
        <v>75711.960000000006</v>
      </c>
      <c r="H289" s="77">
        <v>0.60580000000000001</v>
      </c>
      <c r="I289" s="77">
        <v>1.69338399418656</v>
      </c>
      <c r="J289" s="78">
        <v>-5.9999999999999995E-4</v>
      </c>
      <c r="K289" s="78">
        <v>0</v>
      </c>
    </row>
    <row r="290" spans="2:11">
      <c r="B290" t="s">
        <v>3058</v>
      </c>
      <c r="C290" t="s">
        <v>3060</v>
      </c>
      <c r="D290" t="s">
        <v>123</v>
      </c>
      <c r="E290" t="s">
        <v>106</v>
      </c>
      <c r="F290" t="s">
        <v>280</v>
      </c>
      <c r="G290" s="77">
        <v>161379.21</v>
      </c>
      <c r="H290" s="77">
        <v>0.60580000000000001</v>
      </c>
      <c r="I290" s="77">
        <v>3.6094293584325601</v>
      </c>
      <c r="J290" s="78">
        <v>-1.1999999999999999E-3</v>
      </c>
      <c r="K290" s="78">
        <v>0</v>
      </c>
    </row>
    <row r="291" spans="2:11">
      <c r="B291" t="s">
        <v>3058</v>
      </c>
      <c r="C291" t="s">
        <v>3061</v>
      </c>
      <c r="D291" t="s">
        <v>123</v>
      </c>
      <c r="E291" t="s">
        <v>106</v>
      </c>
      <c r="F291" t="s">
        <v>280</v>
      </c>
      <c r="G291" s="77">
        <v>93845.59</v>
      </c>
      <c r="H291" s="77">
        <v>0.60540000000000005</v>
      </c>
      <c r="I291" s="77">
        <v>2.0975773172671199</v>
      </c>
      <c r="J291" s="78">
        <v>-6.9999999999999999E-4</v>
      </c>
      <c r="K291" s="78">
        <v>0</v>
      </c>
    </row>
    <row r="292" spans="2:11">
      <c r="B292" t="s">
        <v>3062</v>
      </c>
      <c r="C292" t="s">
        <v>3063</v>
      </c>
      <c r="D292" t="s">
        <v>123</v>
      </c>
      <c r="E292" t="s">
        <v>106</v>
      </c>
      <c r="F292" t="s">
        <v>258</v>
      </c>
      <c r="G292" s="77">
        <v>268527.52</v>
      </c>
      <c r="H292" s="77">
        <v>0.224</v>
      </c>
      <c r="I292" s="77">
        <v>2.2207440726016001</v>
      </c>
      <c r="J292" s="78">
        <v>-6.9999999999999999E-4</v>
      </c>
      <c r="K292" s="78">
        <v>0</v>
      </c>
    </row>
    <row r="293" spans="2:11">
      <c r="B293" t="s">
        <v>3062</v>
      </c>
      <c r="C293" t="s">
        <v>3064</v>
      </c>
      <c r="D293" t="s">
        <v>123</v>
      </c>
      <c r="E293" t="s">
        <v>106</v>
      </c>
      <c r="F293" t="s">
        <v>258</v>
      </c>
      <c r="G293" s="77">
        <v>353029.14</v>
      </c>
      <c r="H293" s="77">
        <v>0.20580000000000001</v>
      </c>
      <c r="I293" s="77">
        <v>2.6823634176830402</v>
      </c>
      <c r="J293" s="78">
        <v>-8.9999999999999998E-4</v>
      </c>
      <c r="K293" s="78">
        <v>0</v>
      </c>
    </row>
    <row r="294" spans="2:11">
      <c r="B294" t="s">
        <v>3062</v>
      </c>
      <c r="C294" t="s">
        <v>3065</v>
      </c>
      <c r="D294" t="s">
        <v>123</v>
      </c>
      <c r="E294" t="s">
        <v>106</v>
      </c>
      <c r="F294" t="s">
        <v>258</v>
      </c>
      <c r="G294" s="77">
        <v>73845.600000000006</v>
      </c>
      <c r="H294" s="77">
        <v>0.1104</v>
      </c>
      <c r="I294" s="77">
        <v>0.30099230254080001</v>
      </c>
      <c r="J294" s="78">
        <v>-1E-4</v>
      </c>
      <c r="K294" s="78">
        <v>0</v>
      </c>
    </row>
    <row r="295" spans="2:11">
      <c r="B295" t="s">
        <v>3066</v>
      </c>
      <c r="C295" t="s">
        <v>3067</v>
      </c>
      <c r="D295" t="s">
        <v>123</v>
      </c>
      <c r="E295" t="s">
        <v>106</v>
      </c>
      <c r="F295" t="s">
        <v>277</v>
      </c>
      <c r="G295" s="77">
        <v>78757.88</v>
      </c>
      <c r="H295" s="77">
        <v>0.58520000000000005</v>
      </c>
      <c r="I295" s="77">
        <v>1.7016099920019201</v>
      </c>
      <c r="J295" s="78">
        <v>-5.9999999999999995E-4</v>
      </c>
      <c r="K295" s="78">
        <v>0</v>
      </c>
    </row>
    <row r="296" spans="2:11">
      <c r="B296" t="s">
        <v>3066</v>
      </c>
      <c r="C296" t="s">
        <v>3068</v>
      </c>
      <c r="D296" t="s">
        <v>123</v>
      </c>
      <c r="E296" t="s">
        <v>106</v>
      </c>
      <c r="F296" t="s">
        <v>277</v>
      </c>
      <c r="G296" s="77">
        <v>216586.14</v>
      </c>
      <c r="H296" s="77">
        <v>0.58609999999999995</v>
      </c>
      <c r="I296" s="77">
        <v>4.6866667652656799</v>
      </c>
      <c r="J296" s="78">
        <v>-1.5E-3</v>
      </c>
      <c r="K296" s="78">
        <v>0</v>
      </c>
    </row>
    <row r="297" spans="2:11">
      <c r="B297" t="s">
        <v>3066</v>
      </c>
      <c r="C297" t="s">
        <v>3069</v>
      </c>
      <c r="D297" t="s">
        <v>123</v>
      </c>
      <c r="E297" t="s">
        <v>106</v>
      </c>
      <c r="F297" t="s">
        <v>277</v>
      </c>
      <c r="G297" s="77">
        <v>281878.46999999997</v>
      </c>
      <c r="H297" s="77">
        <v>0.54920000000000002</v>
      </c>
      <c r="I297" s="77">
        <v>5.7154986493300797</v>
      </c>
      <c r="J297" s="78">
        <v>-1.9E-3</v>
      </c>
      <c r="K297" s="78">
        <v>0</v>
      </c>
    </row>
    <row r="298" spans="2:11">
      <c r="B298" t="s">
        <v>3066</v>
      </c>
      <c r="C298" t="s">
        <v>3070</v>
      </c>
      <c r="D298" t="s">
        <v>123</v>
      </c>
      <c r="E298" t="s">
        <v>106</v>
      </c>
      <c r="F298" t="s">
        <v>277</v>
      </c>
      <c r="G298" s="77">
        <v>6119.58</v>
      </c>
      <c r="H298" s="77">
        <v>0.54930000000000001</v>
      </c>
      <c r="I298" s="77">
        <v>0.12410603705448001</v>
      </c>
      <c r="J298" s="78">
        <v>0</v>
      </c>
      <c r="K298" s="78">
        <v>0</v>
      </c>
    </row>
    <row r="299" spans="2:11">
      <c r="B299" t="s">
        <v>3071</v>
      </c>
      <c r="C299" t="s">
        <v>3072</v>
      </c>
      <c r="D299" t="s">
        <v>123</v>
      </c>
      <c r="E299" t="s">
        <v>106</v>
      </c>
      <c r="F299" t="s">
        <v>271</v>
      </c>
      <c r="G299" s="77">
        <v>119976.4</v>
      </c>
      <c r="H299" s="77">
        <v>-1.3237000000000001</v>
      </c>
      <c r="I299" s="77">
        <v>-5.8633671243055998</v>
      </c>
      <c r="J299" s="78">
        <v>1.9E-3</v>
      </c>
      <c r="K299" s="78">
        <v>0</v>
      </c>
    </row>
    <row r="300" spans="2:11">
      <c r="B300" t="s">
        <v>3071</v>
      </c>
      <c r="C300" t="s">
        <v>3073</v>
      </c>
      <c r="D300" t="s">
        <v>123</v>
      </c>
      <c r="E300" t="s">
        <v>106</v>
      </c>
      <c r="F300" t="s">
        <v>271</v>
      </c>
      <c r="G300" s="77">
        <v>115633.81</v>
      </c>
      <c r="H300" s="77">
        <v>-1.4105000000000001</v>
      </c>
      <c r="I300" s="77">
        <v>-6.0217069740645996</v>
      </c>
      <c r="J300" s="78">
        <v>2E-3</v>
      </c>
      <c r="K300" s="78">
        <v>0</v>
      </c>
    </row>
    <row r="301" spans="2:11">
      <c r="B301" t="s">
        <v>3071</v>
      </c>
      <c r="C301" t="s">
        <v>3074</v>
      </c>
      <c r="D301" t="s">
        <v>123</v>
      </c>
      <c r="E301" t="s">
        <v>106</v>
      </c>
      <c r="F301" t="s">
        <v>271</v>
      </c>
      <c r="G301" s="77">
        <v>77133.83</v>
      </c>
      <c r="H301" s="77">
        <v>-1.3517999999999999</v>
      </c>
      <c r="I301" s="77">
        <v>-3.8496303606664801</v>
      </c>
      <c r="J301" s="78">
        <v>1.2999999999999999E-3</v>
      </c>
      <c r="K301" s="78">
        <v>0</v>
      </c>
    </row>
    <row r="302" spans="2:11">
      <c r="B302" t="s">
        <v>3071</v>
      </c>
      <c r="C302" t="s">
        <v>3075</v>
      </c>
      <c r="D302" t="s">
        <v>123</v>
      </c>
      <c r="E302" t="s">
        <v>106</v>
      </c>
      <c r="F302" t="s">
        <v>280</v>
      </c>
      <c r="G302" s="77">
        <v>145188.59</v>
      </c>
      <c r="H302" s="77">
        <v>8.6099999999999996E-2</v>
      </c>
      <c r="I302" s="77">
        <v>0.46152723215508001</v>
      </c>
      <c r="J302" s="78">
        <v>-2.0000000000000001E-4</v>
      </c>
      <c r="K302" s="78">
        <v>0</v>
      </c>
    </row>
    <row r="303" spans="2:11">
      <c r="B303" t="s">
        <v>3071</v>
      </c>
      <c r="C303" t="s">
        <v>3076</v>
      </c>
      <c r="D303" t="s">
        <v>123</v>
      </c>
      <c r="E303" t="s">
        <v>106</v>
      </c>
      <c r="F303" t="s">
        <v>271</v>
      </c>
      <c r="G303" s="77">
        <v>36362.26</v>
      </c>
      <c r="H303" s="77">
        <v>-1.3237000000000001</v>
      </c>
      <c r="I303" s="77">
        <v>-1.77706015390904</v>
      </c>
      <c r="J303" s="78">
        <v>5.9999999999999995E-4</v>
      </c>
      <c r="K303" s="78">
        <v>0</v>
      </c>
    </row>
    <row r="304" spans="2:11">
      <c r="B304" t="s">
        <v>3071</v>
      </c>
      <c r="C304" t="s">
        <v>3077</v>
      </c>
      <c r="D304" t="s">
        <v>123</v>
      </c>
      <c r="E304" t="s">
        <v>106</v>
      </c>
      <c r="F304" t="s">
        <v>271</v>
      </c>
      <c r="G304" s="77">
        <v>29070.11</v>
      </c>
      <c r="H304" s="77">
        <v>-1.3517999999999999</v>
      </c>
      <c r="I304" s="77">
        <v>-1.4508443058501601</v>
      </c>
      <c r="J304" s="78">
        <v>5.0000000000000001E-4</v>
      </c>
      <c r="K304" s="78">
        <v>0</v>
      </c>
    </row>
    <row r="305" spans="2:11">
      <c r="B305" t="s">
        <v>3078</v>
      </c>
      <c r="C305" t="s">
        <v>3079</v>
      </c>
      <c r="D305" t="s">
        <v>123</v>
      </c>
      <c r="E305" t="s">
        <v>106</v>
      </c>
      <c r="F305" t="s">
        <v>258</v>
      </c>
      <c r="G305" s="77">
        <v>564791.06999999995</v>
      </c>
      <c r="H305" s="77">
        <v>1.133099999999998</v>
      </c>
      <c r="I305" s="77">
        <v>23.627498991515601</v>
      </c>
      <c r="J305" s="78">
        <v>-7.7999999999999996E-3</v>
      </c>
      <c r="K305" s="78">
        <v>0</v>
      </c>
    </row>
    <row r="306" spans="2:11">
      <c r="B306" t="s">
        <v>3078</v>
      </c>
      <c r="C306" t="s">
        <v>3080</v>
      </c>
      <c r="D306" t="s">
        <v>123</v>
      </c>
      <c r="E306" t="s">
        <v>106</v>
      </c>
      <c r="F306" t="s">
        <v>258</v>
      </c>
      <c r="G306" s="77">
        <v>487962.69</v>
      </c>
      <c r="H306" s="77">
        <v>1.130399999999999</v>
      </c>
      <c r="I306" s="77">
        <v>20.364814474729901</v>
      </c>
      <c r="J306" s="78">
        <v>-6.7000000000000002E-3</v>
      </c>
      <c r="K306" s="78">
        <v>0</v>
      </c>
    </row>
    <row r="307" spans="2:11">
      <c r="B307" t="s">
        <v>3078</v>
      </c>
      <c r="C307" t="s">
        <v>3081</v>
      </c>
      <c r="D307" t="s">
        <v>123</v>
      </c>
      <c r="E307" t="s">
        <v>106</v>
      </c>
      <c r="F307" t="s">
        <v>258</v>
      </c>
      <c r="G307" s="77">
        <v>71947.73</v>
      </c>
      <c r="H307" s="77">
        <v>1.1331</v>
      </c>
      <c r="I307" s="77">
        <v>3.00986507810196</v>
      </c>
      <c r="J307" s="78">
        <v>-1E-3</v>
      </c>
      <c r="K307" s="78">
        <v>0</v>
      </c>
    </row>
    <row r="308" spans="2:11">
      <c r="B308" t="s">
        <v>3078</v>
      </c>
      <c r="C308" t="s">
        <v>3082</v>
      </c>
      <c r="D308" t="s">
        <v>123</v>
      </c>
      <c r="E308" t="s">
        <v>106</v>
      </c>
      <c r="F308" t="s">
        <v>258</v>
      </c>
      <c r="G308" s="77">
        <v>46788.12</v>
      </c>
      <c r="H308" s="77">
        <v>1.1482000000000001</v>
      </c>
      <c r="I308" s="77">
        <v>1.98342064765728</v>
      </c>
      <c r="J308" s="78">
        <v>-6.9999999999999999E-4</v>
      </c>
      <c r="K308" s="78">
        <v>0</v>
      </c>
    </row>
    <row r="309" spans="2:11">
      <c r="B309" t="s">
        <v>3083</v>
      </c>
      <c r="C309" t="s">
        <v>3084</v>
      </c>
      <c r="D309" t="s">
        <v>123</v>
      </c>
      <c r="E309" t="s">
        <v>106</v>
      </c>
      <c r="F309" t="s">
        <v>271</v>
      </c>
      <c r="G309" s="77">
        <v>318371.82</v>
      </c>
      <c r="H309" s="77">
        <v>-2.0785</v>
      </c>
      <c r="I309" s="77">
        <v>-24.431286764960401</v>
      </c>
      <c r="J309" s="78">
        <v>8.0999999999999996E-3</v>
      </c>
      <c r="K309" s="78">
        <v>0</v>
      </c>
    </row>
    <row r="310" spans="2:11">
      <c r="B310" t="s">
        <v>3083</v>
      </c>
      <c r="C310" t="s">
        <v>3085</v>
      </c>
      <c r="D310" t="s">
        <v>123</v>
      </c>
      <c r="E310" t="s">
        <v>106</v>
      </c>
      <c r="F310" t="s">
        <v>271</v>
      </c>
      <c r="G310" s="77">
        <v>267749.68</v>
      </c>
      <c r="H310" s="77">
        <v>-2.0718000000000019</v>
      </c>
      <c r="I310" s="77">
        <v>-20.480402216926102</v>
      </c>
      <c r="J310" s="78">
        <v>6.7999999999999996E-3</v>
      </c>
      <c r="K310" s="78">
        <v>0</v>
      </c>
    </row>
    <row r="311" spans="2:11">
      <c r="B311" t="s">
        <v>3083</v>
      </c>
      <c r="C311" t="s">
        <v>3086</v>
      </c>
      <c r="D311" t="s">
        <v>123</v>
      </c>
      <c r="E311" t="s">
        <v>106</v>
      </c>
      <c r="F311" t="s">
        <v>271</v>
      </c>
      <c r="G311" s="77">
        <v>95618.64</v>
      </c>
      <c r="H311" s="77">
        <v>-2.0785</v>
      </c>
      <c r="I311" s="77">
        <v>-7.3376042324207997</v>
      </c>
      <c r="J311" s="78">
        <v>2.3999999999999998E-3</v>
      </c>
      <c r="K311" s="78">
        <v>0</v>
      </c>
    </row>
    <row r="312" spans="2:11">
      <c r="B312" t="s">
        <v>3083</v>
      </c>
      <c r="C312" t="s">
        <v>3087</v>
      </c>
      <c r="D312" t="s">
        <v>123</v>
      </c>
      <c r="E312" t="s">
        <v>106</v>
      </c>
      <c r="F312" t="s">
        <v>271</v>
      </c>
      <c r="G312" s="77">
        <v>122626.01</v>
      </c>
      <c r="H312" s="77">
        <v>-1.8835999999999999</v>
      </c>
      <c r="I312" s="77">
        <v>-8.5277207719371209</v>
      </c>
      <c r="J312" s="78">
        <v>2.8E-3</v>
      </c>
      <c r="K312" s="78">
        <v>0</v>
      </c>
    </row>
    <row r="313" spans="2:11">
      <c r="B313" t="s">
        <v>3083</v>
      </c>
      <c r="C313" t="s">
        <v>3088</v>
      </c>
      <c r="D313" t="s">
        <v>123</v>
      </c>
      <c r="E313" t="s">
        <v>106</v>
      </c>
      <c r="F313" t="s">
        <v>271</v>
      </c>
      <c r="G313" s="77">
        <v>164903.67000000001</v>
      </c>
      <c r="H313" s="77">
        <v>-2.0785</v>
      </c>
      <c r="I313" s="77">
        <v>-12.654414107267399</v>
      </c>
      <c r="J313" s="78">
        <v>4.1999999999999997E-3</v>
      </c>
      <c r="K313" s="78">
        <v>0</v>
      </c>
    </row>
    <row r="314" spans="2:11">
      <c r="B314" t="s">
        <v>3089</v>
      </c>
      <c r="C314" t="s">
        <v>3090</v>
      </c>
      <c r="D314" t="s">
        <v>123</v>
      </c>
      <c r="E314" t="s">
        <v>106</v>
      </c>
      <c r="F314" t="s">
        <v>268</v>
      </c>
      <c r="G314" s="77">
        <v>207501.23</v>
      </c>
      <c r="H314" s="77">
        <v>-3.9828000000000028</v>
      </c>
      <c r="I314" s="77">
        <v>-30.5120133853205</v>
      </c>
      <c r="J314" s="78">
        <v>1.01E-2</v>
      </c>
      <c r="K314" s="78">
        <v>0</v>
      </c>
    </row>
    <row r="315" spans="2:11">
      <c r="B315" t="s">
        <v>3089</v>
      </c>
      <c r="C315" t="s">
        <v>3091</v>
      </c>
      <c r="D315" t="s">
        <v>123</v>
      </c>
      <c r="E315" t="s">
        <v>106</v>
      </c>
      <c r="F315" t="s">
        <v>268</v>
      </c>
      <c r="G315" s="77">
        <v>304193.53999999998</v>
      </c>
      <c r="H315" s="77">
        <v>-3.9392999999999962</v>
      </c>
      <c r="I315" s="77">
        <v>-44.241590879544198</v>
      </c>
      <c r="J315" s="78">
        <v>1.46E-2</v>
      </c>
      <c r="K315" s="78">
        <v>-1E-4</v>
      </c>
    </row>
    <row r="316" spans="2:11">
      <c r="B316" t="s">
        <v>3089</v>
      </c>
      <c r="C316" t="s">
        <v>3092</v>
      </c>
      <c r="D316" t="s">
        <v>123</v>
      </c>
      <c r="E316" t="s">
        <v>106</v>
      </c>
      <c r="F316" t="s">
        <v>268</v>
      </c>
      <c r="G316" s="77">
        <v>325779.77</v>
      </c>
      <c r="H316" s="77">
        <v>-3.9845999999999968</v>
      </c>
      <c r="I316" s="77">
        <v>-47.925928481330601</v>
      </c>
      <c r="J316" s="78">
        <v>1.5800000000000002E-2</v>
      </c>
      <c r="K316" s="78">
        <v>-1E-4</v>
      </c>
    </row>
    <row r="317" spans="2:11">
      <c r="B317" t="s">
        <v>3089</v>
      </c>
      <c r="C317" t="s">
        <v>3093</v>
      </c>
      <c r="D317" t="s">
        <v>123</v>
      </c>
      <c r="E317" t="s">
        <v>106</v>
      </c>
      <c r="F317" t="s">
        <v>268</v>
      </c>
      <c r="G317" s="77">
        <v>11895.07</v>
      </c>
      <c r="H317" s="77">
        <v>-3.9828999999999999</v>
      </c>
      <c r="I317" s="77">
        <v>-1.7491541992667601</v>
      </c>
      <c r="J317" s="78">
        <v>5.9999999999999995E-4</v>
      </c>
      <c r="K317" s="78">
        <v>0</v>
      </c>
    </row>
    <row r="318" spans="2:11">
      <c r="B318" t="s">
        <v>3094</v>
      </c>
      <c r="C318" t="s">
        <v>3095</v>
      </c>
      <c r="D318" t="s">
        <v>123</v>
      </c>
      <c r="E318" t="s">
        <v>106</v>
      </c>
      <c r="F318" t="s">
        <v>258</v>
      </c>
      <c r="G318" s="77">
        <v>105121</v>
      </c>
      <c r="H318" s="77">
        <v>-1.6506000000000001</v>
      </c>
      <c r="I318" s="77">
        <v>-6.4060897183919998</v>
      </c>
      <c r="J318" s="78">
        <v>2.0999999999999999E-3</v>
      </c>
      <c r="K318" s="78">
        <v>0</v>
      </c>
    </row>
    <row r="319" spans="2:11">
      <c r="B319" t="s">
        <v>3096</v>
      </c>
      <c r="C319" t="s">
        <v>3097</v>
      </c>
      <c r="D319" t="s">
        <v>123</v>
      </c>
      <c r="E319" t="s">
        <v>106</v>
      </c>
      <c r="F319" t="s">
        <v>277</v>
      </c>
      <c r="G319" s="77">
        <v>267269.24</v>
      </c>
      <c r="H319" s="77">
        <v>-1.4186000000000021</v>
      </c>
      <c r="I319" s="77">
        <v>-13.9981494714589</v>
      </c>
      <c r="J319" s="78">
        <v>4.5999999999999999E-3</v>
      </c>
      <c r="K319" s="78">
        <v>0</v>
      </c>
    </row>
    <row r="320" spans="2:11">
      <c r="B320" t="s">
        <v>3096</v>
      </c>
      <c r="C320" t="s">
        <v>3098</v>
      </c>
      <c r="D320" t="s">
        <v>123</v>
      </c>
      <c r="E320" t="s">
        <v>106</v>
      </c>
      <c r="F320" t="s">
        <v>277</v>
      </c>
      <c r="G320" s="77">
        <v>191509.19</v>
      </c>
      <c r="H320" s="77">
        <v>-1.4363999999999972</v>
      </c>
      <c r="I320" s="77">
        <v>-10.1560939150507</v>
      </c>
      <c r="J320" s="78">
        <v>3.3999999999999998E-3</v>
      </c>
      <c r="K320" s="78">
        <v>0</v>
      </c>
    </row>
    <row r="321" spans="2:11">
      <c r="B321" t="s">
        <v>3096</v>
      </c>
      <c r="C321" t="s">
        <v>3099</v>
      </c>
      <c r="D321" t="s">
        <v>123</v>
      </c>
      <c r="E321" t="s">
        <v>106</v>
      </c>
      <c r="F321" t="s">
        <v>277</v>
      </c>
      <c r="G321" s="77">
        <v>88943.4</v>
      </c>
      <c r="H321" s="77">
        <v>-1.5853999999999999</v>
      </c>
      <c r="I321" s="77">
        <v>-5.2061211860111998</v>
      </c>
      <c r="J321" s="78">
        <v>1.6999999999999999E-3</v>
      </c>
      <c r="K321" s="78">
        <v>0</v>
      </c>
    </row>
    <row r="322" spans="2:11">
      <c r="B322" t="s">
        <v>3100</v>
      </c>
      <c r="C322" t="s">
        <v>3101</v>
      </c>
      <c r="D322" t="s">
        <v>123</v>
      </c>
      <c r="E322" t="s">
        <v>106</v>
      </c>
      <c r="F322" t="s">
        <v>277</v>
      </c>
      <c r="G322" s="77">
        <v>39017.910000000003</v>
      </c>
      <c r="H322" s="77">
        <v>4.4668999999999999</v>
      </c>
      <c r="I322" s="77">
        <v>6.4347536524486797</v>
      </c>
      <c r="J322" s="78">
        <v>-2.0999999999999999E-3</v>
      </c>
      <c r="K322" s="78">
        <v>0</v>
      </c>
    </row>
    <row r="323" spans="2:11">
      <c r="B323" t="s">
        <v>3100</v>
      </c>
      <c r="C323" t="s">
        <v>3102</v>
      </c>
      <c r="D323" t="s">
        <v>123</v>
      </c>
      <c r="E323" t="s">
        <v>106</v>
      </c>
      <c r="F323" t="s">
        <v>277</v>
      </c>
      <c r="G323" s="77">
        <v>38059.56</v>
      </c>
      <c r="H323" s="77">
        <v>4.4122000000000003</v>
      </c>
      <c r="I323" s="77">
        <v>6.1998423421334401</v>
      </c>
      <c r="J323" s="78">
        <v>-2E-3</v>
      </c>
      <c r="K323" s="78">
        <v>0</v>
      </c>
    </row>
    <row r="324" spans="2:11">
      <c r="B324" t="s">
        <v>3100</v>
      </c>
      <c r="C324" t="s">
        <v>3103</v>
      </c>
      <c r="D324" t="s">
        <v>123</v>
      </c>
      <c r="E324" t="s">
        <v>106</v>
      </c>
      <c r="F324" t="s">
        <v>277</v>
      </c>
      <c r="G324" s="77">
        <v>107967.15</v>
      </c>
      <c r="H324" s="77">
        <v>3.5655000000000001</v>
      </c>
      <c r="I324" s="77">
        <v>14.212607763158999</v>
      </c>
      <c r="J324" s="78">
        <v>-4.7000000000000002E-3</v>
      </c>
      <c r="K324" s="78">
        <v>0</v>
      </c>
    </row>
    <row r="325" spans="2:11">
      <c r="B325" t="s">
        <v>3100</v>
      </c>
      <c r="C325" t="s">
        <v>3104</v>
      </c>
      <c r="D325" t="s">
        <v>123</v>
      </c>
      <c r="E325" t="s">
        <v>106</v>
      </c>
      <c r="F325" t="s">
        <v>277</v>
      </c>
      <c r="G325" s="77">
        <v>153829.54</v>
      </c>
      <c r="H325" s="77">
        <v>3.0801000000000034</v>
      </c>
      <c r="I325" s="77">
        <v>17.493078718405702</v>
      </c>
      <c r="J325" s="78">
        <v>-5.7999999999999996E-3</v>
      </c>
      <c r="K325" s="78">
        <v>0</v>
      </c>
    </row>
    <row r="326" spans="2:11">
      <c r="B326" t="s">
        <v>3100</v>
      </c>
      <c r="C326" t="s">
        <v>3105</v>
      </c>
      <c r="D326" t="s">
        <v>123</v>
      </c>
      <c r="E326" t="s">
        <v>106</v>
      </c>
      <c r="F326" t="s">
        <v>280</v>
      </c>
      <c r="G326" s="77">
        <v>90160.02</v>
      </c>
      <c r="H326" s="77">
        <v>3.536400000000012</v>
      </c>
      <c r="I326" s="77">
        <v>11.771642753357799</v>
      </c>
      <c r="J326" s="78">
        <v>-3.8999999999999998E-3</v>
      </c>
      <c r="K326" s="78">
        <v>0</v>
      </c>
    </row>
    <row r="327" spans="2:11">
      <c r="B327" t="s">
        <v>3100</v>
      </c>
      <c r="C327" t="s">
        <v>3106</v>
      </c>
      <c r="D327" t="s">
        <v>123</v>
      </c>
      <c r="E327" t="s">
        <v>106</v>
      </c>
      <c r="F327" t="s">
        <v>280</v>
      </c>
      <c r="G327" s="77">
        <v>72129.06</v>
      </c>
      <c r="H327" s="77">
        <v>3.5377999999999998</v>
      </c>
      <c r="I327" s="77">
        <v>9.4211787182385596</v>
      </c>
      <c r="J327" s="78">
        <v>-3.0999999999999999E-3</v>
      </c>
      <c r="K327" s="78">
        <v>0</v>
      </c>
    </row>
    <row r="328" spans="2:11">
      <c r="B328" t="s">
        <v>3100</v>
      </c>
      <c r="C328" t="s">
        <v>3107</v>
      </c>
      <c r="D328" t="s">
        <v>123</v>
      </c>
      <c r="E328" t="s">
        <v>106</v>
      </c>
      <c r="F328" t="s">
        <v>280</v>
      </c>
      <c r="G328" s="77">
        <v>90330.82</v>
      </c>
      <c r="H328" s="77">
        <v>3.7180999999999882</v>
      </c>
      <c r="I328" s="77">
        <v>12.399915086406599</v>
      </c>
      <c r="J328" s="78">
        <v>-4.1000000000000003E-3</v>
      </c>
      <c r="K328" s="78">
        <v>0</v>
      </c>
    </row>
    <row r="329" spans="2:11">
      <c r="B329" t="s">
        <v>3100</v>
      </c>
      <c r="C329" t="s">
        <v>3108</v>
      </c>
      <c r="D329" t="s">
        <v>123</v>
      </c>
      <c r="E329" t="s">
        <v>106</v>
      </c>
      <c r="F329" t="s">
        <v>280</v>
      </c>
      <c r="G329" s="77">
        <v>77404.03</v>
      </c>
      <c r="H329" s="77">
        <v>3.6903000000000068</v>
      </c>
      <c r="I329" s="77">
        <v>10.545979873280301</v>
      </c>
      <c r="J329" s="78">
        <v>-3.5000000000000001E-3</v>
      </c>
      <c r="K329" s="78">
        <v>0</v>
      </c>
    </row>
    <row r="330" spans="2:11">
      <c r="B330" t="s">
        <v>3100</v>
      </c>
      <c r="C330" t="s">
        <v>3109</v>
      </c>
      <c r="D330" t="s">
        <v>123</v>
      </c>
      <c r="E330" t="s">
        <v>106</v>
      </c>
      <c r="F330" t="s">
        <v>280</v>
      </c>
      <c r="G330" s="77">
        <v>7709.2</v>
      </c>
      <c r="H330" s="77">
        <v>3.3018999999999998</v>
      </c>
      <c r="I330" s="77">
        <v>0.93979887616159996</v>
      </c>
      <c r="J330" s="78">
        <v>-2.9999999999999997E-4</v>
      </c>
      <c r="K330" s="78">
        <v>0</v>
      </c>
    </row>
    <row r="331" spans="2:11">
      <c r="B331" t="s">
        <v>3100</v>
      </c>
      <c r="C331" t="s">
        <v>3110</v>
      </c>
      <c r="D331" t="s">
        <v>123</v>
      </c>
      <c r="E331" t="s">
        <v>106</v>
      </c>
      <c r="F331" t="s">
        <v>280</v>
      </c>
      <c r="G331" s="77">
        <v>103071.27</v>
      </c>
      <c r="H331" s="77">
        <v>3.5655000000000001</v>
      </c>
      <c r="I331" s="77">
        <v>13.5681226387902</v>
      </c>
      <c r="J331" s="78">
        <v>-4.4999999999999997E-3</v>
      </c>
      <c r="K331" s="78">
        <v>0</v>
      </c>
    </row>
    <row r="332" spans="2:11">
      <c r="B332" t="s">
        <v>3100</v>
      </c>
      <c r="C332" t="s">
        <v>3111</v>
      </c>
      <c r="D332" t="s">
        <v>123</v>
      </c>
      <c r="E332" t="s">
        <v>106</v>
      </c>
      <c r="F332" t="s">
        <v>280</v>
      </c>
      <c r="G332" s="77">
        <v>90252.51</v>
      </c>
      <c r="H332" s="77">
        <v>3.6349000000000058</v>
      </c>
      <c r="I332" s="77">
        <v>12.111932690275101</v>
      </c>
      <c r="J332" s="78">
        <v>-4.0000000000000001E-3</v>
      </c>
      <c r="K332" s="78">
        <v>0</v>
      </c>
    </row>
    <row r="333" spans="2:11">
      <c r="B333" t="s">
        <v>3100</v>
      </c>
      <c r="C333" t="s">
        <v>3112</v>
      </c>
      <c r="D333" t="s">
        <v>123</v>
      </c>
      <c r="E333" t="s">
        <v>106</v>
      </c>
      <c r="F333" t="s">
        <v>280</v>
      </c>
      <c r="G333" s="77">
        <v>90260.34</v>
      </c>
      <c r="H333" s="77">
        <v>3.6432000000000122</v>
      </c>
      <c r="I333" s="77">
        <v>12.140642497801</v>
      </c>
      <c r="J333" s="78">
        <v>-4.0000000000000001E-3</v>
      </c>
      <c r="K333" s="78">
        <v>0</v>
      </c>
    </row>
    <row r="334" spans="2:11">
      <c r="B334" t="s">
        <v>3100</v>
      </c>
      <c r="C334" t="s">
        <v>3113</v>
      </c>
      <c r="D334" t="s">
        <v>123</v>
      </c>
      <c r="E334" t="s">
        <v>106</v>
      </c>
      <c r="F334" t="s">
        <v>280</v>
      </c>
      <c r="G334" s="77">
        <v>72040.67</v>
      </c>
      <c r="H334" s="77">
        <v>3.4199000000000002</v>
      </c>
      <c r="I334" s="77">
        <v>9.0960500803343596</v>
      </c>
      <c r="J334" s="78">
        <v>-3.0000000000000001E-3</v>
      </c>
      <c r="K334" s="78">
        <v>0</v>
      </c>
    </row>
    <row r="335" spans="2:11">
      <c r="B335" t="s">
        <v>3114</v>
      </c>
      <c r="C335" t="s">
        <v>3115</v>
      </c>
      <c r="D335" t="s">
        <v>123</v>
      </c>
      <c r="E335" t="s">
        <v>120</v>
      </c>
      <c r="F335" t="s">
        <v>268</v>
      </c>
      <c r="G335" s="77">
        <v>91519.17</v>
      </c>
      <c r="H335" s="77">
        <v>-5.565999999999991</v>
      </c>
      <c r="I335" s="77">
        <v>-12.4730631155869</v>
      </c>
      <c r="J335" s="78">
        <v>4.1000000000000003E-3</v>
      </c>
      <c r="K335" s="78">
        <v>0</v>
      </c>
    </row>
    <row r="336" spans="2:11">
      <c r="B336" t="s">
        <v>3114</v>
      </c>
      <c r="C336" t="s">
        <v>3116</v>
      </c>
      <c r="D336" t="s">
        <v>123</v>
      </c>
      <c r="E336" t="s">
        <v>120</v>
      </c>
      <c r="F336" t="s">
        <v>268</v>
      </c>
      <c r="G336" s="77">
        <v>162652.07</v>
      </c>
      <c r="H336" s="77">
        <v>-5.5027000000000115</v>
      </c>
      <c r="I336" s="77">
        <v>-21.915595509292299</v>
      </c>
      <c r="J336" s="78">
        <v>7.1999999999999998E-3</v>
      </c>
      <c r="K336" s="78">
        <v>0</v>
      </c>
    </row>
    <row r="337" spans="2:11">
      <c r="B337" t="s">
        <v>3114</v>
      </c>
      <c r="C337" t="s">
        <v>3117</v>
      </c>
      <c r="D337" t="s">
        <v>123</v>
      </c>
      <c r="E337" t="s">
        <v>120</v>
      </c>
      <c r="F337" t="s">
        <v>277</v>
      </c>
      <c r="G337" s="77">
        <v>186855.89</v>
      </c>
      <c r="H337" s="77">
        <v>-2.1538999999999988</v>
      </c>
      <c r="I337" s="77">
        <v>-9.8548535214188995</v>
      </c>
      <c r="J337" s="78">
        <v>3.3E-3</v>
      </c>
      <c r="K337" s="78">
        <v>0</v>
      </c>
    </row>
    <row r="338" spans="2:11">
      <c r="B338" t="s">
        <v>3114</v>
      </c>
      <c r="C338" t="s">
        <v>3118</v>
      </c>
      <c r="D338" t="s">
        <v>123</v>
      </c>
      <c r="E338" t="s">
        <v>120</v>
      </c>
      <c r="F338" t="s">
        <v>280</v>
      </c>
      <c r="G338" s="77">
        <v>178467.9</v>
      </c>
      <c r="H338" s="77">
        <v>-2.5052000000000048</v>
      </c>
      <c r="I338" s="77">
        <v>-10.947636316496901</v>
      </c>
      <c r="J338" s="78">
        <v>3.5999999999999999E-3</v>
      </c>
      <c r="K338" s="78">
        <v>0</v>
      </c>
    </row>
    <row r="339" spans="2:11">
      <c r="B339" t="s">
        <v>3119</v>
      </c>
      <c r="C339" t="s">
        <v>3120</v>
      </c>
      <c r="D339" t="s">
        <v>123</v>
      </c>
      <c r="E339" t="s">
        <v>116</v>
      </c>
      <c r="F339" t="s">
        <v>258</v>
      </c>
      <c r="G339" s="77">
        <v>162762.72</v>
      </c>
      <c r="H339" s="77">
        <v>1.5887999999999995</v>
      </c>
      <c r="I339" s="77">
        <v>7.1998690763013098</v>
      </c>
      <c r="J339" s="78">
        <v>-2.3999999999999998E-3</v>
      </c>
      <c r="K339" s="78">
        <v>0</v>
      </c>
    </row>
    <row r="340" spans="2:11">
      <c r="B340" t="s">
        <v>3121</v>
      </c>
      <c r="C340" t="s">
        <v>3122</v>
      </c>
      <c r="D340" t="s">
        <v>123</v>
      </c>
      <c r="E340" t="s">
        <v>110</v>
      </c>
      <c r="F340" t="s">
        <v>280</v>
      </c>
      <c r="G340" s="77">
        <v>107080.74</v>
      </c>
      <c r="H340" s="77">
        <v>1.798</v>
      </c>
      <c r="I340" s="77">
        <v>7.7655522317536798</v>
      </c>
      <c r="J340" s="78">
        <v>-2.5999999999999999E-3</v>
      </c>
      <c r="K340" s="78">
        <v>0</v>
      </c>
    </row>
    <row r="341" spans="2:11">
      <c r="B341" t="s">
        <v>3123</v>
      </c>
      <c r="C341" t="s">
        <v>3124</v>
      </c>
      <c r="D341" t="s">
        <v>123</v>
      </c>
      <c r="E341" t="s">
        <v>110</v>
      </c>
      <c r="F341" t="s">
        <v>280</v>
      </c>
      <c r="G341" s="77">
        <v>132173.32999999999</v>
      </c>
      <c r="H341" s="77">
        <v>-9.0899999999999995E-2</v>
      </c>
      <c r="I341" s="77">
        <v>-0.484595089482798</v>
      </c>
      <c r="J341" s="78">
        <v>2.0000000000000001E-4</v>
      </c>
      <c r="K341" s="78">
        <v>0</v>
      </c>
    </row>
    <row r="342" spans="2:11">
      <c r="B342" t="s">
        <v>3125</v>
      </c>
      <c r="C342" t="s">
        <v>3126</v>
      </c>
      <c r="D342" t="s">
        <v>123</v>
      </c>
      <c r="E342" t="s">
        <v>110</v>
      </c>
      <c r="F342" t="s">
        <v>277</v>
      </c>
      <c r="G342" s="77">
        <v>56645.71</v>
      </c>
      <c r="H342" s="77">
        <v>0.82129999999999914</v>
      </c>
      <c r="I342" s="77">
        <v>1.8764635875420801</v>
      </c>
      <c r="J342" s="78">
        <v>-5.9999999999999995E-4</v>
      </c>
      <c r="K342" s="78">
        <v>0</v>
      </c>
    </row>
    <row r="343" spans="2:11">
      <c r="B343" t="s">
        <v>3125</v>
      </c>
      <c r="C343" t="s">
        <v>3127</v>
      </c>
      <c r="D343" t="s">
        <v>123</v>
      </c>
      <c r="E343" t="s">
        <v>110</v>
      </c>
      <c r="F343" t="s">
        <v>277</v>
      </c>
      <c r="G343" s="77">
        <v>142774.32</v>
      </c>
      <c r="H343" s="77">
        <v>0.82129999999999925</v>
      </c>
      <c r="I343" s="77">
        <v>4.7295869840113403</v>
      </c>
      <c r="J343" s="78">
        <v>-1.6000000000000001E-3</v>
      </c>
      <c r="K343" s="78">
        <v>0</v>
      </c>
    </row>
    <row r="344" spans="2:11">
      <c r="B344" t="s">
        <v>3128</v>
      </c>
      <c r="C344" t="s">
        <v>3129</v>
      </c>
      <c r="D344" t="s">
        <v>123</v>
      </c>
      <c r="E344" t="s">
        <v>113</v>
      </c>
      <c r="F344" t="s">
        <v>280</v>
      </c>
      <c r="G344" s="77">
        <v>89233.95</v>
      </c>
      <c r="H344" s="77">
        <v>1.4098999999999988</v>
      </c>
      <c r="I344" s="77">
        <v>5.8775099691872796</v>
      </c>
      <c r="J344" s="78">
        <v>-1.9E-3</v>
      </c>
      <c r="K344" s="78">
        <v>0</v>
      </c>
    </row>
    <row r="345" spans="2:11">
      <c r="B345" t="s">
        <v>3130</v>
      </c>
      <c r="C345" t="s">
        <v>3131</v>
      </c>
      <c r="D345" t="s">
        <v>123</v>
      </c>
      <c r="E345" t="s">
        <v>113</v>
      </c>
      <c r="F345" t="s">
        <v>280</v>
      </c>
      <c r="G345" s="77">
        <v>43046.9</v>
      </c>
      <c r="H345" s="77">
        <v>2.0573000000000001</v>
      </c>
      <c r="I345" s="77">
        <v>4.1372756167642901</v>
      </c>
      <c r="J345" s="78">
        <v>-1.4E-3</v>
      </c>
      <c r="K345" s="78">
        <v>0</v>
      </c>
    </row>
    <row r="346" spans="2:11">
      <c r="B346" t="s">
        <v>3132</v>
      </c>
      <c r="C346" t="s">
        <v>3133</v>
      </c>
      <c r="D346" t="s">
        <v>123</v>
      </c>
      <c r="E346" t="s">
        <v>200</v>
      </c>
      <c r="F346" t="s">
        <v>268</v>
      </c>
      <c r="G346" s="77">
        <v>553250.49</v>
      </c>
      <c r="H346" s="77">
        <v>-1093.4399999999969</v>
      </c>
      <c r="I346" s="77">
        <v>-154.872280703271</v>
      </c>
      <c r="J346" s="78">
        <v>5.1200000000000002E-2</v>
      </c>
      <c r="K346" s="78">
        <v>-2.0000000000000001E-4</v>
      </c>
    </row>
    <row r="347" spans="2:11">
      <c r="B347" t="s">
        <v>3132</v>
      </c>
      <c r="C347" t="s">
        <v>3134</v>
      </c>
      <c r="D347" t="s">
        <v>123</v>
      </c>
      <c r="E347" t="s">
        <v>200</v>
      </c>
      <c r="F347" t="s">
        <v>268</v>
      </c>
      <c r="G347" s="77">
        <v>249851.49</v>
      </c>
      <c r="H347" s="77">
        <v>-1110.3099999999997</v>
      </c>
      <c r="I347" s="77">
        <v>-71.020401738724999</v>
      </c>
      <c r="J347" s="78">
        <v>2.35E-2</v>
      </c>
      <c r="K347" s="78">
        <v>-1E-4</v>
      </c>
    </row>
    <row r="348" spans="2:11">
      <c r="B348" t="s">
        <v>3132</v>
      </c>
      <c r="C348" t="s">
        <v>3135</v>
      </c>
      <c r="D348" t="s">
        <v>123</v>
      </c>
      <c r="E348" t="s">
        <v>200</v>
      </c>
      <c r="F348" t="s">
        <v>268</v>
      </c>
      <c r="G348" s="77">
        <v>321242.21999999997</v>
      </c>
      <c r="H348" s="77">
        <v>-1088.1899999999998</v>
      </c>
      <c r="I348" s="77">
        <v>-89.494073999454599</v>
      </c>
      <c r="J348" s="78">
        <v>2.9600000000000001E-2</v>
      </c>
      <c r="K348" s="78">
        <v>-1E-4</v>
      </c>
    </row>
    <row r="349" spans="2:11">
      <c r="B349" t="s">
        <v>3132</v>
      </c>
      <c r="C349" t="s">
        <v>3136</v>
      </c>
      <c r="D349" t="s">
        <v>123</v>
      </c>
      <c r="E349" t="s">
        <v>200</v>
      </c>
      <c r="F349" t="s">
        <v>268</v>
      </c>
      <c r="G349" s="77">
        <v>634524.77</v>
      </c>
      <c r="H349" s="77">
        <v>-1076.0500000000025</v>
      </c>
      <c r="I349" s="77">
        <v>-174.798604765964</v>
      </c>
      <c r="J349" s="78">
        <v>5.7700000000000001E-2</v>
      </c>
      <c r="K349" s="78">
        <v>-2.0000000000000001E-4</v>
      </c>
    </row>
    <row r="350" spans="2:11">
      <c r="B350" t="s">
        <v>3132</v>
      </c>
      <c r="C350" t="s">
        <v>3137</v>
      </c>
      <c r="D350" t="s">
        <v>123</v>
      </c>
      <c r="E350" t="s">
        <v>200</v>
      </c>
      <c r="F350" t="s">
        <v>271</v>
      </c>
      <c r="G350" s="77">
        <v>55681.98</v>
      </c>
      <c r="H350" s="77">
        <v>-742.68000000000256</v>
      </c>
      <c r="I350" s="77">
        <v>-10.5870101229675</v>
      </c>
      <c r="J350" s="78">
        <v>3.5000000000000001E-3</v>
      </c>
      <c r="K350" s="78">
        <v>0</v>
      </c>
    </row>
    <row r="351" spans="2:11">
      <c r="B351" t="s">
        <v>3132</v>
      </c>
      <c r="C351" t="s">
        <v>3138</v>
      </c>
      <c r="D351" t="s">
        <v>123</v>
      </c>
      <c r="E351" t="s">
        <v>200</v>
      </c>
      <c r="F351" t="s">
        <v>271</v>
      </c>
      <c r="G351" s="77">
        <v>249498.12</v>
      </c>
      <c r="H351" s="77">
        <v>-741.08</v>
      </c>
      <c r="I351" s="77">
        <v>-47.335754073685301</v>
      </c>
      <c r="J351" s="78">
        <v>1.5599999999999999E-2</v>
      </c>
      <c r="K351" s="78">
        <v>-1E-4</v>
      </c>
    </row>
    <row r="352" spans="2:11">
      <c r="B352" t="s">
        <v>3132</v>
      </c>
      <c r="C352" t="s">
        <v>3139</v>
      </c>
      <c r="D352" t="s">
        <v>123</v>
      </c>
      <c r="E352" t="s">
        <v>200</v>
      </c>
      <c r="F352" t="s">
        <v>271</v>
      </c>
      <c r="G352" s="77">
        <v>77812</v>
      </c>
      <c r="H352" s="77">
        <v>-741.08</v>
      </c>
      <c r="I352" s="77">
        <v>-14.7627953909296</v>
      </c>
      <c r="J352" s="78">
        <v>4.8999999999999998E-3</v>
      </c>
      <c r="K352" s="78">
        <v>0</v>
      </c>
    </row>
    <row r="353" spans="2:11">
      <c r="B353" t="s">
        <v>3140</v>
      </c>
      <c r="C353" t="s">
        <v>3141</v>
      </c>
      <c r="D353" t="s">
        <v>123</v>
      </c>
      <c r="E353" t="s">
        <v>110</v>
      </c>
      <c r="F353" t="s">
        <v>3142</v>
      </c>
      <c r="G353" s="77">
        <v>92100</v>
      </c>
      <c r="H353" s="77">
        <v>-1.6820534326567209</v>
      </c>
      <c r="I353" s="77">
        <v>-1.5491712114768399</v>
      </c>
      <c r="J353" s="78">
        <v>5.0000000000000001E-4</v>
      </c>
      <c r="K353" s="78">
        <v>0</v>
      </c>
    </row>
    <row r="354" spans="2:11">
      <c r="B354" t="s">
        <v>3143</v>
      </c>
      <c r="C354" t="s">
        <v>3144</v>
      </c>
      <c r="D354" t="s">
        <v>123</v>
      </c>
      <c r="E354" t="s">
        <v>120</v>
      </c>
      <c r="F354" t="s">
        <v>3145</v>
      </c>
      <c r="G354" s="77">
        <v>-67600</v>
      </c>
      <c r="H354" s="77">
        <v>-13.4945</v>
      </c>
      <c r="I354" s="77">
        <v>9.1222820000000002</v>
      </c>
      <c r="J354" s="78">
        <v>-3.0000000000000001E-3</v>
      </c>
      <c r="K354" s="78">
        <v>0</v>
      </c>
    </row>
    <row r="355" spans="2:11">
      <c r="B355" t="s">
        <v>3146</v>
      </c>
      <c r="C355" t="s">
        <v>3147</v>
      </c>
      <c r="D355" t="s">
        <v>123</v>
      </c>
      <c r="E355" t="s">
        <v>110</v>
      </c>
      <c r="F355" t="s">
        <v>3148</v>
      </c>
      <c r="G355" s="77">
        <v>-92100</v>
      </c>
      <c r="H355" s="77">
        <v>5.4528999999999996</v>
      </c>
      <c r="I355" s="77">
        <v>-5.0221209</v>
      </c>
      <c r="J355" s="78">
        <v>1.6999999999999999E-3</v>
      </c>
      <c r="K355" s="78">
        <v>0</v>
      </c>
    </row>
    <row r="356" spans="2:11">
      <c r="B356" t="s">
        <v>3149</v>
      </c>
      <c r="C356" t="s">
        <v>3150</v>
      </c>
      <c r="D356" t="s">
        <v>123</v>
      </c>
      <c r="E356" t="s">
        <v>110</v>
      </c>
      <c r="F356" t="s">
        <v>3151</v>
      </c>
      <c r="G356" s="77">
        <v>-17000</v>
      </c>
      <c r="H356" s="77">
        <v>4.2438386059532061</v>
      </c>
      <c r="I356" s="77">
        <v>-0.72145256301204497</v>
      </c>
      <c r="J356" s="78">
        <v>2.0000000000000001E-4</v>
      </c>
      <c r="K356" s="78">
        <v>0</v>
      </c>
    </row>
    <row r="357" spans="2:11">
      <c r="B357" t="s">
        <v>3152</v>
      </c>
      <c r="C357" t="s">
        <v>3153</v>
      </c>
      <c r="D357" t="s">
        <v>123</v>
      </c>
      <c r="E357" t="s">
        <v>113</v>
      </c>
      <c r="F357" t="s">
        <v>3154</v>
      </c>
      <c r="G357" s="77">
        <v>-120000</v>
      </c>
      <c r="H357" s="77">
        <v>17.872</v>
      </c>
      <c r="I357" s="77">
        <v>-21.446400000000001</v>
      </c>
      <c r="J357" s="78">
        <v>7.1000000000000004E-3</v>
      </c>
      <c r="K357" s="78">
        <v>0</v>
      </c>
    </row>
    <row r="358" spans="2:11">
      <c r="B358" t="s">
        <v>3155</v>
      </c>
      <c r="C358" t="s">
        <v>3156</v>
      </c>
      <c r="D358" t="s">
        <v>123</v>
      </c>
      <c r="E358" t="s">
        <v>113</v>
      </c>
      <c r="F358" t="s">
        <v>3154</v>
      </c>
      <c r="G358" s="77">
        <v>-712800</v>
      </c>
      <c r="H358" s="77">
        <v>17.857022222222223</v>
      </c>
      <c r="I358" s="77">
        <v>-127.2848544</v>
      </c>
      <c r="J358" s="78">
        <v>4.2099999999999999E-2</v>
      </c>
      <c r="K358" s="78">
        <v>-2.0000000000000001E-4</v>
      </c>
    </row>
    <row r="359" spans="2:11">
      <c r="B359" t="s">
        <v>3157</v>
      </c>
      <c r="C359" t="s">
        <v>3158</v>
      </c>
      <c r="D359" t="s">
        <v>123</v>
      </c>
      <c r="E359" t="s">
        <v>106</v>
      </c>
      <c r="F359" t="s">
        <v>3159</v>
      </c>
      <c r="G359" s="77">
        <v>180356.2</v>
      </c>
      <c r="H359" s="77">
        <v>-1.4066828025612594</v>
      </c>
      <c r="I359" s="77">
        <v>-2.53703964875299</v>
      </c>
      <c r="J359" s="78">
        <v>8.0000000000000004E-4</v>
      </c>
      <c r="K359" s="78">
        <v>0</v>
      </c>
    </row>
    <row r="360" spans="2:11">
      <c r="B360" t="s">
        <v>3160</v>
      </c>
      <c r="C360" t="s">
        <v>3161</v>
      </c>
      <c r="D360" t="s">
        <v>123</v>
      </c>
      <c r="E360" t="s">
        <v>120</v>
      </c>
      <c r="F360" t="s">
        <v>3145</v>
      </c>
      <c r="G360" s="77">
        <v>-334000</v>
      </c>
      <c r="H360" s="77">
        <v>-13.58671500630521</v>
      </c>
      <c r="I360" s="77">
        <v>45.379628121059397</v>
      </c>
      <c r="J360" s="78">
        <v>-1.4999999999999999E-2</v>
      </c>
      <c r="K360" s="78">
        <v>1E-4</v>
      </c>
    </row>
    <row r="361" spans="2:11">
      <c r="B361" t="s">
        <v>3162</v>
      </c>
      <c r="C361" t="s">
        <v>3163</v>
      </c>
      <c r="D361" t="s">
        <v>123</v>
      </c>
      <c r="E361" t="s">
        <v>106</v>
      </c>
      <c r="F361" t="s">
        <v>3145</v>
      </c>
      <c r="G361" s="77">
        <v>422558.26</v>
      </c>
      <c r="H361" s="77">
        <v>36.448054344826673</v>
      </c>
      <c r="I361" s="77">
        <v>154.01426424335401</v>
      </c>
      <c r="J361" s="78">
        <v>-5.0900000000000001E-2</v>
      </c>
      <c r="K361" s="78">
        <v>2.0000000000000001E-4</v>
      </c>
    </row>
    <row r="362" spans="2:11">
      <c r="B362" t="s">
        <v>3164</v>
      </c>
      <c r="C362" t="s">
        <v>3165</v>
      </c>
      <c r="D362" t="s">
        <v>123</v>
      </c>
      <c r="E362" t="s">
        <v>110</v>
      </c>
      <c r="F362" t="s">
        <v>3166</v>
      </c>
      <c r="G362" s="77">
        <v>-1609700</v>
      </c>
      <c r="H362" s="77">
        <v>10.8</v>
      </c>
      <c r="I362" s="77">
        <v>-173.8476</v>
      </c>
      <c r="J362" s="78">
        <v>5.74E-2</v>
      </c>
      <c r="K362" s="78">
        <v>-2.0000000000000001E-4</v>
      </c>
    </row>
    <row r="363" spans="2:11">
      <c r="B363" t="s">
        <v>3167</v>
      </c>
      <c r="C363" t="s">
        <v>3168</v>
      </c>
      <c r="D363" t="s">
        <v>123</v>
      </c>
      <c r="E363" t="s">
        <v>110</v>
      </c>
      <c r="F363" t="s">
        <v>3142</v>
      </c>
      <c r="G363" s="77">
        <v>1609700</v>
      </c>
      <c r="H363" s="77">
        <v>-0.77530861611506496</v>
      </c>
      <c r="I363" s="77">
        <v>-12.4801427936042</v>
      </c>
      <c r="J363" s="78">
        <v>4.1000000000000003E-3</v>
      </c>
      <c r="K363" s="78">
        <v>0</v>
      </c>
    </row>
    <row r="364" spans="2:11">
      <c r="B364" t="s">
        <v>3169</v>
      </c>
      <c r="C364" t="s">
        <v>3170</v>
      </c>
      <c r="D364" t="s">
        <v>123</v>
      </c>
      <c r="E364" t="s">
        <v>110</v>
      </c>
      <c r="F364" t="s">
        <v>3142</v>
      </c>
      <c r="G364" s="77">
        <v>-2123500</v>
      </c>
      <c r="H364" s="77">
        <v>-0.63452884388980457</v>
      </c>
      <c r="I364" s="77">
        <v>13.474220000000001</v>
      </c>
      <c r="J364" s="78">
        <v>-4.4999999999999997E-3</v>
      </c>
      <c r="K364" s="78">
        <v>0</v>
      </c>
    </row>
    <row r="365" spans="2:11">
      <c r="B365" t="s">
        <v>3171</v>
      </c>
      <c r="C365" t="s">
        <v>3172</v>
      </c>
      <c r="D365" t="s">
        <v>123</v>
      </c>
      <c r="E365" t="s">
        <v>110</v>
      </c>
      <c r="F365" t="s">
        <v>3142</v>
      </c>
      <c r="G365" s="77">
        <v>-1609700</v>
      </c>
      <c r="H365" s="77">
        <v>-0.67111087836894456</v>
      </c>
      <c r="I365" s="77">
        <v>10.8028718091049</v>
      </c>
      <c r="J365" s="78">
        <v>-3.5999999999999999E-3</v>
      </c>
      <c r="K365" s="78">
        <v>0</v>
      </c>
    </row>
    <row r="366" spans="2:11">
      <c r="B366" t="s">
        <v>3173</v>
      </c>
      <c r="C366" t="s">
        <v>3174</v>
      </c>
      <c r="D366" t="s">
        <v>123</v>
      </c>
      <c r="E366" t="s">
        <v>110</v>
      </c>
      <c r="F366" t="s">
        <v>3032</v>
      </c>
      <c r="G366" s="77">
        <v>-300000</v>
      </c>
      <c r="H366" s="77">
        <v>1.1506624999999999</v>
      </c>
      <c r="I366" s="77">
        <v>-3.4519875</v>
      </c>
      <c r="J366" s="78">
        <v>1.1000000000000001E-3</v>
      </c>
      <c r="K366" s="78">
        <v>0</v>
      </c>
    </row>
    <row r="367" spans="2:11">
      <c r="B367" s="79" t="s">
        <v>2172</v>
      </c>
      <c r="C367" s="16"/>
      <c r="D367" s="16"/>
      <c r="G367" s="81">
        <v>102442.75</v>
      </c>
      <c r="I367" s="81">
        <v>0.39604367150000003</v>
      </c>
      <c r="J367" s="80">
        <v>-1E-4</v>
      </c>
      <c r="K367" s="80">
        <v>0</v>
      </c>
    </row>
    <row r="368" spans="2:11">
      <c r="B368" t="s">
        <v>3175</v>
      </c>
      <c r="C368" t="s">
        <v>3176</v>
      </c>
      <c r="D368" t="s">
        <v>123</v>
      </c>
      <c r="E368" t="s">
        <v>102</v>
      </c>
      <c r="F368" t="s">
        <v>280</v>
      </c>
      <c r="G368" s="77">
        <v>102442.75</v>
      </c>
      <c r="H368" s="77">
        <v>0.3866</v>
      </c>
      <c r="I368" s="77">
        <v>0.39604367150000003</v>
      </c>
      <c r="J368" s="78">
        <v>-1E-4</v>
      </c>
      <c r="K368" s="78">
        <v>0</v>
      </c>
    </row>
    <row r="369" spans="2:11">
      <c r="B369" s="79" t="s">
        <v>924</v>
      </c>
      <c r="C369" s="16"/>
      <c r="D369" s="16"/>
      <c r="G369" s="81">
        <v>0</v>
      </c>
      <c r="I369" s="81">
        <v>0</v>
      </c>
      <c r="J369" s="80">
        <v>0</v>
      </c>
      <c r="K369" s="80">
        <v>0</v>
      </c>
    </row>
    <row r="370" spans="2:11">
      <c r="B370" t="s">
        <v>211</v>
      </c>
      <c r="C370" t="s">
        <v>211</v>
      </c>
      <c r="D370" t="s">
        <v>211</v>
      </c>
      <c r="E370" t="s">
        <v>211</v>
      </c>
      <c r="G370" s="77">
        <v>0</v>
      </c>
      <c r="H370" s="77">
        <v>0</v>
      </c>
      <c r="I370" s="77">
        <v>0</v>
      </c>
      <c r="J370" s="78">
        <v>0</v>
      </c>
      <c r="K370" s="78">
        <v>0</v>
      </c>
    </row>
    <row r="371" spans="2:11">
      <c r="B371" s="79" t="s">
        <v>226</v>
      </c>
      <c r="C371" s="16"/>
      <c r="D371" s="16"/>
      <c r="G371" s="81">
        <v>8677095.2100000009</v>
      </c>
      <c r="I371" s="81">
        <v>1937.6182700911108</v>
      </c>
      <c r="J371" s="80">
        <v>-0.6401</v>
      </c>
      <c r="K371" s="80">
        <v>2.8E-3</v>
      </c>
    </row>
    <row r="372" spans="2:11">
      <c r="B372" s="79" t="s">
        <v>2162</v>
      </c>
      <c r="C372" s="16"/>
      <c r="D372" s="16"/>
      <c r="G372" s="81">
        <v>8677095.2100000009</v>
      </c>
      <c r="I372" s="81">
        <v>1937.6182700911108</v>
      </c>
      <c r="J372" s="80">
        <v>-0.6401</v>
      </c>
      <c r="K372" s="80">
        <v>2.8E-3</v>
      </c>
    </row>
    <row r="373" spans="2:11">
      <c r="B373" t="s">
        <v>3177</v>
      </c>
      <c r="C373" t="s">
        <v>3178</v>
      </c>
      <c r="D373" t="s">
        <v>123</v>
      </c>
      <c r="E373" t="s">
        <v>200</v>
      </c>
      <c r="F373" t="s">
        <v>280</v>
      </c>
      <c r="G373" s="77">
        <v>654209.07999999996</v>
      </c>
      <c r="H373" s="77">
        <v>357.63</v>
      </c>
      <c r="I373" s="77">
        <v>59.897326727715203</v>
      </c>
      <c r="J373" s="78">
        <v>-1.9800000000000002E-2</v>
      </c>
      <c r="K373" s="78">
        <v>1E-4</v>
      </c>
    </row>
    <row r="374" spans="2:11">
      <c r="B374" t="s">
        <v>3179</v>
      </c>
      <c r="C374" t="s">
        <v>3180</v>
      </c>
      <c r="D374" t="s">
        <v>123</v>
      </c>
      <c r="E374" t="s">
        <v>200</v>
      </c>
      <c r="F374" t="s">
        <v>268</v>
      </c>
      <c r="G374" s="77">
        <v>1253631.8899999999</v>
      </c>
      <c r="H374" s="77">
        <v>1630.4599999999998</v>
      </c>
      <c r="I374" s="77">
        <v>523.28358271707998</v>
      </c>
      <c r="J374" s="78">
        <v>-0.1729</v>
      </c>
      <c r="K374" s="78">
        <v>6.9999999999999999E-4</v>
      </c>
    </row>
    <row r="375" spans="2:11">
      <c r="B375" t="s">
        <v>3181</v>
      </c>
      <c r="C375" t="s">
        <v>3182</v>
      </c>
      <c r="D375" t="s">
        <v>123</v>
      </c>
      <c r="E375" t="s">
        <v>200</v>
      </c>
      <c r="F375" t="s">
        <v>274</v>
      </c>
      <c r="G375" s="77">
        <v>926611.1</v>
      </c>
      <c r="H375" s="77">
        <v>2002.5100000000016</v>
      </c>
      <c r="I375" s="77">
        <v>475.03884190835498</v>
      </c>
      <c r="J375" s="78">
        <v>-0.15690000000000001</v>
      </c>
      <c r="K375" s="78">
        <v>6.9999999999999999E-4</v>
      </c>
    </row>
    <row r="376" spans="2:11">
      <c r="B376" t="s">
        <v>3183</v>
      </c>
      <c r="C376" t="s">
        <v>3184</v>
      </c>
      <c r="D376" t="s">
        <v>123</v>
      </c>
      <c r="E376" t="s">
        <v>106</v>
      </c>
      <c r="F376" t="s">
        <v>501</v>
      </c>
      <c r="G376" s="77">
        <v>401805.9</v>
      </c>
      <c r="H376" s="77">
        <v>21.007999999999999</v>
      </c>
      <c r="I376" s="77">
        <v>311.64682777862402</v>
      </c>
      <c r="J376" s="78">
        <v>-0.10299999999999999</v>
      </c>
      <c r="K376" s="78">
        <v>4.0000000000000002E-4</v>
      </c>
    </row>
    <row r="377" spans="2:11">
      <c r="B377" t="s">
        <v>3185</v>
      </c>
      <c r="C377" t="s">
        <v>3186</v>
      </c>
      <c r="D377" t="s">
        <v>123</v>
      </c>
      <c r="E377" t="s">
        <v>106</v>
      </c>
      <c r="F377" t="s">
        <v>377</v>
      </c>
      <c r="G377" s="77">
        <v>1802579.75</v>
      </c>
      <c r="H377" s="77">
        <v>0.2979</v>
      </c>
      <c r="I377" s="77">
        <v>19.825615697823</v>
      </c>
      <c r="J377" s="78">
        <v>-6.4999999999999997E-3</v>
      </c>
      <c r="K377" s="78">
        <v>0</v>
      </c>
    </row>
    <row r="378" spans="2:11">
      <c r="B378" t="s">
        <v>3187</v>
      </c>
      <c r="C378" t="s">
        <v>3188</v>
      </c>
      <c r="D378" t="s">
        <v>123</v>
      </c>
      <c r="E378" t="s">
        <v>106</v>
      </c>
      <c r="F378" t="s">
        <v>268</v>
      </c>
      <c r="G378" s="77">
        <v>1779057.55</v>
      </c>
      <c r="H378" s="77">
        <v>4.8663000000000034</v>
      </c>
      <c r="I378" s="77">
        <v>319.63223273545998</v>
      </c>
      <c r="J378" s="78">
        <v>-0.1056</v>
      </c>
      <c r="K378" s="78">
        <v>5.0000000000000001E-4</v>
      </c>
    </row>
    <row r="379" spans="2:11">
      <c r="B379" t="s">
        <v>3189</v>
      </c>
      <c r="C379" t="s">
        <v>3190</v>
      </c>
      <c r="D379" t="s">
        <v>123</v>
      </c>
      <c r="E379" t="s">
        <v>106</v>
      </c>
      <c r="F379" t="s">
        <v>277</v>
      </c>
      <c r="G379" s="77">
        <v>179051.78</v>
      </c>
      <c r="H379" s="77">
        <v>4.1738999999999944</v>
      </c>
      <c r="I379" s="77">
        <v>27.5919487700906</v>
      </c>
      <c r="J379" s="78">
        <v>-9.1000000000000004E-3</v>
      </c>
      <c r="K379" s="78">
        <v>0</v>
      </c>
    </row>
    <row r="380" spans="2:11">
      <c r="B380" t="s">
        <v>3191</v>
      </c>
      <c r="C380" t="s">
        <v>3192</v>
      </c>
      <c r="D380" t="s">
        <v>123</v>
      </c>
      <c r="E380" t="s">
        <v>106</v>
      </c>
      <c r="F380" t="s">
        <v>277</v>
      </c>
      <c r="G380" s="77">
        <v>1412081.29</v>
      </c>
      <c r="H380" s="77">
        <v>5.8132999999999919</v>
      </c>
      <c r="I380" s="77">
        <v>303.07082186375601</v>
      </c>
      <c r="J380" s="78">
        <v>-0.10009999999999999</v>
      </c>
      <c r="K380" s="78">
        <v>4.0000000000000002E-4</v>
      </c>
    </row>
    <row r="381" spans="2:11">
      <c r="B381" t="s">
        <v>3193</v>
      </c>
      <c r="C381" t="s">
        <v>3194</v>
      </c>
      <c r="D381" t="s">
        <v>123</v>
      </c>
      <c r="E381" t="s">
        <v>106</v>
      </c>
      <c r="F381" t="s">
        <v>265</v>
      </c>
      <c r="G381" s="77">
        <v>268066.87</v>
      </c>
      <c r="H381" s="77">
        <v>-10.343399999999964</v>
      </c>
      <c r="I381" s="77">
        <v>-102.368928107793</v>
      </c>
      <c r="J381" s="78">
        <v>3.3799999999999997E-2</v>
      </c>
      <c r="K381" s="78">
        <v>-1E-4</v>
      </c>
    </row>
    <row r="382" spans="2:11">
      <c r="B382" s="79" t="s">
        <v>2177</v>
      </c>
      <c r="C382" s="16"/>
      <c r="D382" s="16"/>
      <c r="G382" s="81">
        <v>0</v>
      </c>
      <c r="I382" s="81">
        <v>0</v>
      </c>
      <c r="J382" s="80">
        <v>0</v>
      </c>
      <c r="K382" s="80">
        <v>0</v>
      </c>
    </row>
    <row r="383" spans="2:11">
      <c r="B383" t="s">
        <v>211</v>
      </c>
      <c r="C383" t="s">
        <v>211</v>
      </c>
      <c r="D383" t="s">
        <v>211</v>
      </c>
      <c r="E383" t="s">
        <v>211</v>
      </c>
      <c r="G383" s="77">
        <v>0</v>
      </c>
      <c r="H383" s="77">
        <v>0</v>
      </c>
      <c r="I383" s="77">
        <v>0</v>
      </c>
      <c r="J383" s="78">
        <v>0</v>
      </c>
      <c r="K383" s="78">
        <v>0</v>
      </c>
    </row>
    <row r="384" spans="2:11">
      <c r="B384" s="79" t="s">
        <v>2172</v>
      </c>
      <c r="C384" s="16"/>
      <c r="D384" s="16"/>
      <c r="G384" s="81">
        <v>0</v>
      </c>
      <c r="I384" s="81">
        <v>0</v>
      </c>
      <c r="J384" s="80">
        <v>0</v>
      </c>
      <c r="K384" s="80">
        <v>0</v>
      </c>
    </row>
    <row r="385" spans="2:11">
      <c r="B385" t="s">
        <v>211</v>
      </c>
      <c r="C385" t="s">
        <v>211</v>
      </c>
      <c r="D385" t="s">
        <v>211</v>
      </c>
      <c r="E385" t="s">
        <v>211</v>
      </c>
      <c r="G385" s="77">
        <v>0</v>
      </c>
      <c r="H385" s="77">
        <v>0</v>
      </c>
      <c r="I385" s="77">
        <v>0</v>
      </c>
      <c r="J385" s="78">
        <v>0</v>
      </c>
      <c r="K385" s="78">
        <v>0</v>
      </c>
    </row>
    <row r="386" spans="2:11">
      <c r="B386" s="79" t="s">
        <v>924</v>
      </c>
      <c r="C386" s="16"/>
      <c r="D386" s="16"/>
      <c r="G386" s="81">
        <v>0</v>
      </c>
      <c r="I386" s="81">
        <v>0</v>
      </c>
      <c r="J386" s="80">
        <v>0</v>
      </c>
      <c r="K386" s="80">
        <v>0</v>
      </c>
    </row>
    <row r="387" spans="2:11">
      <c r="B387" t="s">
        <v>211</v>
      </c>
      <c r="C387" t="s">
        <v>211</v>
      </c>
      <c r="D387" t="s">
        <v>211</v>
      </c>
      <c r="E387" t="s">
        <v>211</v>
      </c>
      <c r="G387" s="77">
        <v>0</v>
      </c>
      <c r="H387" s="77">
        <v>0</v>
      </c>
      <c r="I387" s="77">
        <v>0</v>
      </c>
      <c r="J387" s="78">
        <v>0</v>
      </c>
      <c r="K387" s="78">
        <v>0</v>
      </c>
    </row>
    <row r="388" spans="2:11">
      <c r="B388" t="s">
        <v>228</v>
      </c>
      <c r="C388" s="16"/>
      <c r="D388" s="16"/>
    </row>
    <row r="389" spans="2:11">
      <c r="B389" t="s">
        <v>328</v>
      </c>
      <c r="C389" s="16"/>
      <c r="D389" s="16"/>
    </row>
    <row r="390" spans="2:11">
      <c r="B390" t="s">
        <v>329</v>
      </c>
      <c r="C390" s="16"/>
      <c r="D390" s="16"/>
    </row>
    <row r="391" spans="2:11">
      <c r="B391" t="s">
        <v>330</v>
      </c>
      <c r="C391" s="16"/>
      <c r="D391" s="16"/>
    </row>
    <row r="392" spans="2:11">
      <c r="C392" s="16"/>
      <c r="D392" s="16"/>
    </row>
    <row r="393" spans="2:11">
      <c r="C393" s="16"/>
      <c r="D393" s="16"/>
    </row>
    <row r="394" spans="2:11">
      <c r="C394" s="16"/>
      <c r="D394" s="16"/>
    </row>
    <row r="395" spans="2:11">
      <c r="C395" s="16"/>
      <c r="D395" s="16"/>
    </row>
    <row r="396" spans="2:11">
      <c r="C396" s="16"/>
      <c r="D396" s="16"/>
    </row>
    <row r="397" spans="2:11">
      <c r="C397" s="16"/>
      <c r="D397" s="16"/>
    </row>
    <row r="398" spans="2:11">
      <c r="C398" s="16"/>
      <c r="D398" s="16"/>
    </row>
    <row r="399" spans="2:11">
      <c r="C399" s="16"/>
      <c r="D399" s="16"/>
    </row>
    <row r="400" spans="2:11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7">
        <v>45106</v>
      </c>
    </row>
    <row r="2" spans="2:78" s="1" customFormat="1">
      <c r="B2" s="2" t="s">
        <v>1</v>
      </c>
      <c r="C2" s="12" t="s">
        <v>3690</v>
      </c>
    </row>
    <row r="3" spans="2:78" s="1" customFormat="1">
      <c r="B3" s="2" t="s">
        <v>2</v>
      </c>
      <c r="C3" s="26" t="s">
        <v>3691</v>
      </c>
    </row>
    <row r="4" spans="2:78" s="1" customFormat="1">
      <c r="B4" s="2" t="s">
        <v>3</v>
      </c>
      <c r="C4" s="88" t="s">
        <v>197</v>
      </c>
    </row>
    <row r="6" spans="2:78" ht="26.25" customHeight="1">
      <c r="B6" s="111" t="s">
        <v>136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3"/>
    </row>
    <row r="7" spans="2:78" ht="26.25" customHeight="1">
      <c r="B7" s="111" t="s">
        <v>145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3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2193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211</v>
      </c>
      <c r="C14" t="s">
        <v>211</v>
      </c>
      <c r="D14" s="16"/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2194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211</v>
      </c>
      <c r="C16" t="s">
        <v>211</v>
      </c>
      <c r="D16" s="16"/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2195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2196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211</v>
      </c>
      <c r="C19" t="s">
        <v>211</v>
      </c>
      <c r="D19" s="16"/>
      <c r="E19" t="s">
        <v>211</v>
      </c>
      <c r="H19" s="77">
        <v>0</v>
      </c>
      <c r="I19" t="s">
        <v>211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2197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211</v>
      </c>
      <c r="C21" t="s">
        <v>211</v>
      </c>
      <c r="D21" s="16"/>
      <c r="E21" t="s">
        <v>211</v>
      </c>
      <c r="H21" s="77">
        <v>0</v>
      </c>
      <c r="I21" t="s">
        <v>211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2198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211</v>
      </c>
      <c r="C23" t="s">
        <v>211</v>
      </c>
      <c r="D23" s="16"/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2199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211</v>
      </c>
      <c r="C25" t="s">
        <v>211</v>
      </c>
      <c r="D25" s="16"/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226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2193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211</v>
      </c>
      <c r="C28" t="s">
        <v>211</v>
      </c>
      <c r="D28" s="16"/>
      <c r="E28" t="s">
        <v>211</v>
      </c>
      <c r="H28" s="77">
        <v>0</v>
      </c>
      <c r="I28" t="s">
        <v>211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2194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211</v>
      </c>
      <c r="C30" t="s">
        <v>211</v>
      </c>
      <c r="D30" s="16"/>
      <c r="E30" t="s">
        <v>211</v>
      </c>
      <c r="H30" s="77">
        <v>0</v>
      </c>
      <c r="I30" t="s">
        <v>211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2195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2196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211</v>
      </c>
      <c r="C33" t="s">
        <v>211</v>
      </c>
      <c r="D33" s="16"/>
      <c r="E33" t="s">
        <v>211</v>
      </c>
      <c r="H33" s="77">
        <v>0</v>
      </c>
      <c r="I33" t="s">
        <v>211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2197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211</v>
      </c>
      <c r="C35" t="s">
        <v>211</v>
      </c>
      <c r="D35" s="16"/>
      <c r="E35" t="s">
        <v>211</v>
      </c>
      <c r="H35" s="77">
        <v>0</v>
      </c>
      <c r="I35" t="s">
        <v>211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2198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211</v>
      </c>
      <c r="C37" t="s">
        <v>211</v>
      </c>
      <c r="D37" s="16"/>
      <c r="E37" t="s">
        <v>211</v>
      </c>
      <c r="H37" s="77">
        <v>0</v>
      </c>
      <c r="I37" t="s">
        <v>211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2199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211</v>
      </c>
      <c r="C39" t="s">
        <v>211</v>
      </c>
      <c r="D39" s="16"/>
      <c r="E39" t="s">
        <v>211</v>
      </c>
      <c r="H39" s="77">
        <v>0</v>
      </c>
      <c r="I39" t="s">
        <v>211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228</v>
      </c>
      <c r="D40" s="16"/>
    </row>
    <row r="41" spans="2:17">
      <c r="B41" t="s">
        <v>328</v>
      </c>
      <c r="D41" s="16"/>
    </row>
    <row r="42" spans="2:17">
      <c r="B42" t="s">
        <v>329</v>
      </c>
      <c r="D42" s="16"/>
    </row>
    <row r="43" spans="2:17">
      <c r="B43" t="s">
        <v>330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G403"/>
  <sheetViews>
    <sheetView rightToLeft="1" topLeftCell="A285" workbookViewId="0">
      <selection activeCell="B314" sqref="B314:B315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7">
        <v>45106</v>
      </c>
    </row>
    <row r="2" spans="2:59" s="1" customFormat="1">
      <c r="B2" s="2" t="s">
        <v>1</v>
      </c>
      <c r="C2" s="12" t="s">
        <v>3690</v>
      </c>
    </row>
    <row r="3" spans="2:59" s="1" customFormat="1">
      <c r="B3" s="2" t="s">
        <v>2</v>
      </c>
      <c r="C3" s="26" t="s">
        <v>3691</v>
      </c>
    </row>
    <row r="4" spans="2:59" s="1" customFormat="1">
      <c r="B4" s="2" t="s">
        <v>3</v>
      </c>
      <c r="C4" s="88" t="s">
        <v>197</v>
      </c>
    </row>
    <row r="5" spans="2:59">
      <c r="B5" s="2"/>
      <c r="C5" s="2"/>
    </row>
    <row r="6" spans="2:59">
      <c r="B6" s="2"/>
      <c r="C6" s="2"/>
    </row>
    <row r="7" spans="2:59" ht="26.25" customHeight="1">
      <c r="B7" s="111" t="s">
        <v>146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3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3.92</v>
      </c>
      <c r="J11" s="18"/>
      <c r="K11" s="18"/>
      <c r="L11" s="18"/>
      <c r="M11" s="76">
        <v>5.9499999999999997E-2</v>
      </c>
      <c r="N11" s="75">
        <v>50170342.43</v>
      </c>
      <c r="O11" s="7"/>
      <c r="P11" s="75">
        <v>70488.814980278898</v>
      </c>
      <c r="Q11" s="76">
        <v>1</v>
      </c>
      <c r="R11" s="76">
        <v>0.10059999999999999</v>
      </c>
      <c r="S11" s="16"/>
      <c r="T11" s="16"/>
      <c r="U11" s="16"/>
      <c r="V11" s="16"/>
      <c r="BF11" s="16" t="s">
        <v>123</v>
      </c>
      <c r="BG11" s="23" t="s">
        <v>113</v>
      </c>
    </row>
    <row r="12" spans="2:59">
      <c r="B12" s="79" t="s">
        <v>204</v>
      </c>
      <c r="I12" s="81">
        <v>4.99</v>
      </c>
      <c r="M12" s="80">
        <v>5.5399999999999998E-2</v>
      </c>
      <c r="N12" s="81">
        <v>39521850.950000003</v>
      </c>
      <c r="P12" s="81">
        <v>42932.896596179467</v>
      </c>
      <c r="Q12" s="80">
        <v>0.60909999999999997</v>
      </c>
      <c r="R12" s="80">
        <v>6.13E-2</v>
      </c>
    </row>
    <row r="13" spans="2:59">
      <c r="B13" s="79" t="s">
        <v>3195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59">
      <c r="B14" t="s">
        <v>211</v>
      </c>
      <c r="D14" t="s">
        <v>211</v>
      </c>
      <c r="F14" t="s">
        <v>211</v>
      </c>
      <c r="I14" s="77">
        <v>0</v>
      </c>
      <c r="J14" t="s">
        <v>211</v>
      </c>
      <c r="K14" t="s">
        <v>211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59">
      <c r="B15" s="79" t="s">
        <v>3196</v>
      </c>
      <c r="I15" s="81">
        <v>6.53</v>
      </c>
      <c r="M15" s="80">
        <v>4.3999999999999997E-2</v>
      </c>
      <c r="N15" s="81">
        <v>7031856.1600000001</v>
      </c>
      <c r="P15" s="81">
        <v>7172.2903460179496</v>
      </c>
      <c r="Q15" s="80">
        <v>0.1018</v>
      </c>
      <c r="R15" s="80">
        <v>1.0200000000000001E-2</v>
      </c>
    </row>
    <row r="16" spans="2:59">
      <c r="B16" t="s">
        <v>3197</v>
      </c>
      <c r="C16" t="s">
        <v>3198</v>
      </c>
      <c r="D16" t="s">
        <v>3199</v>
      </c>
      <c r="F16" t="s">
        <v>211</v>
      </c>
      <c r="G16" s="95">
        <v>42551</v>
      </c>
      <c r="H16" t="s">
        <v>212</v>
      </c>
      <c r="I16" s="77">
        <v>6.99</v>
      </c>
      <c r="J16" t="s">
        <v>123</v>
      </c>
      <c r="K16" t="s">
        <v>102</v>
      </c>
      <c r="L16" s="78">
        <v>2.3E-2</v>
      </c>
      <c r="M16" s="78">
        <v>2.3E-2</v>
      </c>
      <c r="N16" s="77">
        <v>139404.99</v>
      </c>
      <c r="O16" s="77">
        <v>114.83</v>
      </c>
      <c r="P16" s="77">
        <v>160.078750017</v>
      </c>
      <c r="Q16" s="78">
        <v>2.3E-3</v>
      </c>
      <c r="R16" s="78">
        <v>2.0000000000000001E-4</v>
      </c>
    </row>
    <row r="17" spans="2:18">
      <c r="B17" t="s">
        <v>3197</v>
      </c>
      <c r="C17" t="s">
        <v>3198</v>
      </c>
      <c r="D17" t="s">
        <v>3200</v>
      </c>
      <c r="F17" t="s">
        <v>211</v>
      </c>
      <c r="G17" s="95">
        <v>42551</v>
      </c>
      <c r="H17" t="s">
        <v>212</v>
      </c>
      <c r="I17" s="77">
        <v>7.58</v>
      </c>
      <c r="J17" t="s">
        <v>123</v>
      </c>
      <c r="K17" t="s">
        <v>102</v>
      </c>
      <c r="L17" s="78">
        <v>4.02E-2</v>
      </c>
      <c r="M17" s="78">
        <v>4.02E-2</v>
      </c>
      <c r="N17" s="77">
        <v>206936.73</v>
      </c>
      <c r="O17" s="77">
        <v>107.9</v>
      </c>
      <c r="P17" s="77">
        <v>223.28473167000001</v>
      </c>
      <c r="Q17" s="78">
        <v>3.2000000000000002E-3</v>
      </c>
      <c r="R17" s="78">
        <v>2.9999999999999997E-4</v>
      </c>
    </row>
    <row r="18" spans="2:18">
      <c r="B18" t="s">
        <v>3197</v>
      </c>
      <c r="C18" t="s">
        <v>3198</v>
      </c>
      <c r="D18" t="s">
        <v>3201</v>
      </c>
      <c r="F18" t="s">
        <v>211</v>
      </c>
      <c r="G18" s="95">
        <v>42551</v>
      </c>
      <c r="H18" t="s">
        <v>212</v>
      </c>
      <c r="I18" s="77">
        <v>5.49</v>
      </c>
      <c r="J18" t="s">
        <v>123</v>
      </c>
      <c r="K18" t="s">
        <v>102</v>
      </c>
      <c r="L18" s="78">
        <v>4.7100000000000003E-2</v>
      </c>
      <c r="M18" s="78">
        <v>4.7100000000000003E-2</v>
      </c>
      <c r="N18" s="77">
        <v>443987.82</v>
      </c>
      <c r="O18" s="77">
        <v>98.76</v>
      </c>
      <c r="P18" s="77">
        <v>438.482371032</v>
      </c>
      <c r="Q18" s="78">
        <v>6.1999999999999998E-3</v>
      </c>
      <c r="R18" s="78">
        <v>5.9999999999999995E-4</v>
      </c>
    </row>
    <row r="19" spans="2:18">
      <c r="B19" t="s">
        <v>3197</v>
      </c>
      <c r="C19" t="s">
        <v>3198</v>
      </c>
      <c r="D19" t="s">
        <v>3202</v>
      </c>
      <c r="F19" t="s">
        <v>211</v>
      </c>
      <c r="G19" s="95">
        <v>42551</v>
      </c>
      <c r="H19" t="s">
        <v>212</v>
      </c>
      <c r="I19" s="77">
        <v>7.4</v>
      </c>
      <c r="J19" t="s">
        <v>123</v>
      </c>
      <c r="K19" t="s">
        <v>102</v>
      </c>
      <c r="L19" s="78">
        <v>4.9599999999999998E-2</v>
      </c>
      <c r="M19" s="78">
        <v>4.9599999999999998E-2</v>
      </c>
      <c r="N19" s="77">
        <v>679231.79</v>
      </c>
      <c r="O19" s="77">
        <v>98.79</v>
      </c>
      <c r="P19" s="77">
        <v>671.01308534099996</v>
      </c>
      <c r="Q19" s="78">
        <v>9.4999999999999998E-3</v>
      </c>
      <c r="R19" s="78">
        <v>1E-3</v>
      </c>
    </row>
    <row r="20" spans="2:18">
      <c r="B20" t="s">
        <v>3197</v>
      </c>
      <c r="C20" t="s">
        <v>3198</v>
      </c>
      <c r="D20" t="s">
        <v>3203</v>
      </c>
      <c r="F20" t="s">
        <v>211</v>
      </c>
      <c r="G20" s="95">
        <v>42643</v>
      </c>
      <c r="H20" t="s">
        <v>212</v>
      </c>
      <c r="I20" s="77">
        <v>6.04</v>
      </c>
      <c r="J20" t="s">
        <v>123</v>
      </c>
      <c r="K20" t="s">
        <v>102</v>
      </c>
      <c r="L20" s="78">
        <v>2.0799999999999999E-2</v>
      </c>
      <c r="M20" s="78">
        <v>2.0799999999999999E-2</v>
      </c>
      <c r="N20" s="77">
        <v>106060.29</v>
      </c>
      <c r="O20" s="77">
        <v>115.23</v>
      </c>
      <c r="P20" s="77">
        <v>122.213272167</v>
      </c>
      <c r="Q20" s="78">
        <v>1.6999999999999999E-3</v>
      </c>
      <c r="R20" s="78">
        <v>2.0000000000000001E-4</v>
      </c>
    </row>
    <row r="21" spans="2:18">
      <c r="B21" t="s">
        <v>3197</v>
      </c>
      <c r="C21" t="s">
        <v>3198</v>
      </c>
      <c r="D21" t="s">
        <v>3204</v>
      </c>
      <c r="F21" t="s">
        <v>211</v>
      </c>
      <c r="G21" s="95">
        <v>42643</v>
      </c>
      <c r="H21" t="s">
        <v>212</v>
      </c>
      <c r="I21" s="77">
        <v>7.01</v>
      </c>
      <c r="J21" t="s">
        <v>123</v>
      </c>
      <c r="K21" t="s">
        <v>102</v>
      </c>
      <c r="L21" s="78">
        <v>3.15E-2</v>
      </c>
      <c r="M21" s="78">
        <v>3.15E-2</v>
      </c>
      <c r="N21" s="77">
        <v>156570.66</v>
      </c>
      <c r="O21" s="77">
        <v>112.93</v>
      </c>
      <c r="P21" s="77">
        <v>176.81524633800001</v>
      </c>
      <c r="Q21" s="78">
        <v>2.5000000000000001E-3</v>
      </c>
      <c r="R21" s="78">
        <v>2.9999999999999997E-4</v>
      </c>
    </row>
    <row r="22" spans="2:18">
      <c r="B22" t="s">
        <v>3197</v>
      </c>
      <c r="C22" t="s">
        <v>3198</v>
      </c>
      <c r="D22" t="s">
        <v>3205</v>
      </c>
      <c r="F22" t="s">
        <v>211</v>
      </c>
      <c r="G22" s="95">
        <v>42643</v>
      </c>
      <c r="H22" t="s">
        <v>212</v>
      </c>
      <c r="I22" s="77">
        <v>4.5999999999999996</v>
      </c>
      <c r="J22" t="s">
        <v>123</v>
      </c>
      <c r="K22" t="s">
        <v>102</v>
      </c>
      <c r="L22" s="78">
        <v>4.7699999999999999E-2</v>
      </c>
      <c r="M22" s="78">
        <v>4.7699999999999999E-2</v>
      </c>
      <c r="N22" s="77">
        <v>507718.08</v>
      </c>
      <c r="O22" s="77">
        <v>96.46</v>
      </c>
      <c r="P22" s="77">
        <v>489.74485996800001</v>
      </c>
      <c r="Q22" s="78">
        <v>6.8999999999999999E-3</v>
      </c>
      <c r="R22" s="78">
        <v>6.9999999999999999E-4</v>
      </c>
    </row>
    <row r="23" spans="2:18">
      <c r="B23" t="s">
        <v>3197</v>
      </c>
      <c r="C23" t="s">
        <v>3198</v>
      </c>
      <c r="D23" t="s">
        <v>3206</v>
      </c>
      <c r="F23" t="s">
        <v>211</v>
      </c>
      <c r="G23" s="95">
        <v>42643</v>
      </c>
      <c r="H23" t="s">
        <v>212</v>
      </c>
      <c r="I23" s="77">
        <v>6.76</v>
      </c>
      <c r="J23" t="s">
        <v>123</v>
      </c>
      <c r="K23" t="s">
        <v>102</v>
      </c>
      <c r="L23" s="78">
        <v>4.7600000000000003E-2</v>
      </c>
      <c r="M23" s="78">
        <v>4.7600000000000003E-2</v>
      </c>
      <c r="N23" s="77">
        <v>644705.66</v>
      </c>
      <c r="O23" s="77">
        <v>99.55</v>
      </c>
      <c r="P23" s="77">
        <v>641.80448452999997</v>
      </c>
      <c r="Q23" s="78">
        <v>9.1000000000000004E-3</v>
      </c>
      <c r="R23" s="78">
        <v>8.9999999999999998E-4</v>
      </c>
    </row>
    <row r="24" spans="2:18">
      <c r="B24" t="s">
        <v>3197</v>
      </c>
      <c r="C24" t="s">
        <v>3198</v>
      </c>
      <c r="D24" t="s">
        <v>3207</v>
      </c>
      <c r="F24" t="s">
        <v>211</v>
      </c>
      <c r="G24" s="95"/>
      <c r="H24" t="s">
        <v>212</v>
      </c>
      <c r="I24" s="77">
        <v>0.01</v>
      </c>
      <c r="J24" t="s">
        <v>123</v>
      </c>
      <c r="K24" t="s">
        <v>102</v>
      </c>
      <c r="L24" s="78">
        <v>0</v>
      </c>
      <c r="M24" s="78">
        <v>1E-4</v>
      </c>
      <c r="N24" s="77">
        <v>-10.75</v>
      </c>
      <c r="O24" s="77">
        <v>2706.1606750000001</v>
      </c>
      <c r="P24" s="77">
        <v>-0.29091227256250002</v>
      </c>
      <c r="Q24" s="78">
        <v>0</v>
      </c>
      <c r="R24" s="78">
        <v>0</v>
      </c>
    </row>
    <row r="25" spans="2:18">
      <c r="B25" t="s">
        <v>3197</v>
      </c>
      <c r="C25" t="s">
        <v>3198</v>
      </c>
      <c r="D25" t="s">
        <v>3208</v>
      </c>
      <c r="F25" t="s">
        <v>211</v>
      </c>
      <c r="G25" s="95"/>
      <c r="H25" t="s">
        <v>212</v>
      </c>
      <c r="I25" s="77">
        <v>0.01</v>
      </c>
      <c r="J25" t="s">
        <v>123</v>
      </c>
      <c r="K25" t="s">
        <v>102</v>
      </c>
      <c r="L25" s="78">
        <v>0</v>
      </c>
      <c r="M25" s="78">
        <v>1E-4</v>
      </c>
      <c r="N25" s="77">
        <v>-17.350000000000001</v>
      </c>
      <c r="O25" s="77">
        <v>2780.0809920000002</v>
      </c>
      <c r="P25" s="77">
        <v>-0.48234405211199999</v>
      </c>
      <c r="Q25" s="78">
        <v>0</v>
      </c>
      <c r="R25" s="78">
        <v>0</v>
      </c>
    </row>
    <row r="26" spans="2:18">
      <c r="B26" t="s">
        <v>3197</v>
      </c>
      <c r="C26" t="s">
        <v>3198</v>
      </c>
      <c r="D26" t="s">
        <v>3209</v>
      </c>
      <c r="F26" t="s">
        <v>211</v>
      </c>
      <c r="G26" s="95"/>
      <c r="H26" t="s">
        <v>212</v>
      </c>
      <c r="I26" s="77">
        <v>0.01</v>
      </c>
      <c r="J26" t="s">
        <v>123</v>
      </c>
      <c r="K26" t="s">
        <v>102</v>
      </c>
      <c r="L26" s="78">
        <v>0</v>
      </c>
      <c r="M26" s="78">
        <v>1E-4</v>
      </c>
      <c r="N26" s="77">
        <v>-57.02</v>
      </c>
      <c r="O26" s="77">
        <v>1426.1410129999999</v>
      </c>
      <c r="P26" s="77">
        <v>-0.8131856056126</v>
      </c>
      <c r="Q26" s="78">
        <v>0</v>
      </c>
      <c r="R26" s="78">
        <v>0</v>
      </c>
    </row>
    <row r="27" spans="2:18">
      <c r="B27" t="s">
        <v>3197</v>
      </c>
      <c r="C27" t="s">
        <v>3198</v>
      </c>
      <c r="D27" t="s">
        <v>3210</v>
      </c>
      <c r="F27" t="s">
        <v>211</v>
      </c>
      <c r="G27" s="95"/>
      <c r="H27" t="s">
        <v>212</v>
      </c>
      <c r="I27" s="77">
        <v>0.01</v>
      </c>
      <c r="J27" t="s">
        <v>123</v>
      </c>
      <c r="K27" t="s">
        <v>102</v>
      </c>
      <c r="L27" s="78">
        <v>0</v>
      </c>
      <c r="M27" s="78">
        <v>1E-4</v>
      </c>
      <c r="N27" s="77">
        <v>-46.97</v>
      </c>
      <c r="O27" s="77">
        <v>3334.0382129999998</v>
      </c>
      <c r="P27" s="77">
        <v>-1.5659977486461001</v>
      </c>
      <c r="Q27" s="78">
        <v>0</v>
      </c>
      <c r="R27" s="78">
        <v>0</v>
      </c>
    </row>
    <row r="28" spans="2:18">
      <c r="B28" t="s">
        <v>3197</v>
      </c>
      <c r="C28" t="s">
        <v>3198</v>
      </c>
      <c r="D28" t="s">
        <v>3211</v>
      </c>
      <c r="F28" t="s">
        <v>211</v>
      </c>
      <c r="G28" s="95"/>
      <c r="H28" t="s">
        <v>212</v>
      </c>
      <c r="I28" s="77">
        <v>0.01</v>
      </c>
      <c r="J28" t="s">
        <v>123</v>
      </c>
      <c r="K28" t="s">
        <v>102</v>
      </c>
      <c r="L28" s="78">
        <v>0</v>
      </c>
      <c r="M28" s="78">
        <v>1E-4</v>
      </c>
      <c r="N28" s="77">
        <v>-30.41</v>
      </c>
      <c r="O28" s="77">
        <v>627.15155500000003</v>
      </c>
      <c r="P28" s="77">
        <v>-0.1907167878755</v>
      </c>
      <c r="Q28" s="78">
        <v>0</v>
      </c>
      <c r="R28" s="78">
        <v>0</v>
      </c>
    </row>
    <row r="29" spans="2:18">
      <c r="B29" t="s">
        <v>3197</v>
      </c>
      <c r="C29" t="s">
        <v>3198</v>
      </c>
      <c r="D29" t="s">
        <v>3212</v>
      </c>
      <c r="F29" t="s">
        <v>211</v>
      </c>
      <c r="G29" s="95"/>
      <c r="H29" t="s">
        <v>212</v>
      </c>
      <c r="I29" s="77">
        <v>0.01</v>
      </c>
      <c r="J29" t="s">
        <v>123</v>
      </c>
      <c r="K29" t="s">
        <v>102</v>
      </c>
      <c r="L29" s="78">
        <v>0</v>
      </c>
      <c r="M29" s="78">
        <v>1E-4</v>
      </c>
      <c r="N29" s="77">
        <v>-22.65</v>
      </c>
      <c r="O29" s="77">
        <v>1301.278384</v>
      </c>
      <c r="P29" s="77">
        <v>-0.29473955397599999</v>
      </c>
      <c r="Q29" s="78">
        <v>0</v>
      </c>
      <c r="R29" s="78">
        <v>0</v>
      </c>
    </row>
    <row r="30" spans="2:18">
      <c r="B30" t="s">
        <v>3197</v>
      </c>
      <c r="C30" t="s">
        <v>3198</v>
      </c>
      <c r="D30" t="s">
        <v>3213</v>
      </c>
      <c r="F30" t="s">
        <v>211</v>
      </c>
      <c r="G30" s="95"/>
      <c r="H30" t="s">
        <v>212</v>
      </c>
      <c r="I30" s="77">
        <v>0.01</v>
      </c>
      <c r="J30" t="s">
        <v>123</v>
      </c>
      <c r="K30" t="s">
        <v>102</v>
      </c>
      <c r="L30" s="78">
        <v>0</v>
      </c>
      <c r="M30" s="78">
        <v>1E-4</v>
      </c>
      <c r="N30" s="77">
        <v>-63.44</v>
      </c>
      <c r="O30" s="77">
        <v>967.71205999999995</v>
      </c>
      <c r="P30" s="77">
        <v>-0.613916530864</v>
      </c>
      <c r="Q30" s="78">
        <v>0</v>
      </c>
      <c r="R30" s="78">
        <v>0</v>
      </c>
    </row>
    <row r="31" spans="2:18">
      <c r="B31" t="s">
        <v>3197</v>
      </c>
      <c r="C31" t="s">
        <v>3198</v>
      </c>
      <c r="D31" t="s">
        <v>3214</v>
      </c>
      <c r="F31" t="s">
        <v>211</v>
      </c>
      <c r="G31" s="95"/>
      <c r="H31" t="s">
        <v>212</v>
      </c>
      <c r="I31" s="77">
        <v>0.01</v>
      </c>
      <c r="J31" t="s">
        <v>123</v>
      </c>
      <c r="K31" t="s">
        <v>102</v>
      </c>
      <c r="L31" s="78">
        <v>0</v>
      </c>
      <c r="M31" s="78">
        <v>1E-4</v>
      </c>
      <c r="N31" s="77">
        <v>-55.4</v>
      </c>
      <c r="O31" s="77">
        <v>2145.2030890000001</v>
      </c>
      <c r="P31" s="77">
        <v>-1.188442511306</v>
      </c>
      <c r="Q31" s="78">
        <v>0</v>
      </c>
      <c r="R31" s="78">
        <v>0</v>
      </c>
    </row>
    <row r="32" spans="2:18">
      <c r="B32" t="s">
        <v>3197</v>
      </c>
      <c r="C32" t="s">
        <v>3198</v>
      </c>
      <c r="D32" t="s">
        <v>3215</v>
      </c>
      <c r="F32" t="s">
        <v>211</v>
      </c>
      <c r="G32" s="95">
        <v>43100</v>
      </c>
      <c r="H32" t="s">
        <v>212</v>
      </c>
      <c r="I32" s="77">
        <v>7.43</v>
      </c>
      <c r="J32" t="s">
        <v>123</v>
      </c>
      <c r="K32" t="s">
        <v>102</v>
      </c>
      <c r="L32" s="78">
        <v>1.6899999999999998E-2</v>
      </c>
      <c r="M32" s="78">
        <v>1.6899999999999998E-2</v>
      </c>
      <c r="N32" s="77">
        <v>144923.63</v>
      </c>
      <c r="O32" s="77">
        <v>120.11</v>
      </c>
      <c r="P32" s="77">
        <v>174.06777199300001</v>
      </c>
      <c r="Q32" s="78">
        <v>2.5000000000000001E-3</v>
      </c>
      <c r="R32" s="78">
        <v>2.0000000000000001E-4</v>
      </c>
    </row>
    <row r="33" spans="2:18">
      <c r="B33" t="s">
        <v>3197</v>
      </c>
      <c r="C33" t="s">
        <v>3198</v>
      </c>
      <c r="D33" t="s">
        <v>3216</v>
      </c>
      <c r="F33" t="s">
        <v>211</v>
      </c>
      <c r="G33" s="95">
        <v>43100</v>
      </c>
      <c r="H33" t="s">
        <v>212</v>
      </c>
      <c r="I33" s="77">
        <v>8.33</v>
      </c>
      <c r="J33" t="s">
        <v>123</v>
      </c>
      <c r="K33" t="s">
        <v>102</v>
      </c>
      <c r="L33" s="78">
        <v>3.2500000000000001E-2</v>
      </c>
      <c r="M33" s="78">
        <v>3.2500000000000001E-2</v>
      </c>
      <c r="N33" s="77">
        <v>199509.25</v>
      </c>
      <c r="O33" s="77">
        <v>113.96</v>
      </c>
      <c r="P33" s="77">
        <v>227.3607413</v>
      </c>
      <c r="Q33" s="78">
        <v>3.2000000000000002E-3</v>
      </c>
      <c r="R33" s="78">
        <v>2.9999999999999997E-4</v>
      </c>
    </row>
    <row r="34" spans="2:18">
      <c r="B34" t="s">
        <v>3197</v>
      </c>
      <c r="C34" t="s">
        <v>3198</v>
      </c>
      <c r="D34" t="s">
        <v>3217</v>
      </c>
      <c r="F34" t="s">
        <v>211</v>
      </c>
      <c r="G34" s="95">
        <v>43100</v>
      </c>
      <c r="H34" t="s">
        <v>212</v>
      </c>
      <c r="I34" s="77">
        <v>7.94</v>
      </c>
      <c r="J34" t="s">
        <v>123</v>
      </c>
      <c r="K34" t="s">
        <v>102</v>
      </c>
      <c r="L34" s="78">
        <v>4.6100000000000002E-2</v>
      </c>
      <c r="M34" s="78">
        <v>4.6100000000000002E-2</v>
      </c>
      <c r="N34" s="77">
        <v>1078321.8600000001</v>
      </c>
      <c r="O34" s="77">
        <v>100.82</v>
      </c>
      <c r="P34" s="77">
        <v>1087.1640992519999</v>
      </c>
      <c r="Q34" s="78">
        <v>1.54E-2</v>
      </c>
      <c r="R34" s="78">
        <v>1.6000000000000001E-3</v>
      </c>
    </row>
    <row r="35" spans="2:18">
      <c r="B35" t="s">
        <v>3197</v>
      </c>
      <c r="C35" t="s">
        <v>3198</v>
      </c>
      <c r="D35" t="s">
        <v>3218</v>
      </c>
      <c r="F35" t="s">
        <v>211</v>
      </c>
      <c r="G35" s="95">
        <v>43100</v>
      </c>
      <c r="H35" t="s">
        <v>212</v>
      </c>
      <c r="I35" s="77">
        <v>6.22</v>
      </c>
      <c r="J35" t="s">
        <v>123</v>
      </c>
      <c r="K35" t="s">
        <v>102</v>
      </c>
      <c r="L35" s="78">
        <v>4.5600000000000002E-2</v>
      </c>
      <c r="M35" s="78">
        <v>4.5600000000000002E-2</v>
      </c>
      <c r="N35" s="77">
        <v>1304346.43</v>
      </c>
      <c r="O35" s="77">
        <v>95.82</v>
      </c>
      <c r="P35" s="77">
        <v>1249.824749226</v>
      </c>
      <c r="Q35" s="78">
        <v>1.77E-2</v>
      </c>
      <c r="R35" s="78">
        <v>1.8E-3</v>
      </c>
    </row>
    <row r="36" spans="2:18">
      <c r="B36" t="s">
        <v>3197</v>
      </c>
      <c r="C36" t="s">
        <v>3198</v>
      </c>
      <c r="D36" t="s">
        <v>3219</v>
      </c>
      <c r="F36" t="s">
        <v>211</v>
      </c>
      <c r="G36" s="95">
        <v>43100</v>
      </c>
      <c r="H36" t="s">
        <v>212</v>
      </c>
      <c r="I36" s="77">
        <v>7.59</v>
      </c>
      <c r="J36" t="s">
        <v>123</v>
      </c>
      <c r="K36" t="s">
        <v>102</v>
      </c>
      <c r="L36" s="78">
        <v>5.8900000000000001E-2</v>
      </c>
      <c r="M36" s="78">
        <v>5.8900000000000001E-2</v>
      </c>
      <c r="N36" s="77">
        <v>279858.73</v>
      </c>
      <c r="O36" s="77">
        <v>109.1</v>
      </c>
      <c r="P36" s="77">
        <v>305.32587443</v>
      </c>
      <c r="Q36" s="78">
        <v>4.3E-3</v>
      </c>
      <c r="R36" s="78">
        <v>4.0000000000000002E-4</v>
      </c>
    </row>
    <row r="37" spans="2:18">
      <c r="B37" t="s">
        <v>3197</v>
      </c>
      <c r="C37" t="s">
        <v>3198</v>
      </c>
      <c r="D37" t="s">
        <v>3220</v>
      </c>
      <c r="F37" t="s">
        <v>211</v>
      </c>
      <c r="G37" s="95"/>
      <c r="H37" t="s">
        <v>212</v>
      </c>
      <c r="I37" s="77">
        <v>0.01</v>
      </c>
      <c r="J37" t="s">
        <v>123</v>
      </c>
      <c r="K37" t="s">
        <v>102</v>
      </c>
      <c r="L37" s="78">
        <v>0</v>
      </c>
      <c r="M37" s="78">
        <v>1E-4</v>
      </c>
      <c r="N37" s="77">
        <v>-32.299999999999997</v>
      </c>
      <c r="O37" s="77">
        <v>1026.239793</v>
      </c>
      <c r="P37" s="77">
        <v>-0.33147545313900001</v>
      </c>
      <c r="Q37" s="78">
        <v>0</v>
      </c>
      <c r="R37" s="78">
        <v>0</v>
      </c>
    </row>
    <row r="38" spans="2:18">
      <c r="B38" t="s">
        <v>3197</v>
      </c>
      <c r="C38" t="s">
        <v>3198</v>
      </c>
      <c r="D38" t="s">
        <v>3221</v>
      </c>
      <c r="F38" t="s">
        <v>211</v>
      </c>
      <c r="G38" s="95"/>
      <c r="H38" t="s">
        <v>212</v>
      </c>
      <c r="I38" s="77">
        <v>0.01</v>
      </c>
      <c r="J38" t="s">
        <v>123</v>
      </c>
      <c r="K38" t="s">
        <v>102</v>
      </c>
      <c r="L38" s="78">
        <v>0</v>
      </c>
      <c r="M38" s="78">
        <v>1E-4</v>
      </c>
      <c r="N38" s="77">
        <v>-27.96</v>
      </c>
      <c r="O38" s="77">
        <v>1572.053598</v>
      </c>
      <c r="P38" s="77">
        <v>-0.43954618600079998</v>
      </c>
      <c r="Q38" s="78">
        <v>0</v>
      </c>
      <c r="R38" s="78">
        <v>0</v>
      </c>
    </row>
    <row r="39" spans="2:18">
      <c r="B39" t="s">
        <v>3197</v>
      </c>
      <c r="C39" t="s">
        <v>3198</v>
      </c>
      <c r="D39" t="s">
        <v>3222</v>
      </c>
      <c r="F39" t="s">
        <v>211</v>
      </c>
      <c r="G39" s="95"/>
      <c r="H39" t="s">
        <v>212</v>
      </c>
      <c r="I39" s="77">
        <v>0.01</v>
      </c>
      <c r="J39" t="s">
        <v>123</v>
      </c>
      <c r="K39" t="s">
        <v>102</v>
      </c>
      <c r="L39" s="78">
        <v>0</v>
      </c>
      <c r="M39" s="78">
        <v>1E-4</v>
      </c>
      <c r="N39" s="77">
        <v>-40.049999999999997</v>
      </c>
      <c r="O39" s="77">
        <v>5548.8825639999995</v>
      </c>
      <c r="P39" s="77">
        <v>-2.2223274668820001</v>
      </c>
      <c r="Q39" s="78">
        <v>0</v>
      </c>
      <c r="R39" s="78">
        <v>0</v>
      </c>
    </row>
    <row r="40" spans="2:18">
      <c r="B40" t="s">
        <v>3197</v>
      </c>
      <c r="C40" t="s">
        <v>3198</v>
      </c>
      <c r="D40" t="s">
        <v>3223</v>
      </c>
      <c r="F40" t="s">
        <v>211</v>
      </c>
      <c r="G40" s="95"/>
      <c r="H40" t="s">
        <v>212</v>
      </c>
      <c r="I40" s="77">
        <v>0.01</v>
      </c>
      <c r="J40" t="s">
        <v>123</v>
      </c>
      <c r="K40" t="s">
        <v>102</v>
      </c>
      <c r="L40" s="78">
        <v>0</v>
      </c>
      <c r="M40" s="78">
        <v>1E-4</v>
      </c>
      <c r="N40" s="77">
        <v>-75.260000000000005</v>
      </c>
      <c r="O40" s="77">
        <v>3367.4366249999998</v>
      </c>
      <c r="P40" s="77">
        <v>-2.5343328039749999</v>
      </c>
      <c r="Q40" s="78">
        <v>0</v>
      </c>
      <c r="R40" s="78">
        <v>0</v>
      </c>
    </row>
    <row r="41" spans="2:18">
      <c r="B41" t="s">
        <v>3197</v>
      </c>
      <c r="C41" t="s">
        <v>3198</v>
      </c>
      <c r="D41" t="s">
        <v>3224</v>
      </c>
      <c r="F41" t="s">
        <v>211</v>
      </c>
      <c r="G41" s="95"/>
      <c r="H41" t="s">
        <v>212</v>
      </c>
      <c r="I41" s="77">
        <v>0.01</v>
      </c>
      <c r="J41" t="s">
        <v>123</v>
      </c>
      <c r="K41" t="s">
        <v>102</v>
      </c>
      <c r="L41" s="78">
        <v>0</v>
      </c>
      <c r="M41" s="78">
        <v>1E-4</v>
      </c>
      <c r="N41" s="77">
        <v>-20.04</v>
      </c>
      <c r="O41" s="77">
        <v>3384.508268</v>
      </c>
      <c r="P41" s="77">
        <v>-0.67825545690720002</v>
      </c>
      <c r="Q41" s="78">
        <v>0</v>
      </c>
      <c r="R41" s="78">
        <v>0</v>
      </c>
    </row>
    <row r="42" spans="2:18">
      <c r="B42" t="s">
        <v>3197</v>
      </c>
      <c r="C42" t="s">
        <v>3198</v>
      </c>
      <c r="D42" t="s">
        <v>3225</v>
      </c>
      <c r="F42" t="s">
        <v>211</v>
      </c>
      <c r="G42" s="95">
        <v>43555</v>
      </c>
      <c r="H42" t="s">
        <v>212</v>
      </c>
      <c r="I42" s="77">
        <v>4.07</v>
      </c>
      <c r="J42" t="s">
        <v>123</v>
      </c>
      <c r="K42" t="s">
        <v>102</v>
      </c>
      <c r="L42" s="78">
        <v>2.5600000000000001E-2</v>
      </c>
      <c r="M42" s="78">
        <v>2.5600000000000001E-2</v>
      </c>
      <c r="N42" s="77">
        <v>79822.210000000006</v>
      </c>
      <c r="O42" s="77">
        <v>122.67</v>
      </c>
      <c r="P42" s="77">
        <v>97.917905007000002</v>
      </c>
      <c r="Q42" s="78">
        <v>1.4E-3</v>
      </c>
      <c r="R42" s="78">
        <v>1E-4</v>
      </c>
    </row>
    <row r="43" spans="2:18">
      <c r="B43" t="s">
        <v>3197</v>
      </c>
      <c r="C43" t="s">
        <v>3198</v>
      </c>
      <c r="D43" t="s">
        <v>3226</v>
      </c>
      <c r="F43" t="s">
        <v>211</v>
      </c>
      <c r="G43" s="95">
        <v>43555</v>
      </c>
      <c r="H43" t="s">
        <v>212</v>
      </c>
      <c r="I43" s="77">
        <v>5.8</v>
      </c>
      <c r="J43" t="s">
        <v>123</v>
      </c>
      <c r="K43" t="s">
        <v>102</v>
      </c>
      <c r="L43" s="78">
        <v>0.03</v>
      </c>
      <c r="M43" s="78">
        <v>0.03</v>
      </c>
      <c r="N43" s="77">
        <v>156903.25</v>
      </c>
      <c r="O43" s="77">
        <v>113.6</v>
      </c>
      <c r="P43" s="77">
        <v>178.24209200000001</v>
      </c>
      <c r="Q43" s="78">
        <v>2.5000000000000001E-3</v>
      </c>
      <c r="R43" s="78">
        <v>2.9999999999999997E-4</v>
      </c>
    </row>
    <row r="44" spans="2:18">
      <c r="B44" t="s">
        <v>3197</v>
      </c>
      <c r="C44" t="s">
        <v>3198</v>
      </c>
      <c r="D44" t="s">
        <v>3227</v>
      </c>
      <c r="F44" t="s">
        <v>211</v>
      </c>
      <c r="G44" s="95">
        <v>43555</v>
      </c>
      <c r="H44" t="s">
        <v>212</v>
      </c>
      <c r="I44" s="77">
        <v>5.09</v>
      </c>
      <c r="J44" t="s">
        <v>123</v>
      </c>
      <c r="K44" t="s">
        <v>102</v>
      </c>
      <c r="L44" s="78">
        <v>4.9399999999999999E-2</v>
      </c>
      <c r="M44" s="78">
        <v>4.9399999999999999E-2</v>
      </c>
      <c r="N44" s="77">
        <v>104313.60000000001</v>
      </c>
      <c r="O44" s="77">
        <v>117.72</v>
      </c>
      <c r="P44" s="77">
        <v>122.79796992</v>
      </c>
      <c r="Q44" s="78">
        <v>1.6999999999999999E-3</v>
      </c>
      <c r="R44" s="78">
        <v>2.0000000000000001E-4</v>
      </c>
    </row>
    <row r="45" spans="2:18">
      <c r="B45" t="s">
        <v>3197</v>
      </c>
      <c r="C45" t="s">
        <v>3198</v>
      </c>
      <c r="D45" t="s">
        <v>3228</v>
      </c>
      <c r="F45" t="s">
        <v>211</v>
      </c>
      <c r="G45" s="95">
        <v>43555</v>
      </c>
      <c r="H45" t="s">
        <v>212</v>
      </c>
      <c r="I45" s="77">
        <v>5.05</v>
      </c>
      <c r="J45" t="s">
        <v>123</v>
      </c>
      <c r="K45" t="s">
        <v>102</v>
      </c>
      <c r="L45" s="78">
        <v>5.0200000000000002E-2</v>
      </c>
      <c r="M45" s="78">
        <v>5.0200000000000002E-2</v>
      </c>
      <c r="N45" s="77">
        <v>42780.17</v>
      </c>
      <c r="O45" s="77">
        <v>128.08000000000001</v>
      </c>
      <c r="P45" s="77">
        <v>54.792841736</v>
      </c>
      <c r="Q45" s="78">
        <v>8.0000000000000004E-4</v>
      </c>
      <c r="R45" s="78">
        <v>1E-4</v>
      </c>
    </row>
    <row r="46" spans="2:18">
      <c r="B46" t="s">
        <v>3197</v>
      </c>
      <c r="C46" t="s">
        <v>3198</v>
      </c>
      <c r="D46" t="s">
        <v>3229</v>
      </c>
      <c r="F46" t="s">
        <v>211</v>
      </c>
      <c r="G46" s="95">
        <v>43555</v>
      </c>
      <c r="H46" t="s">
        <v>212</v>
      </c>
      <c r="I46" s="77">
        <v>3.49</v>
      </c>
      <c r="J46" t="s">
        <v>123</v>
      </c>
      <c r="K46" t="s">
        <v>102</v>
      </c>
      <c r="L46" s="78">
        <v>5.7599999999999998E-2</v>
      </c>
      <c r="M46" s="78">
        <v>5.7599999999999998E-2</v>
      </c>
      <c r="N46" s="77">
        <v>58653.27</v>
      </c>
      <c r="O46" s="77">
        <v>100.41</v>
      </c>
      <c r="P46" s="77">
        <v>58.893748406999997</v>
      </c>
      <c r="Q46" s="78">
        <v>8.0000000000000004E-4</v>
      </c>
      <c r="R46" s="78">
        <v>1E-4</v>
      </c>
    </row>
    <row r="47" spans="2:18">
      <c r="B47" t="s">
        <v>3197</v>
      </c>
      <c r="C47" t="s">
        <v>3198</v>
      </c>
      <c r="D47" t="s">
        <v>3230</v>
      </c>
      <c r="F47" t="s">
        <v>211</v>
      </c>
      <c r="G47" s="95">
        <v>43555</v>
      </c>
      <c r="H47" t="s">
        <v>212</v>
      </c>
      <c r="I47" s="77">
        <v>5.14</v>
      </c>
      <c r="J47" t="s">
        <v>123</v>
      </c>
      <c r="K47" t="s">
        <v>102</v>
      </c>
      <c r="L47" s="78">
        <v>4.4600000000000001E-2</v>
      </c>
      <c r="M47" s="78">
        <v>4.4600000000000001E-2</v>
      </c>
      <c r="N47" s="77">
        <v>698317.94</v>
      </c>
      <c r="O47" s="77">
        <v>101.03</v>
      </c>
      <c r="P47" s="77">
        <v>705.51061478199995</v>
      </c>
      <c r="Q47" s="78">
        <v>0.01</v>
      </c>
      <c r="R47" s="78">
        <v>1E-3</v>
      </c>
    </row>
    <row r="48" spans="2:18">
      <c r="B48" t="s">
        <v>3197</v>
      </c>
      <c r="C48" t="s">
        <v>3198</v>
      </c>
      <c r="D48" t="s">
        <v>3231</v>
      </c>
      <c r="F48" t="s">
        <v>211</v>
      </c>
      <c r="G48" s="95"/>
      <c r="H48" t="s">
        <v>212</v>
      </c>
      <c r="I48" s="77">
        <v>0.01</v>
      </c>
      <c r="J48" t="s">
        <v>123</v>
      </c>
      <c r="K48" t="s">
        <v>102</v>
      </c>
      <c r="L48" s="78">
        <v>0</v>
      </c>
      <c r="M48" s="78">
        <v>1E-4</v>
      </c>
      <c r="N48" s="77">
        <v>-2.61</v>
      </c>
      <c r="O48" s="77">
        <v>3759.0193100000001</v>
      </c>
      <c r="P48" s="77">
        <v>-9.8110403991000003E-2</v>
      </c>
      <c r="Q48" s="78">
        <v>0</v>
      </c>
      <c r="R48" s="78">
        <v>0</v>
      </c>
    </row>
    <row r="49" spans="2:18">
      <c r="B49" t="s">
        <v>3197</v>
      </c>
      <c r="C49" t="s">
        <v>3198</v>
      </c>
      <c r="D49" t="s">
        <v>3232</v>
      </c>
      <c r="F49" t="s">
        <v>211</v>
      </c>
      <c r="G49" s="95"/>
      <c r="H49" t="s">
        <v>212</v>
      </c>
      <c r="I49" s="77">
        <v>0.01</v>
      </c>
      <c r="J49" t="s">
        <v>123</v>
      </c>
      <c r="K49" t="s">
        <v>102</v>
      </c>
      <c r="L49" s="78">
        <v>0</v>
      </c>
      <c r="M49" s="78">
        <v>1E-4</v>
      </c>
      <c r="N49" s="77">
        <v>-1.35</v>
      </c>
      <c r="O49" s="77">
        <v>17955.116085000001</v>
      </c>
      <c r="P49" s="77">
        <v>-0.2423940671475</v>
      </c>
      <c r="Q49" s="78">
        <v>0</v>
      </c>
      <c r="R49" s="78">
        <v>0</v>
      </c>
    </row>
    <row r="50" spans="2:18">
      <c r="B50" t="s">
        <v>3197</v>
      </c>
      <c r="C50" t="s">
        <v>3198</v>
      </c>
      <c r="D50" t="s">
        <v>3233</v>
      </c>
      <c r="F50" t="s">
        <v>211</v>
      </c>
      <c r="G50" s="95"/>
      <c r="H50" t="s">
        <v>212</v>
      </c>
      <c r="I50" s="77">
        <v>0.01</v>
      </c>
      <c r="J50" t="s">
        <v>123</v>
      </c>
      <c r="K50" t="s">
        <v>102</v>
      </c>
      <c r="L50" s="78">
        <v>0</v>
      </c>
      <c r="M50" s="78">
        <v>1E-4</v>
      </c>
      <c r="N50" s="77">
        <v>-2.46</v>
      </c>
      <c r="O50" s="77">
        <v>5826.3230649999996</v>
      </c>
      <c r="P50" s="77">
        <v>-0.143327547399</v>
      </c>
      <c r="Q50" s="78">
        <v>0</v>
      </c>
      <c r="R50" s="78">
        <v>0</v>
      </c>
    </row>
    <row r="51" spans="2:18">
      <c r="B51" t="s">
        <v>3197</v>
      </c>
      <c r="C51" t="s">
        <v>3198</v>
      </c>
      <c r="D51" t="s">
        <v>3234</v>
      </c>
      <c r="F51" t="s">
        <v>211</v>
      </c>
      <c r="G51" s="95"/>
      <c r="H51" t="s">
        <v>212</v>
      </c>
      <c r="I51" s="77">
        <v>0.01</v>
      </c>
      <c r="J51" t="s">
        <v>123</v>
      </c>
      <c r="K51" t="s">
        <v>102</v>
      </c>
      <c r="L51" s="78">
        <v>0</v>
      </c>
      <c r="M51" s="78">
        <v>1E-4</v>
      </c>
      <c r="N51" s="77">
        <v>-4.18</v>
      </c>
      <c r="O51" s="77">
        <v>21886.092097000001</v>
      </c>
      <c r="P51" s="77">
        <v>-0.91483864965460004</v>
      </c>
      <c r="Q51" s="78">
        <v>0</v>
      </c>
      <c r="R51" s="78">
        <v>0</v>
      </c>
    </row>
    <row r="52" spans="2:18">
      <c r="B52" s="79" t="s">
        <v>3235</v>
      </c>
      <c r="G52" s="97"/>
      <c r="I52" s="81">
        <v>0</v>
      </c>
      <c r="M52" s="80">
        <v>0</v>
      </c>
      <c r="N52" s="81">
        <v>0</v>
      </c>
      <c r="P52" s="81">
        <v>0</v>
      </c>
      <c r="Q52" s="80">
        <v>0</v>
      </c>
      <c r="R52" s="80">
        <v>0</v>
      </c>
    </row>
    <row r="53" spans="2:18">
      <c r="B53" t="s">
        <v>211</v>
      </c>
      <c r="D53" t="s">
        <v>211</v>
      </c>
      <c r="F53" t="s">
        <v>211</v>
      </c>
      <c r="G53" s="97"/>
      <c r="I53" s="77">
        <v>0</v>
      </c>
      <c r="J53" t="s">
        <v>211</v>
      </c>
      <c r="K53" t="s">
        <v>211</v>
      </c>
      <c r="L53" s="78">
        <v>0</v>
      </c>
      <c r="M53" s="78">
        <v>0</v>
      </c>
      <c r="N53" s="77">
        <v>0</v>
      </c>
      <c r="O53" s="77">
        <v>0</v>
      </c>
      <c r="P53" s="77">
        <v>0</v>
      </c>
      <c r="Q53" s="78">
        <v>0</v>
      </c>
      <c r="R53" s="78">
        <v>0</v>
      </c>
    </row>
    <row r="54" spans="2:18">
      <c r="B54" s="79" t="s">
        <v>3236</v>
      </c>
      <c r="G54" s="97"/>
      <c r="I54" s="81">
        <v>4.68</v>
      </c>
      <c r="M54" s="80">
        <v>5.7700000000000001E-2</v>
      </c>
      <c r="N54" s="81">
        <v>32489994.789999999</v>
      </c>
      <c r="P54" s="81">
        <v>35760.606250161516</v>
      </c>
      <c r="Q54" s="80">
        <v>0.50729999999999997</v>
      </c>
      <c r="R54" s="80">
        <v>5.0999999999999997E-2</v>
      </c>
    </row>
    <row r="55" spans="2:18">
      <c r="B55" t="s">
        <v>3237</v>
      </c>
      <c r="C55" t="s">
        <v>3238</v>
      </c>
      <c r="D55" t="s">
        <v>3239</v>
      </c>
      <c r="E55"/>
      <c r="F55" t="s">
        <v>383</v>
      </c>
      <c r="G55" s="95">
        <v>42509</v>
      </c>
      <c r="H55" t="s">
        <v>208</v>
      </c>
      <c r="I55" s="77">
        <v>7.19</v>
      </c>
      <c r="J55" t="s">
        <v>127</v>
      </c>
      <c r="K55" t="s">
        <v>102</v>
      </c>
      <c r="L55" s="78">
        <v>2.7400000000000001E-2</v>
      </c>
      <c r="M55" s="78">
        <v>2.3900000000000001E-2</v>
      </c>
      <c r="N55" s="77">
        <v>47309.31</v>
      </c>
      <c r="O55" s="77">
        <v>115.28</v>
      </c>
      <c r="P55" s="77">
        <v>54.538172568</v>
      </c>
      <c r="Q55" s="78">
        <v>8.0000000000000004E-4</v>
      </c>
      <c r="R55" s="78">
        <v>1E-4</v>
      </c>
    </row>
    <row r="56" spans="2:18">
      <c r="B56" t="s">
        <v>3237</v>
      </c>
      <c r="C56" t="s">
        <v>3238</v>
      </c>
      <c r="D56" t="s">
        <v>3240</v>
      </c>
      <c r="E56"/>
      <c r="F56" t="s">
        <v>383</v>
      </c>
      <c r="G56" s="95">
        <v>42723</v>
      </c>
      <c r="H56" t="s">
        <v>208</v>
      </c>
      <c r="I56" s="77">
        <v>7.09</v>
      </c>
      <c r="J56" t="s">
        <v>127</v>
      </c>
      <c r="K56" t="s">
        <v>102</v>
      </c>
      <c r="L56" s="78">
        <v>3.15E-2</v>
      </c>
      <c r="M56" s="78">
        <v>2.5499999999999998E-2</v>
      </c>
      <c r="N56" s="77">
        <v>6758.47</v>
      </c>
      <c r="O56" s="77">
        <v>116.8</v>
      </c>
      <c r="P56" s="77">
        <v>7.8938929599999996</v>
      </c>
      <c r="Q56" s="78">
        <v>1E-4</v>
      </c>
      <c r="R56" s="78">
        <v>0</v>
      </c>
    </row>
    <row r="57" spans="2:18">
      <c r="B57" t="s">
        <v>3237</v>
      </c>
      <c r="C57" t="s">
        <v>3238</v>
      </c>
      <c r="D57" t="s">
        <v>3241</v>
      </c>
      <c r="E57"/>
      <c r="F57" t="s">
        <v>383</v>
      </c>
      <c r="G57" s="95">
        <v>42368</v>
      </c>
      <c r="H57" t="s">
        <v>208</v>
      </c>
      <c r="I57" s="77">
        <v>7.13</v>
      </c>
      <c r="J57" t="s">
        <v>127</v>
      </c>
      <c r="K57" t="s">
        <v>102</v>
      </c>
      <c r="L57" s="78">
        <v>3.1699999999999999E-2</v>
      </c>
      <c r="M57" s="78">
        <v>2.2100000000000002E-2</v>
      </c>
      <c r="N57" s="77">
        <v>33792.36</v>
      </c>
      <c r="O57" s="77">
        <v>119.44</v>
      </c>
      <c r="P57" s="77">
        <v>40.361594783999998</v>
      </c>
      <c r="Q57" s="78">
        <v>5.9999999999999995E-4</v>
      </c>
      <c r="R57" s="78">
        <v>1E-4</v>
      </c>
    </row>
    <row r="58" spans="2:18">
      <c r="B58" t="s">
        <v>3237</v>
      </c>
      <c r="C58" t="s">
        <v>3238</v>
      </c>
      <c r="D58" t="s">
        <v>3242</v>
      </c>
      <c r="E58"/>
      <c r="F58" t="s">
        <v>383</v>
      </c>
      <c r="G58" s="95">
        <v>42388</v>
      </c>
      <c r="H58" t="s">
        <v>208</v>
      </c>
      <c r="I58" s="77">
        <v>7.13</v>
      </c>
      <c r="J58" t="s">
        <v>127</v>
      </c>
      <c r="K58" t="s">
        <v>102</v>
      </c>
      <c r="L58" s="78">
        <v>3.1699999999999999E-2</v>
      </c>
      <c r="M58" s="78">
        <v>2.2200000000000001E-2</v>
      </c>
      <c r="N58" s="77">
        <v>47309.31</v>
      </c>
      <c r="O58" s="77">
        <v>119.6</v>
      </c>
      <c r="P58" s="77">
        <v>56.581934760000003</v>
      </c>
      <c r="Q58" s="78">
        <v>8.0000000000000004E-4</v>
      </c>
      <c r="R58" s="78">
        <v>1E-4</v>
      </c>
    </row>
    <row r="59" spans="2:18">
      <c r="B59" t="s">
        <v>3237</v>
      </c>
      <c r="C59" t="s">
        <v>3238</v>
      </c>
      <c r="D59" t="s">
        <v>3243</v>
      </c>
      <c r="E59"/>
      <c r="F59" t="s">
        <v>383</v>
      </c>
      <c r="G59" s="95">
        <v>42918</v>
      </c>
      <c r="H59" t="s">
        <v>208</v>
      </c>
      <c r="I59" s="77">
        <v>7.06</v>
      </c>
      <c r="J59" t="s">
        <v>127</v>
      </c>
      <c r="K59" t="s">
        <v>102</v>
      </c>
      <c r="L59" s="78">
        <v>3.15E-2</v>
      </c>
      <c r="M59" s="78">
        <v>2.8299999999999999E-2</v>
      </c>
      <c r="N59" s="77">
        <v>33792.36</v>
      </c>
      <c r="O59" s="77">
        <v>114.13</v>
      </c>
      <c r="P59" s="77">
        <v>38.567220468000002</v>
      </c>
      <c r="Q59" s="78">
        <v>5.0000000000000001E-4</v>
      </c>
      <c r="R59" s="78">
        <v>1E-4</v>
      </c>
    </row>
    <row r="60" spans="2:18">
      <c r="B60" t="s">
        <v>3237</v>
      </c>
      <c r="C60" t="s">
        <v>3238</v>
      </c>
      <c r="D60" t="s">
        <v>3244</v>
      </c>
      <c r="E60"/>
      <c r="F60" t="s">
        <v>383</v>
      </c>
      <c r="G60" s="95">
        <v>43915</v>
      </c>
      <c r="H60" t="s">
        <v>208</v>
      </c>
      <c r="I60" s="77">
        <v>7.07</v>
      </c>
      <c r="J60" t="s">
        <v>127</v>
      </c>
      <c r="K60" t="s">
        <v>102</v>
      </c>
      <c r="L60" s="78">
        <v>2.6599999999999999E-2</v>
      </c>
      <c r="M60" s="78">
        <v>3.4700000000000002E-2</v>
      </c>
      <c r="N60" s="77">
        <v>71141.81</v>
      </c>
      <c r="O60" s="77">
        <v>104.58</v>
      </c>
      <c r="P60" s="77">
        <v>74.400104897999995</v>
      </c>
      <c r="Q60" s="78">
        <v>1.1000000000000001E-3</v>
      </c>
      <c r="R60" s="78">
        <v>1E-4</v>
      </c>
    </row>
    <row r="61" spans="2:18">
      <c r="B61" t="s">
        <v>3237</v>
      </c>
      <c r="C61" t="s">
        <v>3238</v>
      </c>
      <c r="D61" t="s">
        <v>3245</v>
      </c>
      <c r="E61"/>
      <c r="F61" t="s">
        <v>383</v>
      </c>
      <c r="G61" s="95">
        <v>44168</v>
      </c>
      <c r="H61" t="s">
        <v>208</v>
      </c>
      <c r="I61" s="77">
        <v>7.2</v>
      </c>
      <c r="J61" t="s">
        <v>127</v>
      </c>
      <c r="K61" t="s">
        <v>102</v>
      </c>
      <c r="L61" s="78">
        <v>1.89E-2</v>
      </c>
      <c r="M61" s="78">
        <v>3.7199999999999997E-2</v>
      </c>
      <c r="N61" s="77">
        <v>72051.94</v>
      </c>
      <c r="O61" s="77">
        <v>96.91</v>
      </c>
      <c r="P61" s="77">
        <v>69.825535053999999</v>
      </c>
      <c r="Q61" s="78">
        <v>1E-3</v>
      </c>
      <c r="R61" s="78">
        <v>1E-4</v>
      </c>
    </row>
    <row r="62" spans="2:18">
      <c r="B62" t="s">
        <v>3237</v>
      </c>
      <c r="C62" t="s">
        <v>3238</v>
      </c>
      <c r="D62" t="s">
        <v>3246</v>
      </c>
      <c r="E62"/>
      <c r="F62" t="s">
        <v>383</v>
      </c>
      <c r="G62" s="95">
        <v>44277</v>
      </c>
      <c r="H62" t="s">
        <v>208</v>
      </c>
      <c r="I62" s="77">
        <v>7.11</v>
      </c>
      <c r="J62" t="s">
        <v>127</v>
      </c>
      <c r="K62" t="s">
        <v>102</v>
      </c>
      <c r="L62" s="78">
        <v>1.9E-2</v>
      </c>
      <c r="M62" s="78">
        <v>4.5400000000000003E-2</v>
      </c>
      <c r="N62" s="77">
        <v>109567.23</v>
      </c>
      <c r="O62" s="77">
        <v>91.76</v>
      </c>
      <c r="P62" s="77">
        <v>100.538890248</v>
      </c>
      <c r="Q62" s="78">
        <v>1.4E-3</v>
      </c>
      <c r="R62" s="78">
        <v>1E-4</v>
      </c>
    </row>
    <row r="63" spans="2:18">
      <c r="B63" t="s">
        <v>3247</v>
      </c>
      <c r="C63" t="s">
        <v>3238</v>
      </c>
      <c r="D63" t="s">
        <v>3248</v>
      </c>
      <c r="E63"/>
      <c r="F63" t="s">
        <v>3249</v>
      </c>
      <c r="G63" s="95">
        <v>40742</v>
      </c>
      <c r="H63" t="s">
        <v>2249</v>
      </c>
      <c r="I63" s="77">
        <v>3.19</v>
      </c>
      <c r="J63" t="s">
        <v>356</v>
      </c>
      <c r="K63" t="s">
        <v>102</v>
      </c>
      <c r="L63" s="78">
        <v>4.4999999999999998E-2</v>
      </c>
      <c r="M63" s="78">
        <v>1.7000000000000001E-2</v>
      </c>
      <c r="N63" s="77">
        <v>250974.54</v>
      </c>
      <c r="O63" s="77">
        <v>125.58</v>
      </c>
      <c r="P63" s="77">
        <v>315.17382733199997</v>
      </c>
      <c r="Q63" s="78">
        <v>4.4999999999999997E-3</v>
      </c>
      <c r="R63" s="78">
        <v>4.0000000000000002E-4</v>
      </c>
    </row>
    <row r="64" spans="2:18">
      <c r="B64" t="s">
        <v>3250</v>
      </c>
      <c r="C64" t="s">
        <v>3238</v>
      </c>
      <c r="D64" t="s">
        <v>3251</v>
      </c>
      <c r="E64"/>
      <c r="F64" t="s">
        <v>472</v>
      </c>
      <c r="G64" s="95">
        <v>42122</v>
      </c>
      <c r="H64" t="s">
        <v>150</v>
      </c>
      <c r="I64" s="77">
        <v>4.32</v>
      </c>
      <c r="J64" t="s">
        <v>367</v>
      </c>
      <c r="K64" t="s">
        <v>102</v>
      </c>
      <c r="L64" s="78">
        <v>2.98E-2</v>
      </c>
      <c r="M64" s="78">
        <v>2.47E-2</v>
      </c>
      <c r="N64" s="77">
        <v>676579.57</v>
      </c>
      <c r="O64" s="77">
        <v>114.49</v>
      </c>
      <c r="P64" s="77">
        <v>774.61594969299995</v>
      </c>
      <c r="Q64" s="78">
        <v>1.0999999999999999E-2</v>
      </c>
      <c r="R64" s="78">
        <v>1.1000000000000001E-3</v>
      </c>
    </row>
    <row r="65" spans="2:18">
      <c r="B65" t="s">
        <v>3252</v>
      </c>
      <c r="C65" t="s">
        <v>3238</v>
      </c>
      <c r="D65" t="s">
        <v>3253</v>
      </c>
      <c r="E65"/>
      <c r="F65" t="s">
        <v>509</v>
      </c>
      <c r="G65" s="95">
        <v>43222</v>
      </c>
      <c r="H65" t="s">
        <v>208</v>
      </c>
      <c r="I65" s="77">
        <v>7.88</v>
      </c>
      <c r="J65" t="s">
        <v>367</v>
      </c>
      <c r="K65" t="s">
        <v>102</v>
      </c>
      <c r="L65" s="78">
        <v>3.2199999999999999E-2</v>
      </c>
      <c r="M65" s="78">
        <v>3.3700000000000001E-2</v>
      </c>
      <c r="N65" s="77">
        <v>101023.23</v>
      </c>
      <c r="O65" s="77">
        <v>111.38</v>
      </c>
      <c r="P65" s="77">
        <v>112.519673574</v>
      </c>
      <c r="Q65" s="78">
        <v>1.6000000000000001E-3</v>
      </c>
      <c r="R65" s="78">
        <v>2.0000000000000001E-4</v>
      </c>
    </row>
    <row r="66" spans="2:18">
      <c r="B66" t="s">
        <v>3252</v>
      </c>
      <c r="C66" t="s">
        <v>3238</v>
      </c>
      <c r="D66" t="s">
        <v>3254</v>
      </c>
      <c r="E66"/>
      <c r="F66" t="s">
        <v>509</v>
      </c>
      <c r="G66" s="95">
        <v>43276</v>
      </c>
      <c r="H66" t="s">
        <v>208</v>
      </c>
      <c r="I66" s="77">
        <v>7.88</v>
      </c>
      <c r="J66" t="s">
        <v>367</v>
      </c>
      <c r="K66" t="s">
        <v>102</v>
      </c>
      <c r="L66" s="78">
        <v>3.2599999999999997E-2</v>
      </c>
      <c r="M66" s="78">
        <v>3.3599999999999998E-2</v>
      </c>
      <c r="N66" s="77">
        <v>21140.45</v>
      </c>
      <c r="O66" s="77">
        <v>110.81</v>
      </c>
      <c r="P66" s="77">
        <v>23.425732645</v>
      </c>
      <c r="Q66" s="78">
        <v>2.9999999999999997E-4</v>
      </c>
      <c r="R66" s="78">
        <v>0</v>
      </c>
    </row>
    <row r="67" spans="2:18">
      <c r="B67" t="s">
        <v>3252</v>
      </c>
      <c r="C67" t="s">
        <v>3238</v>
      </c>
      <c r="D67" t="s">
        <v>3255</v>
      </c>
      <c r="E67"/>
      <c r="F67" t="s">
        <v>509</v>
      </c>
      <c r="G67" s="95">
        <v>43431</v>
      </c>
      <c r="H67" t="s">
        <v>208</v>
      </c>
      <c r="I67" s="77">
        <v>7.81</v>
      </c>
      <c r="J67" t="s">
        <v>367</v>
      </c>
      <c r="K67" t="s">
        <v>102</v>
      </c>
      <c r="L67" s="78">
        <v>3.6600000000000001E-2</v>
      </c>
      <c r="M67" s="78">
        <v>3.27E-2</v>
      </c>
      <c r="N67" s="77">
        <v>21218.35</v>
      </c>
      <c r="O67" s="77">
        <v>114.55</v>
      </c>
      <c r="P67" s="77">
        <v>24.305619924999998</v>
      </c>
      <c r="Q67" s="78">
        <v>2.9999999999999997E-4</v>
      </c>
      <c r="R67" s="78">
        <v>0</v>
      </c>
    </row>
    <row r="68" spans="2:18">
      <c r="B68" t="s">
        <v>3252</v>
      </c>
      <c r="C68" t="s">
        <v>3238</v>
      </c>
      <c r="D68" t="s">
        <v>3256</v>
      </c>
      <c r="E68"/>
      <c r="F68" t="s">
        <v>509</v>
      </c>
      <c r="G68" s="95">
        <v>43500</v>
      </c>
      <c r="H68" t="s">
        <v>208</v>
      </c>
      <c r="I68" s="77">
        <v>7.89</v>
      </c>
      <c r="J68" t="s">
        <v>367</v>
      </c>
      <c r="K68" t="s">
        <v>102</v>
      </c>
      <c r="L68" s="78">
        <v>3.4500000000000003E-2</v>
      </c>
      <c r="M68" s="78">
        <v>3.09E-2</v>
      </c>
      <c r="N68" s="77">
        <v>39826.949999999997</v>
      </c>
      <c r="O68" s="77">
        <v>114.82</v>
      </c>
      <c r="P68" s="77">
        <v>45.729303989999998</v>
      </c>
      <c r="Q68" s="78">
        <v>5.9999999999999995E-4</v>
      </c>
      <c r="R68" s="78">
        <v>1E-4</v>
      </c>
    </row>
    <row r="69" spans="2:18">
      <c r="B69" t="s">
        <v>3252</v>
      </c>
      <c r="C69" t="s">
        <v>3238</v>
      </c>
      <c r="D69" t="s">
        <v>3257</v>
      </c>
      <c r="E69"/>
      <c r="F69" t="s">
        <v>509</v>
      </c>
      <c r="G69" s="95">
        <v>43556</v>
      </c>
      <c r="H69" t="s">
        <v>208</v>
      </c>
      <c r="I69" s="77">
        <v>7.98</v>
      </c>
      <c r="J69" t="s">
        <v>367</v>
      </c>
      <c r="K69" t="s">
        <v>102</v>
      </c>
      <c r="L69" s="78">
        <v>3.0499999999999999E-2</v>
      </c>
      <c r="M69" s="78">
        <v>3.09E-2</v>
      </c>
      <c r="N69" s="77">
        <v>40162.53</v>
      </c>
      <c r="O69" s="77">
        <v>111.25</v>
      </c>
      <c r="P69" s="77">
        <v>44.680814624999996</v>
      </c>
      <c r="Q69" s="78">
        <v>5.9999999999999995E-4</v>
      </c>
      <c r="R69" s="78">
        <v>1E-4</v>
      </c>
    </row>
    <row r="70" spans="2:18">
      <c r="B70" t="s">
        <v>3252</v>
      </c>
      <c r="C70" t="s">
        <v>3238</v>
      </c>
      <c r="D70" t="s">
        <v>3258</v>
      </c>
      <c r="E70"/>
      <c r="F70" t="s">
        <v>509</v>
      </c>
      <c r="G70" s="95">
        <v>43647</v>
      </c>
      <c r="H70" t="s">
        <v>208</v>
      </c>
      <c r="I70" s="77">
        <v>7.95</v>
      </c>
      <c r="J70" t="s">
        <v>367</v>
      </c>
      <c r="K70" t="s">
        <v>102</v>
      </c>
      <c r="L70" s="78">
        <v>2.9000000000000001E-2</v>
      </c>
      <c r="M70" s="78">
        <v>3.3599999999999998E-2</v>
      </c>
      <c r="N70" s="77">
        <v>37283.019999999997</v>
      </c>
      <c r="O70" s="77">
        <v>106.01</v>
      </c>
      <c r="P70" s="77">
        <v>39.523729502000002</v>
      </c>
      <c r="Q70" s="78">
        <v>5.9999999999999995E-4</v>
      </c>
      <c r="R70" s="78">
        <v>1E-4</v>
      </c>
    </row>
    <row r="71" spans="2:18">
      <c r="B71" t="s">
        <v>3252</v>
      </c>
      <c r="C71" t="s">
        <v>3238</v>
      </c>
      <c r="D71" t="s">
        <v>3259</v>
      </c>
      <c r="E71"/>
      <c r="F71" t="s">
        <v>509</v>
      </c>
      <c r="G71" s="95">
        <v>43703</v>
      </c>
      <c r="H71" t="s">
        <v>208</v>
      </c>
      <c r="I71" s="77">
        <v>8.1</v>
      </c>
      <c r="J71" t="s">
        <v>367</v>
      </c>
      <c r="K71" t="s">
        <v>102</v>
      </c>
      <c r="L71" s="78">
        <v>2.3800000000000002E-2</v>
      </c>
      <c r="M71" s="78">
        <v>3.27E-2</v>
      </c>
      <c r="N71" s="77">
        <v>2647.51</v>
      </c>
      <c r="O71" s="77">
        <v>103.09</v>
      </c>
      <c r="P71" s="77">
        <v>2.7293180590000001</v>
      </c>
      <c r="Q71" s="78">
        <v>0</v>
      </c>
      <c r="R71" s="78">
        <v>0</v>
      </c>
    </row>
    <row r="72" spans="2:18">
      <c r="B72" t="s">
        <v>3252</v>
      </c>
      <c r="C72" t="s">
        <v>3238</v>
      </c>
      <c r="D72" t="s">
        <v>3260</v>
      </c>
      <c r="E72"/>
      <c r="F72" t="s">
        <v>509</v>
      </c>
      <c r="G72" s="95">
        <v>43740</v>
      </c>
      <c r="H72" t="s">
        <v>208</v>
      </c>
      <c r="I72" s="77">
        <v>7.99</v>
      </c>
      <c r="J72" t="s">
        <v>367</v>
      </c>
      <c r="K72" t="s">
        <v>102</v>
      </c>
      <c r="L72" s="78">
        <v>2.4299999999999999E-2</v>
      </c>
      <c r="M72" s="78">
        <v>3.6700000000000003E-2</v>
      </c>
      <c r="N72" s="77">
        <v>39125.03</v>
      </c>
      <c r="O72" s="77">
        <v>100.11</v>
      </c>
      <c r="P72" s="77">
        <v>39.168067532999999</v>
      </c>
      <c r="Q72" s="78">
        <v>5.9999999999999995E-4</v>
      </c>
      <c r="R72" s="78">
        <v>1E-4</v>
      </c>
    </row>
    <row r="73" spans="2:18">
      <c r="B73" t="s">
        <v>3252</v>
      </c>
      <c r="C73" t="s">
        <v>3238</v>
      </c>
      <c r="D73" t="s">
        <v>3261</v>
      </c>
      <c r="E73"/>
      <c r="F73" t="s">
        <v>509</v>
      </c>
      <c r="G73" s="95">
        <v>43831</v>
      </c>
      <c r="H73" t="s">
        <v>208</v>
      </c>
      <c r="I73" s="77">
        <v>7.97</v>
      </c>
      <c r="J73" t="s">
        <v>367</v>
      </c>
      <c r="K73" t="s">
        <v>102</v>
      </c>
      <c r="L73" s="78">
        <v>2.3800000000000002E-2</v>
      </c>
      <c r="M73" s="78">
        <v>3.8199999999999998E-2</v>
      </c>
      <c r="N73" s="77">
        <v>40607.79</v>
      </c>
      <c r="O73" s="77">
        <v>98.75</v>
      </c>
      <c r="P73" s="77">
        <v>40.100192624999998</v>
      </c>
      <c r="Q73" s="78">
        <v>5.9999999999999995E-4</v>
      </c>
      <c r="R73" s="78">
        <v>1E-4</v>
      </c>
    </row>
    <row r="74" spans="2:18">
      <c r="B74" t="s">
        <v>3252</v>
      </c>
      <c r="C74" t="s">
        <v>3238</v>
      </c>
      <c r="D74" t="s">
        <v>3262</v>
      </c>
      <c r="E74"/>
      <c r="F74" t="s">
        <v>509</v>
      </c>
      <c r="G74" s="95">
        <v>43922</v>
      </c>
      <c r="H74" t="s">
        <v>208</v>
      </c>
      <c r="I74" s="77">
        <v>8.0500000000000007</v>
      </c>
      <c r="J74" t="s">
        <v>367</v>
      </c>
      <c r="K74" t="s">
        <v>102</v>
      </c>
      <c r="L74" s="78">
        <v>2.7699999999999999E-2</v>
      </c>
      <c r="M74" s="78">
        <v>3.0499999999999999E-2</v>
      </c>
      <c r="N74" s="77">
        <v>24306.16</v>
      </c>
      <c r="O74" s="77">
        <v>108.93</v>
      </c>
      <c r="P74" s="77">
        <v>26.476700088000001</v>
      </c>
      <c r="Q74" s="78">
        <v>4.0000000000000002E-4</v>
      </c>
      <c r="R74" s="78">
        <v>0</v>
      </c>
    </row>
    <row r="75" spans="2:18">
      <c r="B75" t="s">
        <v>3252</v>
      </c>
      <c r="C75" t="s">
        <v>3238</v>
      </c>
      <c r="D75" t="s">
        <v>3263</v>
      </c>
      <c r="E75"/>
      <c r="F75" t="s">
        <v>509</v>
      </c>
      <c r="G75" s="95">
        <v>43978</v>
      </c>
      <c r="H75" t="s">
        <v>208</v>
      </c>
      <c r="I75" s="77">
        <v>8.0500000000000007</v>
      </c>
      <c r="J75" t="s">
        <v>367</v>
      </c>
      <c r="K75" t="s">
        <v>102</v>
      </c>
      <c r="L75" s="78">
        <v>2.3E-2</v>
      </c>
      <c r="M75" s="78">
        <v>3.5299999999999998E-2</v>
      </c>
      <c r="N75" s="77">
        <v>10196.299999999999</v>
      </c>
      <c r="O75" s="77">
        <v>100.7</v>
      </c>
      <c r="P75" s="77">
        <v>10.267674100000001</v>
      </c>
      <c r="Q75" s="78">
        <v>1E-4</v>
      </c>
      <c r="R75" s="78">
        <v>0</v>
      </c>
    </row>
    <row r="76" spans="2:18">
      <c r="B76" t="s">
        <v>3252</v>
      </c>
      <c r="C76" t="s">
        <v>3238</v>
      </c>
      <c r="D76" t="s">
        <v>3264</v>
      </c>
      <c r="E76"/>
      <c r="F76" t="s">
        <v>509</v>
      </c>
      <c r="G76" s="95">
        <v>44010</v>
      </c>
      <c r="H76" t="s">
        <v>208</v>
      </c>
      <c r="I76" s="77">
        <v>8.14</v>
      </c>
      <c r="J76" t="s">
        <v>367</v>
      </c>
      <c r="K76" t="s">
        <v>102</v>
      </c>
      <c r="L76" s="78">
        <v>2.1999999999999999E-2</v>
      </c>
      <c r="M76" s="78">
        <v>3.2199999999999999E-2</v>
      </c>
      <c r="N76" s="77">
        <v>15987.74</v>
      </c>
      <c r="O76" s="77">
        <v>102.54</v>
      </c>
      <c r="P76" s="77">
        <v>16.393828595999999</v>
      </c>
      <c r="Q76" s="78">
        <v>2.0000000000000001E-4</v>
      </c>
      <c r="R76" s="78">
        <v>0</v>
      </c>
    </row>
    <row r="77" spans="2:18">
      <c r="B77" t="s">
        <v>3252</v>
      </c>
      <c r="C77" t="s">
        <v>3238</v>
      </c>
      <c r="D77" t="s">
        <v>3265</v>
      </c>
      <c r="E77"/>
      <c r="F77" t="s">
        <v>509</v>
      </c>
      <c r="G77" s="95">
        <v>44133</v>
      </c>
      <c r="H77" t="s">
        <v>208</v>
      </c>
      <c r="I77" s="77">
        <v>8.0299999999999994</v>
      </c>
      <c r="J77" t="s">
        <v>367</v>
      </c>
      <c r="K77" t="s">
        <v>102</v>
      </c>
      <c r="L77" s="78">
        <v>2.3800000000000002E-2</v>
      </c>
      <c r="M77" s="78">
        <v>3.5499999999999997E-2</v>
      </c>
      <c r="N77" s="77">
        <v>20790.240000000002</v>
      </c>
      <c r="O77" s="77">
        <v>101.57</v>
      </c>
      <c r="P77" s="77">
        <v>21.116646767999999</v>
      </c>
      <c r="Q77" s="78">
        <v>2.9999999999999997E-4</v>
      </c>
      <c r="R77" s="78">
        <v>0</v>
      </c>
    </row>
    <row r="78" spans="2:18">
      <c r="B78" t="s">
        <v>3252</v>
      </c>
      <c r="C78" t="s">
        <v>3238</v>
      </c>
      <c r="D78" t="s">
        <v>3266</v>
      </c>
      <c r="E78"/>
      <c r="F78" t="s">
        <v>509</v>
      </c>
      <c r="G78" s="95">
        <v>44251</v>
      </c>
      <c r="H78" t="s">
        <v>208</v>
      </c>
      <c r="I78" s="77">
        <v>7.93</v>
      </c>
      <c r="J78" t="s">
        <v>367</v>
      </c>
      <c r="K78" t="s">
        <v>102</v>
      </c>
      <c r="L78" s="78">
        <v>2.3599999999999999E-2</v>
      </c>
      <c r="M78" s="78">
        <v>4.0399999999999998E-2</v>
      </c>
      <c r="N78" s="77">
        <v>61728.72</v>
      </c>
      <c r="O78" s="77">
        <v>97.69</v>
      </c>
      <c r="P78" s="77">
        <v>60.302786568000002</v>
      </c>
      <c r="Q78" s="78">
        <v>8.9999999999999998E-4</v>
      </c>
      <c r="R78" s="78">
        <v>1E-4</v>
      </c>
    </row>
    <row r="79" spans="2:18">
      <c r="B79" t="s">
        <v>3252</v>
      </c>
      <c r="C79" t="s">
        <v>3238</v>
      </c>
      <c r="D79" t="s">
        <v>3267</v>
      </c>
      <c r="E79"/>
      <c r="F79" t="s">
        <v>509</v>
      </c>
      <c r="G79" s="95">
        <v>44294</v>
      </c>
      <c r="H79" t="s">
        <v>208</v>
      </c>
      <c r="I79" s="77">
        <v>7.9</v>
      </c>
      <c r="J79" t="s">
        <v>367</v>
      </c>
      <c r="K79" t="s">
        <v>102</v>
      </c>
      <c r="L79" s="78">
        <v>2.3199999999999998E-2</v>
      </c>
      <c r="M79" s="78">
        <v>4.2700000000000002E-2</v>
      </c>
      <c r="N79" s="77">
        <v>44413.07</v>
      </c>
      <c r="O79" s="77">
        <v>95.43</v>
      </c>
      <c r="P79" s="77">
        <v>42.383392700999998</v>
      </c>
      <c r="Q79" s="78">
        <v>5.9999999999999995E-4</v>
      </c>
      <c r="R79" s="78">
        <v>1E-4</v>
      </c>
    </row>
    <row r="80" spans="2:18">
      <c r="B80" t="s">
        <v>3252</v>
      </c>
      <c r="C80" t="s">
        <v>3238</v>
      </c>
      <c r="D80" t="s">
        <v>3268</v>
      </c>
      <c r="E80"/>
      <c r="F80" t="s">
        <v>509</v>
      </c>
      <c r="G80" s="95">
        <v>44602</v>
      </c>
      <c r="H80" t="s">
        <v>208</v>
      </c>
      <c r="I80" s="77">
        <v>7.79</v>
      </c>
      <c r="J80" t="s">
        <v>367</v>
      </c>
      <c r="K80" t="s">
        <v>102</v>
      </c>
      <c r="L80" s="78">
        <v>2.0899999999999998E-2</v>
      </c>
      <c r="M80" s="78">
        <v>5.0200000000000002E-2</v>
      </c>
      <c r="N80" s="77">
        <v>63629.8</v>
      </c>
      <c r="O80" s="77">
        <v>86.04</v>
      </c>
      <c r="P80" s="77">
        <v>54.747079919999997</v>
      </c>
      <c r="Q80" s="78">
        <v>8.0000000000000004E-4</v>
      </c>
      <c r="R80" s="78">
        <v>1E-4</v>
      </c>
    </row>
    <row r="81" spans="2:18">
      <c r="B81" t="s">
        <v>3269</v>
      </c>
      <c r="C81" t="s">
        <v>3198</v>
      </c>
      <c r="D81" t="s">
        <v>3270</v>
      </c>
      <c r="E81"/>
      <c r="F81" t="s">
        <v>514</v>
      </c>
      <c r="G81" s="95">
        <v>44147</v>
      </c>
      <c r="H81" t="s">
        <v>150</v>
      </c>
      <c r="I81" s="77">
        <v>7.7</v>
      </c>
      <c r="J81" t="s">
        <v>602</v>
      </c>
      <c r="K81" t="s">
        <v>102</v>
      </c>
      <c r="L81" s="78">
        <v>1.6299999999999999E-2</v>
      </c>
      <c r="M81" s="78">
        <v>2.9100000000000001E-2</v>
      </c>
      <c r="N81" s="77">
        <v>153431.79</v>
      </c>
      <c r="O81" s="77">
        <v>100.62</v>
      </c>
      <c r="P81" s="77">
        <v>154.383067098</v>
      </c>
      <c r="Q81" s="78">
        <v>2.2000000000000001E-3</v>
      </c>
      <c r="R81" s="78">
        <v>2.0000000000000001E-4</v>
      </c>
    </row>
    <row r="82" spans="2:18">
      <c r="B82" t="s">
        <v>3269</v>
      </c>
      <c r="C82" t="s">
        <v>3198</v>
      </c>
      <c r="D82" t="s">
        <v>3271</v>
      </c>
      <c r="E82"/>
      <c r="F82" t="s">
        <v>514</v>
      </c>
      <c r="G82" s="95">
        <v>44185</v>
      </c>
      <c r="H82" t="s">
        <v>150</v>
      </c>
      <c r="I82" s="77">
        <v>7.71</v>
      </c>
      <c r="J82" t="s">
        <v>602</v>
      </c>
      <c r="K82" t="s">
        <v>102</v>
      </c>
      <c r="L82" s="78">
        <v>1.4999999999999999E-2</v>
      </c>
      <c r="M82" s="78">
        <v>3.0200000000000001E-2</v>
      </c>
      <c r="N82" s="77">
        <v>72125.240000000005</v>
      </c>
      <c r="O82" s="77">
        <v>98.68</v>
      </c>
      <c r="P82" s="77">
        <v>71.173186831999999</v>
      </c>
      <c r="Q82" s="78">
        <v>1E-3</v>
      </c>
      <c r="R82" s="78">
        <v>1E-4</v>
      </c>
    </row>
    <row r="83" spans="2:18">
      <c r="B83" t="s">
        <v>3272</v>
      </c>
      <c r="C83" t="s">
        <v>3238</v>
      </c>
      <c r="D83" t="s">
        <v>3273</v>
      </c>
      <c r="E83"/>
      <c r="F83" t="s">
        <v>3274</v>
      </c>
      <c r="G83" s="95">
        <v>43631</v>
      </c>
      <c r="H83" t="s">
        <v>2249</v>
      </c>
      <c r="I83" s="77">
        <v>5</v>
      </c>
      <c r="J83" t="s">
        <v>356</v>
      </c>
      <c r="K83" t="s">
        <v>102</v>
      </c>
      <c r="L83" s="78">
        <v>3.1E-2</v>
      </c>
      <c r="M83" s="78">
        <v>2.7400000000000001E-2</v>
      </c>
      <c r="N83" s="77">
        <v>160091.95000000001</v>
      </c>
      <c r="O83" s="77">
        <v>112.47</v>
      </c>
      <c r="P83" s="77">
        <v>180.055416165</v>
      </c>
      <c r="Q83" s="78">
        <v>2.5999999999999999E-3</v>
      </c>
      <c r="R83" s="78">
        <v>2.9999999999999997E-4</v>
      </c>
    </row>
    <row r="84" spans="2:18">
      <c r="B84" t="s">
        <v>3272</v>
      </c>
      <c r="C84" t="s">
        <v>3238</v>
      </c>
      <c r="D84" t="s">
        <v>3275</v>
      </c>
      <c r="E84"/>
      <c r="F84" t="s">
        <v>3274</v>
      </c>
      <c r="G84" s="95">
        <v>43634</v>
      </c>
      <c r="H84" t="s">
        <v>2249</v>
      </c>
      <c r="I84" s="77">
        <v>5.0199999999999996</v>
      </c>
      <c r="J84" t="s">
        <v>356</v>
      </c>
      <c r="K84" t="s">
        <v>102</v>
      </c>
      <c r="L84" s="78">
        <v>2.4899999999999999E-2</v>
      </c>
      <c r="M84" s="78">
        <v>2.75E-2</v>
      </c>
      <c r="N84" s="77">
        <v>67343.42</v>
      </c>
      <c r="O84" s="77">
        <v>111.01</v>
      </c>
      <c r="P84" s="77">
        <v>74.757930541999997</v>
      </c>
      <c r="Q84" s="78">
        <v>1.1000000000000001E-3</v>
      </c>
      <c r="R84" s="78">
        <v>1E-4</v>
      </c>
    </row>
    <row r="85" spans="2:18">
      <c r="B85" t="s">
        <v>3272</v>
      </c>
      <c r="C85" t="s">
        <v>3238</v>
      </c>
      <c r="D85" t="s">
        <v>3276</v>
      </c>
      <c r="E85"/>
      <c r="F85" t="s">
        <v>3274</v>
      </c>
      <c r="G85" s="95">
        <v>43634</v>
      </c>
      <c r="H85" t="s">
        <v>2249</v>
      </c>
      <c r="I85" s="77">
        <v>5.29</v>
      </c>
      <c r="J85" t="s">
        <v>356</v>
      </c>
      <c r="K85" t="s">
        <v>102</v>
      </c>
      <c r="L85" s="78">
        <v>3.5999999999999997E-2</v>
      </c>
      <c r="M85" s="78">
        <v>2.7699999999999999E-2</v>
      </c>
      <c r="N85" s="77">
        <v>44407.41</v>
      </c>
      <c r="O85" s="77">
        <v>115.53</v>
      </c>
      <c r="P85" s="77">
        <v>51.303880773000003</v>
      </c>
      <c r="Q85" s="78">
        <v>6.9999999999999999E-4</v>
      </c>
      <c r="R85" s="78">
        <v>1E-4</v>
      </c>
    </row>
    <row r="86" spans="2:18">
      <c r="B86" t="s">
        <v>3277</v>
      </c>
      <c r="C86" t="s">
        <v>3198</v>
      </c>
      <c r="D86" t="s">
        <v>3278</v>
      </c>
      <c r="E86"/>
      <c r="F86" t="s">
        <v>3274</v>
      </c>
      <c r="G86" s="95">
        <v>44651</v>
      </c>
      <c r="H86" t="s">
        <v>2249</v>
      </c>
      <c r="I86" s="77">
        <v>7.82</v>
      </c>
      <c r="J86" t="s">
        <v>356</v>
      </c>
      <c r="K86" t="s">
        <v>102</v>
      </c>
      <c r="L86" s="78">
        <v>1.7999999999999999E-2</v>
      </c>
      <c r="M86" s="78">
        <v>3.6600000000000001E-2</v>
      </c>
      <c r="N86" s="77">
        <v>787355.7</v>
      </c>
      <c r="O86" s="77">
        <v>92.92</v>
      </c>
      <c r="P86" s="77">
        <v>731.61091643999998</v>
      </c>
      <c r="Q86" s="78">
        <v>1.04E-2</v>
      </c>
      <c r="R86" s="78">
        <v>1E-3</v>
      </c>
    </row>
    <row r="87" spans="2:18">
      <c r="B87" t="s">
        <v>3277</v>
      </c>
      <c r="C87" t="s">
        <v>3198</v>
      </c>
      <c r="D87" t="s">
        <v>3279</v>
      </c>
      <c r="E87"/>
      <c r="F87" t="s">
        <v>3274</v>
      </c>
      <c r="G87" s="95">
        <v>44651</v>
      </c>
      <c r="H87" t="s">
        <v>2249</v>
      </c>
      <c r="I87" s="77">
        <v>7.42</v>
      </c>
      <c r="J87" t="s">
        <v>356</v>
      </c>
      <c r="K87" t="s">
        <v>102</v>
      </c>
      <c r="L87" s="78">
        <v>1.8800000000000001E-2</v>
      </c>
      <c r="M87" s="78">
        <v>3.8699999999999998E-2</v>
      </c>
      <c r="N87" s="77">
        <v>486378.23</v>
      </c>
      <c r="O87" s="77">
        <v>92.79</v>
      </c>
      <c r="P87" s="77">
        <v>451.31035961700002</v>
      </c>
      <c r="Q87" s="78">
        <v>6.4000000000000003E-3</v>
      </c>
      <c r="R87" s="78">
        <v>5.9999999999999995E-4</v>
      </c>
    </row>
    <row r="88" spans="2:18">
      <c r="B88" t="s">
        <v>3277</v>
      </c>
      <c r="C88" t="s">
        <v>3198</v>
      </c>
      <c r="D88" t="s">
        <v>3280</v>
      </c>
      <c r="E88"/>
      <c r="F88" t="s">
        <v>3274</v>
      </c>
      <c r="G88" s="95">
        <v>44705</v>
      </c>
      <c r="H88" t="s">
        <v>2249</v>
      </c>
      <c r="I88" s="77">
        <v>7.73</v>
      </c>
      <c r="J88" t="s">
        <v>356</v>
      </c>
      <c r="K88" t="s">
        <v>102</v>
      </c>
      <c r="L88" s="78">
        <v>2.3699999999999999E-2</v>
      </c>
      <c r="M88" s="78">
        <v>2.3800000000000002E-2</v>
      </c>
      <c r="N88" s="77">
        <v>321355.02</v>
      </c>
      <c r="O88" s="77">
        <v>105.84</v>
      </c>
      <c r="P88" s="77">
        <v>340.12215316800001</v>
      </c>
      <c r="Q88" s="78">
        <v>4.7999999999999996E-3</v>
      </c>
      <c r="R88" s="78">
        <v>5.0000000000000001E-4</v>
      </c>
    </row>
    <row r="89" spans="2:18">
      <c r="B89" t="s">
        <v>3277</v>
      </c>
      <c r="C89" t="s">
        <v>3198</v>
      </c>
      <c r="D89" t="s">
        <v>3281</v>
      </c>
      <c r="E89"/>
      <c r="F89" t="s">
        <v>3274</v>
      </c>
      <c r="G89" s="95">
        <v>44705</v>
      </c>
      <c r="H89" t="s">
        <v>2249</v>
      </c>
      <c r="I89" s="77">
        <v>7.36</v>
      </c>
      <c r="J89" t="s">
        <v>356</v>
      </c>
      <c r="K89" t="s">
        <v>102</v>
      </c>
      <c r="L89" s="78">
        <v>2.3199999999999998E-2</v>
      </c>
      <c r="M89" s="78">
        <v>2.5499999999999998E-2</v>
      </c>
      <c r="N89" s="77">
        <v>228382.93</v>
      </c>
      <c r="O89" s="77">
        <v>104.19</v>
      </c>
      <c r="P89" s="77">
        <v>237.952174767</v>
      </c>
      <c r="Q89" s="78">
        <v>3.3999999999999998E-3</v>
      </c>
      <c r="R89" s="78">
        <v>2.9999999999999997E-4</v>
      </c>
    </row>
    <row r="90" spans="2:18">
      <c r="B90" t="s">
        <v>3282</v>
      </c>
      <c r="C90" t="s">
        <v>3238</v>
      </c>
      <c r="D90" t="s">
        <v>3283</v>
      </c>
      <c r="E90"/>
      <c r="F90" t="s">
        <v>3274</v>
      </c>
      <c r="G90" s="95">
        <v>44087</v>
      </c>
      <c r="H90" t="s">
        <v>2249</v>
      </c>
      <c r="I90" s="77">
        <v>5.39</v>
      </c>
      <c r="J90" t="s">
        <v>356</v>
      </c>
      <c r="K90" t="s">
        <v>102</v>
      </c>
      <c r="L90" s="78">
        <v>1.7899999999999999E-2</v>
      </c>
      <c r="M90" s="78">
        <v>2.81E-2</v>
      </c>
      <c r="N90" s="77">
        <v>191792.01</v>
      </c>
      <c r="O90" s="77">
        <v>104.81</v>
      </c>
      <c r="P90" s="77">
        <v>201.01720568100001</v>
      </c>
      <c r="Q90" s="78">
        <v>2.8999999999999998E-3</v>
      </c>
      <c r="R90" s="78">
        <v>2.9999999999999997E-4</v>
      </c>
    </row>
    <row r="91" spans="2:18">
      <c r="B91" t="s">
        <v>3282</v>
      </c>
      <c r="C91" t="s">
        <v>3238</v>
      </c>
      <c r="D91" t="s">
        <v>3284</v>
      </c>
      <c r="E91"/>
      <c r="F91" t="s">
        <v>3274</v>
      </c>
      <c r="G91" s="95">
        <v>44087</v>
      </c>
      <c r="H91" t="s">
        <v>2249</v>
      </c>
      <c r="I91" s="77">
        <v>6.75</v>
      </c>
      <c r="J91" t="s">
        <v>356</v>
      </c>
      <c r="K91" t="s">
        <v>102</v>
      </c>
      <c r="L91" s="78">
        <v>7.5499999999999998E-2</v>
      </c>
      <c r="M91" s="78">
        <v>7.9500000000000001E-2</v>
      </c>
      <c r="N91" s="77">
        <v>77512.259999999995</v>
      </c>
      <c r="O91" s="77">
        <v>99.48</v>
      </c>
      <c r="P91" s="77">
        <v>77.109196248000003</v>
      </c>
      <c r="Q91" s="78">
        <v>1.1000000000000001E-3</v>
      </c>
      <c r="R91" s="78">
        <v>1E-4</v>
      </c>
    </row>
    <row r="92" spans="2:18">
      <c r="B92" t="s">
        <v>3285</v>
      </c>
      <c r="C92" t="s">
        <v>3238</v>
      </c>
      <c r="D92" t="s">
        <v>3286</v>
      </c>
      <c r="E92"/>
      <c r="F92" t="s">
        <v>3274</v>
      </c>
      <c r="G92" s="95">
        <v>44748</v>
      </c>
      <c r="H92" t="s">
        <v>2249</v>
      </c>
      <c r="I92" s="77">
        <v>1.86</v>
      </c>
      <c r="J92" t="s">
        <v>356</v>
      </c>
      <c r="K92" t="s">
        <v>102</v>
      </c>
      <c r="L92" s="78">
        <v>7.5700000000000003E-2</v>
      </c>
      <c r="M92" s="78">
        <v>8.48E-2</v>
      </c>
      <c r="N92" s="77">
        <v>2603284.89</v>
      </c>
      <c r="O92" s="77">
        <v>100.48</v>
      </c>
      <c r="P92" s="77">
        <v>2615.7806574719998</v>
      </c>
      <c r="Q92" s="78">
        <v>3.7100000000000001E-2</v>
      </c>
      <c r="R92" s="78">
        <v>3.7000000000000002E-3</v>
      </c>
    </row>
    <row r="93" spans="2:18">
      <c r="B93" t="s">
        <v>3287</v>
      </c>
      <c r="C93" t="s">
        <v>3198</v>
      </c>
      <c r="D93" t="s">
        <v>3288</v>
      </c>
      <c r="E93"/>
      <c r="F93" t="s">
        <v>3274</v>
      </c>
      <c r="G93" s="95">
        <v>45015</v>
      </c>
      <c r="H93" t="s">
        <v>2249</v>
      </c>
      <c r="I93" s="77">
        <v>4.0999999999999996</v>
      </c>
      <c r="J93" t="s">
        <v>602</v>
      </c>
      <c r="K93" t="s">
        <v>102</v>
      </c>
      <c r="L93" s="78">
        <v>3.3599999999999998E-2</v>
      </c>
      <c r="M93" s="78">
        <v>3.1699999999999999E-2</v>
      </c>
      <c r="N93" s="77">
        <v>244175.46</v>
      </c>
      <c r="O93" s="77">
        <v>103.08</v>
      </c>
      <c r="P93" s="77">
        <v>251.69606416799999</v>
      </c>
      <c r="Q93" s="78">
        <v>3.5999999999999999E-3</v>
      </c>
      <c r="R93" s="78">
        <v>4.0000000000000002E-4</v>
      </c>
    </row>
    <row r="94" spans="2:18">
      <c r="B94" t="s">
        <v>3289</v>
      </c>
      <c r="C94" t="s">
        <v>3238</v>
      </c>
      <c r="D94" t="s">
        <v>3290</v>
      </c>
      <c r="E94"/>
      <c r="F94" t="s">
        <v>509</v>
      </c>
      <c r="G94" s="95">
        <v>40903</v>
      </c>
      <c r="H94" t="s">
        <v>208</v>
      </c>
      <c r="I94" s="77">
        <v>3.89</v>
      </c>
      <c r="J94" t="s">
        <v>367</v>
      </c>
      <c r="K94" t="s">
        <v>102</v>
      </c>
      <c r="L94" s="78">
        <v>5.2600000000000001E-2</v>
      </c>
      <c r="M94" s="78">
        <v>3.3700000000000001E-2</v>
      </c>
      <c r="N94" s="77">
        <v>7322.1</v>
      </c>
      <c r="O94" s="77">
        <v>123.18</v>
      </c>
      <c r="P94" s="77">
        <v>9.0193627799999998</v>
      </c>
      <c r="Q94" s="78">
        <v>1E-4</v>
      </c>
      <c r="R94" s="78">
        <v>0</v>
      </c>
    </row>
    <row r="95" spans="2:18">
      <c r="B95" t="s">
        <v>3289</v>
      </c>
      <c r="C95" t="s">
        <v>3238</v>
      </c>
      <c r="D95" t="s">
        <v>3291</v>
      </c>
      <c r="E95"/>
      <c r="F95" t="s">
        <v>509</v>
      </c>
      <c r="G95" s="95">
        <v>40933</v>
      </c>
      <c r="H95" t="s">
        <v>208</v>
      </c>
      <c r="I95" s="77">
        <v>3.93</v>
      </c>
      <c r="J95" t="s">
        <v>367</v>
      </c>
      <c r="K95" t="s">
        <v>102</v>
      </c>
      <c r="L95" s="78">
        <v>5.1299999999999998E-2</v>
      </c>
      <c r="M95" s="78">
        <v>2.5399999999999999E-2</v>
      </c>
      <c r="N95" s="77">
        <v>27000.65</v>
      </c>
      <c r="O95" s="77">
        <v>126.52</v>
      </c>
      <c r="P95" s="77">
        <v>34.161222379999998</v>
      </c>
      <c r="Q95" s="78">
        <v>5.0000000000000001E-4</v>
      </c>
      <c r="R95" s="78">
        <v>0</v>
      </c>
    </row>
    <row r="96" spans="2:18">
      <c r="B96" t="s">
        <v>3289</v>
      </c>
      <c r="C96" t="s">
        <v>3238</v>
      </c>
      <c r="D96" t="s">
        <v>3292</v>
      </c>
      <c r="E96"/>
      <c r="F96" t="s">
        <v>509</v>
      </c>
      <c r="G96" s="95">
        <v>40993</v>
      </c>
      <c r="H96" t="s">
        <v>208</v>
      </c>
      <c r="I96" s="77">
        <v>3.93</v>
      </c>
      <c r="J96" t="s">
        <v>367</v>
      </c>
      <c r="K96" t="s">
        <v>102</v>
      </c>
      <c r="L96" s="78">
        <v>5.1499999999999997E-2</v>
      </c>
      <c r="M96" s="78">
        <v>2.5399999999999999E-2</v>
      </c>
      <c r="N96" s="77">
        <v>15713.68</v>
      </c>
      <c r="O96" s="77">
        <v>126.59</v>
      </c>
      <c r="P96" s="77">
        <v>19.891947512000002</v>
      </c>
      <c r="Q96" s="78">
        <v>2.9999999999999997E-4</v>
      </c>
      <c r="R96" s="78">
        <v>0</v>
      </c>
    </row>
    <row r="97" spans="2:18">
      <c r="B97" t="s">
        <v>3289</v>
      </c>
      <c r="C97" t="s">
        <v>3238</v>
      </c>
      <c r="D97" t="s">
        <v>3293</v>
      </c>
      <c r="E97"/>
      <c r="F97" t="s">
        <v>509</v>
      </c>
      <c r="G97" s="95">
        <v>41053</v>
      </c>
      <c r="H97" t="s">
        <v>208</v>
      </c>
      <c r="I97" s="77">
        <v>3.93</v>
      </c>
      <c r="J97" t="s">
        <v>367</v>
      </c>
      <c r="K97" t="s">
        <v>102</v>
      </c>
      <c r="L97" s="78">
        <v>5.0999999999999997E-2</v>
      </c>
      <c r="M97" s="78">
        <v>2.5399999999999999E-2</v>
      </c>
      <c r="N97" s="77">
        <v>11068.35</v>
      </c>
      <c r="O97" s="77">
        <v>124.79</v>
      </c>
      <c r="P97" s="77">
        <v>13.812193965000001</v>
      </c>
      <c r="Q97" s="78">
        <v>2.0000000000000001E-4</v>
      </c>
      <c r="R97" s="78">
        <v>0</v>
      </c>
    </row>
    <row r="98" spans="2:18">
      <c r="B98" t="s">
        <v>3289</v>
      </c>
      <c r="C98" t="s">
        <v>3238</v>
      </c>
      <c r="D98" t="s">
        <v>3294</v>
      </c>
      <c r="E98"/>
      <c r="F98" t="s">
        <v>509</v>
      </c>
      <c r="G98" s="95">
        <v>41269</v>
      </c>
      <c r="H98" t="s">
        <v>208</v>
      </c>
      <c r="I98" s="77">
        <v>3.96</v>
      </c>
      <c r="J98" t="s">
        <v>367</v>
      </c>
      <c r="K98" t="s">
        <v>102</v>
      </c>
      <c r="L98" s="78">
        <v>5.0999999999999997E-2</v>
      </c>
      <c r="M98" s="78">
        <v>2.12E-2</v>
      </c>
      <c r="N98" s="77">
        <v>6251.8</v>
      </c>
      <c r="O98" s="77">
        <v>126.6</v>
      </c>
      <c r="P98" s="77">
        <v>7.9147787999999997</v>
      </c>
      <c r="Q98" s="78">
        <v>1E-4</v>
      </c>
      <c r="R98" s="78">
        <v>0</v>
      </c>
    </row>
    <row r="99" spans="2:18">
      <c r="B99" t="s">
        <v>3289</v>
      </c>
      <c r="C99" t="s">
        <v>3238</v>
      </c>
      <c r="D99" t="s">
        <v>3295</v>
      </c>
      <c r="E99"/>
      <c r="F99" t="s">
        <v>509</v>
      </c>
      <c r="G99" s="95">
        <v>41298</v>
      </c>
      <c r="H99" t="s">
        <v>208</v>
      </c>
      <c r="I99" s="77">
        <v>3.93</v>
      </c>
      <c r="J99" t="s">
        <v>367</v>
      </c>
      <c r="K99" t="s">
        <v>102</v>
      </c>
      <c r="L99" s="78">
        <v>5.0999999999999997E-2</v>
      </c>
      <c r="M99" s="78">
        <v>2.5399999999999999E-2</v>
      </c>
      <c r="N99" s="77">
        <v>12650.46</v>
      </c>
      <c r="O99" s="77">
        <v>124.31</v>
      </c>
      <c r="P99" s="77">
        <v>15.725786826</v>
      </c>
      <c r="Q99" s="78">
        <v>2.0000000000000001E-4</v>
      </c>
      <c r="R99" s="78">
        <v>0</v>
      </c>
    </row>
    <row r="100" spans="2:18">
      <c r="B100" t="s">
        <v>3289</v>
      </c>
      <c r="C100" t="s">
        <v>3238</v>
      </c>
      <c r="D100" t="s">
        <v>3296</v>
      </c>
      <c r="E100"/>
      <c r="F100" t="s">
        <v>509</v>
      </c>
      <c r="G100" s="95">
        <v>41330</v>
      </c>
      <c r="H100" t="s">
        <v>208</v>
      </c>
      <c r="I100" s="77">
        <v>3.93</v>
      </c>
      <c r="J100" t="s">
        <v>367</v>
      </c>
      <c r="K100" t="s">
        <v>102</v>
      </c>
      <c r="L100" s="78">
        <v>5.0999999999999997E-2</v>
      </c>
      <c r="M100" s="78">
        <v>2.5399999999999999E-2</v>
      </c>
      <c r="N100" s="77">
        <v>19610.36</v>
      </c>
      <c r="O100" s="77">
        <v>124.54</v>
      </c>
      <c r="P100" s="77">
        <v>24.422742344</v>
      </c>
      <c r="Q100" s="78">
        <v>2.9999999999999997E-4</v>
      </c>
      <c r="R100" s="78">
        <v>0</v>
      </c>
    </row>
    <row r="101" spans="2:18">
      <c r="B101" t="s">
        <v>3289</v>
      </c>
      <c r="C101" t="s">
        <v>3238</v>
      </c>
      <c r="D101" t="s">
        <v>3297</v>
      </c>
      <c r="E101"/>
      <c r="F101" t="s">
        <v>509</v>
      </c>
      <c r="G101" s="95">
        <v>41389</v>
      </c>
      <c r="H101" t="s">
        <v>208</v>
      </c>
      <c r="I101" s="77">
        <v>3.96</v>
      </c>
      <c r="J101" t="s">
        <v>367</v>
      </c>
      <c r="K101" t="s">
        <v>102</v>
      </c>
      <c r="L101" s="78">
        <v>5.0999999999999997E-2</v>
      </c>
      <c r="M101" s="78">
        <v>2.12E-2</v>
      </c>
      <c r="N101" s="77">
        <v>8583.75</v>
      </c>
      <c r="O101" s="77">
        <v>126.34</v>
      </c>
      <c r="P101" s="77">
        <v>10.84470975</v>
      </c>
      <c r="Q101" s="78">
        <v>2.0000000000000001E-4</v>
      </c>
      <c r="R101" s="78">
        <v>0</v>
      </c>
    </row>
    <row r="102" spans="2:18">
      <c r="B102" t="s">
        <v>3289</v>
      </c>
      <c r="C102" t="s">
        <v>3238</v>
      </c>
      <c r="D102" t="s">
        <v>3298</v>
      </c>
      <c r="E102"/>
      <c r="F102" t="s">
        <v>509</v>
      </c>
      <c r="G102" s="95">
        <v>41085</v>
      </c>
      <c r="H102" t="s">
        <v>208</v>
      </c>
      <c r="I102" s="77">
        <v>3.93</v>
      </c>
      <c r="J102" t="s">
        <v>367</v>
      </c>
      <c r="K102" t="s">
        <v>102</v>
      </c>
      <c r="L102" s="78">
        <v>5.0999999999999997E-2</v>
      </c>
      <c r="M102" s="78">
        <v>2.5399999999999999E-2</v>
      </c>
      <c r="N102" s="77">
        <v>20366.52</v>
      </c>
      <c r="O102" s="77">
        <v>124.79</v>
      </c>
      <c r="P102" s="77">
        <v>25.415380308</v>
      </c>
      <c r="Q102" s="78">
        <v>4.0000000000000002E-4</v>
      </c>
      <c r="R102" s="78">
        <v>0</v>
      </c>
    </row>
    <row r="103" spans="2:18">
      <c r="B103" t="s">
        <v>3289</v>
      </c>
      <c r="C103" t="s">
        <v>3238</v>
      </c>
      <c r="D103" t="s">
        <v>3299</v>
      </c>
      <c r="E103"/>
      <c r="F103" t="s">
        <v>509</v>
      </c>
      <c r="G103" s="95">
        <v>41115</v>
      </c>
      <c r="H103" t="s">
        <v>208</v>
      </c>
      <c r="I103" s="77">
        <v>3.93</v>
      </c>
      <c r="J103" t="s">
        <v>367</v>
      </c>
      <c r="K103" t="s">
        <v>102</v>
      </c>
      <c r="L103" s="78">
        <v>5.0999999999999997E-2</v>
      </c>
      <c r="M103" s="78">
        <v>2.5600000000000001E-2</v>
      </c>
      <c r="N103" s="77">
        <v>9031.5400000000009</v>
      </c>
      <c r="O103" s="77">
        <v>125.07</v>
      </c>
      <c r="P103" s="77">
        <v>11.295747078</v>
      </c>
      <c r="Q103" s="78">
        <v>2.0000000000000001E-4</v>
      </c>
      <c r="R103" s="78">
        <v>0</v>
      </c>
    </row>
    <row r="104" spans="2:18">
      <c r="B104" t="s">
        <v>3289</v>
      </c>
      <c r="C104" t="s">
        <v>3238</v>
      </c>
      <c r="D104" t="s">
        <v>3300</v>
      </c>
      <c r="E104"/>
      <c r="F104" t="s">
        <v>509</v>
      </c>
      <c r="G104" s="95">
        <v>41179</v>
      </c>
      <c r="H104" t="s">
        <v>208</v>
      </c>
      <c r="I104" s="77">
        <v>3.93</v>
      </c>
      <c r="J104" t="s">
        <v>367</v>
      </c>
      <c r="K104" t="s">
        <v>102</v>
      </c>
      <c r="L104" s="78">
        <v>5.0999999999999997E-2</v>
      </c>
      <c r="M104" s="78">
        <v>2.5399999999999999E-2</v>
      </c>
      <c r="N104" s="77">
        <v>11388.77</v>
      </c>
      <c r="O104" s="77">
        <v>123.73</v>
      </c>
      <c r="P104" s="77">
        <v>14.091325121000001</v>
      </c>
      <c r="Q104" s="78">
        <v>2.0000000000000001E-4</v>
      </c>
      <c r="R104" s="78">
        <v>0</v>
      </c>
    </row>
    <row r="105" spans="2:18">
      <c r="B105" t="s">
        <v>3289</v>
      </c>
      <c r="C105" t="s">
        <v>3238</v>
      </c>
      <c r="D105" t="s">
        <v>3301</v>
      </c>
      <c r="E105"/>
      <c r="F105" t="s">
        <v>509</v>
      </c>
      <c r="G105" s="95">
        <v>41207</v>
      </c>
      <c r="H105" t="s">
        <v>208</v>
      </c>
      <c r="I105" s="77">
        <v>3.96</v>
      </c>
      <c r="J105" t="s">
        <v>367</v>
      </c>
      <c r="K105" t="s">
        <v>102</v>
      </c>
      <c r="L105" s="78">
        <v>5.0999999999999997E-2</v>
      </c>
      <c r="M105" s="78">
        <v>2.1100000000000001E-2</v>
      </c>
      <c r="N105" s="77">
        <v>2603.88</v>
      </c>
      <c r="O105" s="77">
        <v>125.79</v>
      </c>
      <c r="P105" s="77">
        <v>3.2754206520000002</v>
      </c>
      <c r="Q105" s="78">
        <v>0</v>
      </c>
      <c r="R105" s="78">
        <v>0</v>
      </c>
    </row>
    <row r="106" spans="2:18">
      <c r="B106" t="s">
        <v>3289</v>
      </c>
      <c r="C106" t="s">
        <v>3238</v>
      </c>
      <c r="D106" t="s">
        <v>3302</v>
      </c>
      <c r="E106"/>
      <c r="F106" t="s">
        <v>509</v>
      </c>
      <c r="G106" s="95">
        <v>41239</v>
      </c>
      <c r="H106" t="s">
        <v>208</v>
      </c>
      <c r="I106" s="77">
        <v>3.93</v>
      </c>
      <c r="J106" t="s">
        <v>367</v>
      </c>
      <c r="K106" t="s">
        <v>102</v>
      </c>
      <c r="L106" s="78">
        <v>5.0999999999999997E-2</v>
      </c>
      <c r="M106" s="78">
        <v>2.5399999999999999E-2</v>
      </c>
      <c r="N106" s="77">
        <v>22963.03</v>
      </c>
      <c r="O106" s="77">
        <v>123.97</v>
      </c>
      <c r="P106" s="77">
        <v>28.467268291</v>
      </c>
      <c r="Q106" s="78">
        <v>4.0000000000000002E-4</v>
      </c>
      <c r="R106" s="78">
        <v>0</v>
      </c>
    </row>
    <row r="107" spans="2:18">
      <c r="B107" t="s">
        <v>3289</v>
      </c>
      <c r="C107" t="s">
        <v>3238</v>
      </c>
      <c r="D107" t="s">
        <v>3303</v>
      </c>
      <c r="E107"/>
      <c r="F107" t="s">
        <v>509</v>
      </c>
      <c r="G107" s="95">
        <v>41450</v>
      </c>
      <c r="H107" t="s">
        <v>208</v>
      </c>
      <c r="I107" s="77">
        <v>3.96</v>
      </c>
      <c r="J107" t="s">
        <v>367</v>
      </c>
      <c r="K107" t="s">
        <v>102</v>
      </c>
      <c r="L107" s="78">
        <v>5.0999999999999997E-2</v>
      </c>
      <c r="M107" s="78">
        <v>2.1399999999999999E-2</v>
      </c>
      <c r="N107" s="77">
        <v>5179.2299999999996</v>
      </c>
      <c r="O107" s="77">
        <v>125.63</v>
      </c>
      <c r="P107" s="77">
        <v>6.5066666489999996</v>
      </c>
      <c r="Q107" s="78">
        <v>1E-4</v>
      </c>
      <c r="R107" s="78">
        <v>0</v>
      </c>
    </row>
    <row r="108" spans="2:18">
      <c r="B108" t="s">
        <v>3289</v>
      </c>
      <c r="C108" t="s">
        <v>3238</v>
      </c>
      <c r="D108" t="s">
        <v>3304</v>
      </c>
      <c r="E108"/>
      <c r="F108" t="s">
        <v>509</v>
      </c>
      <c r="G108" s="95">
        <v>41480</v>
      </c>
      <c r="H108" t="s">
        <v>208</v>
      </c>
      <c r="I108" s="77">
        <v>3.95</v>
      </c>
      <c r="J108" t="s">
        <v>367</v>
      </c>
      <c r="K108" t="s">
        <v>102</v>
      </c>
      <c r="L108" s="78">
        <v>5.0999999999999997E-2</v>
      </c>
      <c r="M108" s="78">
        <v>2.2200000000000001E-2</v>
      </c>
      <c r="N108" s="77">
        <v>4548.3900000000003</v>
      </c>
      <c r="O108" s="77">
        <v>124.24</v>
      </c>
      <c r="P108" s="77">
        <v>5.6509197359999996</v>
      </c>
      <c r="Q108" s="78">
        <v>1E-4</v>
      </c>
      <c r="R108" s="78">
        <v>0</v>
      </c>
    </row>
    <row r="109" spans="2:18">
      <c r="B109" t="s">
        <v>3289</v>
      </c>
      <c r="C109" t="s">
        <v>3238</v>
      </c>
      <c r="D109" t="s">
        <v>3305</v>
      </c>
      <c r="E109"/>
      <c r="F109" t="s">
        <v>509</v>
      </c>
      <c r="G109" s="95">
        <v>41512</v>
      </c>
      <c r="H109" t="s">
        <v>208</v>
      </c>
      <c r="I109" s="77">
        <v>3.89</v>
      </c>
      <c r="J109" t="s">
        <v>367</v>
      </c>
      <c r="K109" t="s">
        <v>102</v>
      </c>
      <c r="L109" s="78">
        <v>5.0999999999999997E-2</v>
      </c>
      <c r="M109" s="78">
        <v>3.3799999999999997E-2</v>
      </c>
      <c r="N109" s="77">
        <v>14180.41</v>
      </c>
      <c r="O109" s="77">
        <v>118.48</v>
      </c>
      <c r="P109" s="77">
        <v>16.800949767999999</v>
      </c>
      <c r="Q109" s="78">
        <v>2.0000000000000001E-4</v>
      </c>
      <c r="R109" s="78">
        <v>0</v>
      </c>
    </row>
    <row r="110" spans="2:18">
      <c r="B110" t="s">
        <v>3289</v>
      </c>
      <c r="C110" t="s">
        <v>3238</v>
      </c>
      <c r="D110" t="s">
        <v>3306</v>
      </c>
      <c r="E110"/>
      <c r="F110" t="s">
        <v>509</v>
      </c>
      <c r="G110" s="95">
        <v>41547</v>
      </c>
      <c r="H110" t="s">
        <v>208</v>
      </c>
      <c r="I110" s="77">
        <v>3.89</v>
      </c>
      <c r="J110" t="s">
        <v>367</v>
      </c>
      <c r="K110" t="s">
        <v>102</v>
      </c>
      <c r="L110" s="78">
        <v>5.0999999999999997E-2</v>
      </c>
      <c r="M110" s="78">
        <v>3.39E-2</v>
      </c>
      <c r="N110" s="77">
        <v>10375.93</v>
      </c>
      <c r="O110" s="77">
        <v>118.24</v>
      </c>
      <c r="P110" s="77">
        <v>12.268499631999999</v>
      </c>
      <c r="Q110" s="78">
        <v>2.0000000000000001E-4</v>
      </c>
      <c r="R110" s="78">
        <v>0</v>
      </c>
    </row>
    <row r="111" spans="2:18">
      <c r="B111" t="s">
        <v>3289</v>
      </c>
      <c r="C111" t="s">
        <v>3238</v>
      </c>
      <c r="D111" t="s">
        <v>3307</v>
      </c>
      <c r="E111"/>
      <c r="F111" t="s">
        <v>509</v>
      </c>
      <c r="G111" s="95">
        <v>41571</v>
      </c>
      <c r="H111" t="s">
        <v>208</v>
      </c>
      <c r="I111" s="77">
        <v>3.95</v>
      </c>
      <c r="J111" t="s">
        <v>367</v>
      </c>
      <c r="K111" t="s">
        <v>102</v>
      </c>
      <c r="L111" s="78">
        <v>5.0999999999999997E-2</v>
      </c>
      <c r="M111" s="78">
        <v>2.3E-2</v>
      </c>
      <c r="N111" s="77">
        <v>5059.26</v>
      </c>
      <c r="O111" s="77">
        <v>123.24</v>
      </c>
      <c r="P111" s="77">
        <v>6.2350320239999997</v>
      </c>
      <c r="Q111" s="78">
        <v>1E-4</v>
      </c>
      <c r="R111" s="78">
        <v>0</v>
      </c>
    </row>
    <row r="112" spans="2:18">
      <c r="B112" t="s">
        <v>3289</v>
      </c>
      <c r="C112" t="s">
        <v>3238</v>
      </c>
      <c r="D112" t="s">
        <v>3308</v>
      </c>
      <c r="E112"/>
      <c r="F112" t="s">
        <v>509</v>
      </c>
      <c r="G112" s="95">
        <v>41597</v>
      </c>
      <c r="H112" t="s">
        <v>208</v>
      </c>
      <c r="I112" s="77">
        <v>3.95</v>
      </c>
      <c r="J112" t="s">
        <v>367</v>
      </c>
      <c r="K112" t="s">
        <v>102</v>
      </c>
      <c r="L112" s="78">
        <v>5.0999999999999997E-2</v>
      </c>
      <c r="M112" s="78">
        <v>2.3300000000000001E-2</v>
      </c>
      <c r="N112" s="77">
        <v>1306.5999999999999</v>
      </c>
      <c r="O112" s="77">
        <v>122.75</v>
      </c>
      <c r="P112" s="77">
        <v>1.6038515</v>
      </c>
      <c r="Q112" s="78">
        <v>0</v>
      </c>
      <c r="R112" s="78">
        <v>0</v>
      </c>
    </row>
    <row r="113" spans="2:18">
      <c r="B113" t="s">
        <v>3289</v>
      </c>
      <c r="C113" t="s">
        <v>3238</v>
      </c>
      <c r="D113" t="s">
        <v>3309</v>
      </c>
      <c r="E113"/>
      <c r="F113" t="s">
        <v>509</v>
      </c>
      <c r="G113" s="95">
        <v>41630</v>
      </c>
      <c r="H113" t="s">
        <v>208</v>
      </c>
      <c r="I113" s="77">
        <v>3.93</v>
      </c>
      <c r="J113" t="s">
        <v>367</v>
      </c>
      <c r="K113" t="s">
        <v>102</v>
      </c>
      <c r="L113" s="78">
        <v>5.0999999999999997E-2</v>
      </c>
      <c r="M113" s="78">
        <v>2.5399999999999999E-2</v>
      </c>
      <c r="N113" s="77">
        <v>14864.9</v>
      </c>
      <c r="O113" s="77">
        <v>122.21</v>
      </c>
      <c r="P113" s="77">
        <v>18.16639429</v>
      </c>
      <c r="Q113" s="78">
        <v>2.9999999999999997E-4</v>
      </c>
      <c r="R113" s="78">
        <v>0</v>
      </c>
    </row>
    <row r="114" spans="2:18">
      <c r="B114" t="s">
        <v>3289</v>
      </c>
      <c r="C114" t="s">
        <v>3238</v>
      </c>
      <c r="D114" t="s">
        <v>3310</v>
      </c>
      <c r="E114"/>
      <c r="F114" t="s">
        <v>509</v>
      </c>
      <c r="G114" s="95">
        <v>41666</v>
      </c>
      <c r="H114" t="s">
        <v>208</v>
      </c>
      <c r="I114" s="77">
        <v>3.94</v>
      </c>
      <c r="J114" t="s">
        <v>367</v>
      </c>
      <c r="K114" t="s">
        <v>102</v>
      </c>
      <c r="L114" s="78">
        <v>5.0999999999999997E-2</v>
      </c>
      <c r="M114" s="78">
        <v>2.5399999999999999E-2</v>
      </c>
      <c r="N114" s="77">
        <v>2875.17</v>
      </c>
      <c r="O114" s="77">
        <v>122.12</v>
      </c>
      <c r="P114" s="77">
        <v>3.5111576040000001</v>
      </c>
      <c r="Q114" s="78">
        <v>0</v>
      </c>
      <c r="R114" s="78">
        <v>0</v>
      </c>
    </row>
    <row r="115" spans="2:18">
      <c r="B115" t="s">
        <v>3289</v>
      </c>
      <c r="C115" t="s">
        <v>3238</v>
      </c>
      <c r="D115" t="s">
        <v>3311</v>
      </c>
      <c r="E115"/>
      <c r="F115" t="s">
        <v>509</v>
      </c>
      <c r="G115" s="95">
        <v>41696</v>
      </c>
      <c r="H115" t="s">
        <v>208</v>
      </c>
      <c r="I115" s="77">
        <v>3.94</v>
      </c>
      <c r="J115" t="s">
        <v>367</v>
      </c>
      <c r="K115" t="s">
        <v>102</v>
      </c>
      <c r="L115" s="78">
        <v>5.0999999999999997E-2</v>
      </c>
      <c r="M115" s="78">
        <v>2.5399999999999999E-2</v>
      </c>
      <c r="N115" s="77">
        <v>2767.35</v>
      </c>
      <c r="O115" s="77">
        <v>122.84</v>
      </c>
      <c r="P115" s="77">
        <v>3.3994127399999998</v>
      </c>
      <c r="Q115" s="78">
        <v>0</v>
      </c>
      <c r="R115" s="78">
        <v>0</v>
      </c>
    </row>
    <row r="116" spans="2:18">
      <c r="B116" t="s">
        <v>3289</v>
      </c>
      <c r="C116" t="s">
        <v>3238</v>
      </c>
      <c r="D116" t="s">
        <v>3312</v>
      </c>
      <c r="E116"/>
      <c r="F116" t="s">
        <v>509</v>
      </c>
      <c r="G116" s="95">
        <v>41725</v>
      </c>
      <c r="H116" t="s">
        <v>208</v>
      </c>
      <c r="I116" s="77">
        <v>3.94</v>
      </c>
      <c r="J116" t="s">
        <v>367</v>
      </c>
      <c r="K116" t="s">
        <v>102</v>
      </c>
      <c r="L116" s="78">
        <v>5.0999999999999997E-2</v>
      </c>
      <c r="M116" s="78">
        <v>2.5399999999999999E-2</v>
      </c>
      <c r="N116" s="77">
        <v>5511.25</v>
      </c>
      <c r="O116" s="77">
        <v>123.07</v>
      </c>
      <c r="P116" s="77">
        <v>6.7826953750000003</v>
      </c>
      <c r="Q116" s="78">
        <v>1E-4</v>
      </c>
      <c r="R116" s="78">
        <v>0</v>
      </c>
    </row>
    <row r="117" spans="2:18">
      <c r="B117" t="s">
        <v>3289</v>
      </c>
      <c r="C117" t="s">
        <v>3238</v>
      </c>
      <c r="D117" t="s">
        <v>3313</v>
      </c>
      <c r="E117"/>
      <c r="F117" t="s">
        <v>509</v>
      </c>
      <c r="G117" s="95">
        <v>41787</v>
      </c>
      <c r="H117" t="s">
        <v>208</v>
      </c>
      <c r="I117" s="77">
        <v>3.94</v>
      </c>
      <c r="J117" t="s">
        <v>367</v>
      </c>
      <c r="K117" t="s">
        <v>102</v>
      </c>
      <c r="L117" s="78">
        <v>5.0999999999999997E-2</v>
      </c>
      <c r="M117" s="78">
        <v>2.5399999999999999E-2</v>
      </c>
      <c r="N117" s="77">
        <v>3469.7</v>
      </c>
      <c r="O117" s="77">
        <v>122.59</v>
      </c>
      <c r="P117" s="77">
        <v>4.25350523</v>
      </c>
      <c r="Q117" s="78">
        <v>1E-4</v>
      </c>
      <c r="R117" s="78">
        <v>0</v>
      </c>
    </row>
    <row r="118" spans="2:18">
      <c r="B118" t="s">
        <v>3289</v>
      </c>
      <c r="C118" t="s">
        <v>3238</v>
      </c>
      <c r="D118" t="s">
        <v>3314</v>
      </c>
      <c r="E118"/>
      <c r="F118" t="s">
        <v>509</v>
      </c>
      <c r="G118" s="95">
        <v>41815</v>
      </c>
      <c r="H118" t="s">
        <v>208</v>
      </c>
      <c r="I118" s="77">
        <v>3.94</v>
      </c>
      <c r="J118" t="s">
        <v>367</v>
      </c>
      <c r="K118" t="s">
        <v>102</v>
      </c>
      <c r="L118" s="78">
        <v>5.0999999999999997E-2</v>
      </c>
      <c r="M118" s="78">
        <v>2.5399999999999999E-2</v>
      </c>
      <c r="N118" s="77">
        <v>1950.85</v>
      </c>
      <c r="O118" s="77">
        <v>122.48</v>
      </c>
      <c r="P118" s="77">
        <v>2.3894010799999998</v>
      </c>
      <c r="Q118" s="78">
        <v>0</v>
      </c>
      <c r="R118" s="78">
        <v>0</v>
      </c>
    </row>
    <row r="119" spans="2:18">
      <c r="B119" t="s">
        <v>3289</v>
      </c>
      <c r="C119" t="s">
        <v>3238</v>
      </c>
      <c r="D119" t="s">
        <v>3315</v>
      </c>
      <c r="E119"/>
      <c r="F119" t="s">
        <v>509</v>
      </c>
      <c r="G119" s="95">
        <v>41836</v>
      </c>
      <c r="H119" t="s">
        <v>208</v>
      </c>
      <c r="I119" s="77">
        <v>3.94</v>
      </c>
      <c r="J119" t="s">
        <v>367</v>
      </c>
      <c r="K119" t="s">
        <v>102</v>
      </c>
      <c r="L119" s="78">
        <v>5.0999999999999997E-2</v>
      </c>
      <c r="M119" s="78">
        <v>2.5399999999999999E-2</v>
      </c>
      <c r="N119" s="77">
        <v>5799.66</v>
      </c>
      <c r="O119" s="77">
        <v>122.12</v>
      </c>
      <c r="P119" s="77">
        <v>7.0825447920000002</v>
      </c>
      <c r="Q119" s="78">
        <v>1E-4</v>
      </c>
      <c r="R119" s="78">
        <v>0</v>
      </c>
    </row>
    <row r="120" spans="2:18">
      <c r="B120" t="s">
        <v>3289</v>
      </c>
      <c r="C120" t="s">
        <v>3238</v>
      </c>
      <c r="D120" t="s">
        <v>3316</v>
      </c>
      <c r="E120"/>
      <c r="F120" t="s">
        <v>509</v>
      </c>
      <c r="G120" s="95">
        <v>41911</v>
      </c>
      <c r="H120" t="s">
        <v>208</v>
      </c>
      <c r="I120" s="77">
        <v>3.94</v>
      </c>
      <c r="J120" t="s">
        <v>367</v>
      </c>
      <c r="K120" t="s">
        <v>102</v>
      </c>
      <c r="L120" s="78">
        <v>5.0999999999999997E-2</v>
      </c>
      <c r="M120" s="78">
        <v>2.5399999999999999E-2</v>
      </c>
      <c r="N120" s="77">
        <v>2276.36</v>
      </c>
      <c r="O120" s="77">
        <v>122.12</v>
      </c>
      <c r="P120" s="77">
        <v>2.779890832</v>
      </c>
      <c r="Q120" s="78">
        <v>0</v>
      </c>
      <c r="R120" s="78">
        <v>0</v>
      </c>
    </row>
    <row r="121" spans="2:18">
      <c r="B121" t="s">
        <v>3289</v>
      </c>
      <c r="C121" t="s">
        <v>3238</v>
      </c>
      <c r="D121" t="s">
        <v>3317</v>
      </c>
      <c r="E121"/>
      <c r="F121" t="s">
        <v>509</v>
      </c>
      <c r="G121" s="95">
        <v>42033</v>
      </c>
      <c r="H121" t="s">
        <v>208</v>
      </c>
      <c r="I121" s="77">
        <v>3.94</v>
      </c>
      <c r="J121" t="s">
        <v>367</v>
      </c>
      <c r="K121" t="s">
        <v>102</v>
      </c>
      <c r="L121" s="78">
        <v>5.0999999999999997E-2</v>
      </c>
      <c r="M121" s="78">
        <v>2.5399999999999999E-2</v>
      </c>
      <c r="N121" s="77">
        <v>15152.56</v>
      </c>
      <c r="O121" s="77">
        <v>122.36</v>
      </c>
      <c r="P121" s="77">
        <v>18.540672416</v>
      </c>
      <c r="Q121" s="78">
        <v>2.9999999999999997E-4</v>
      </c>
      <c r="R121" s="78">
        <v>0</v>
      </c>
    </row>
    <row r="122" spans="2:18">
      <c r="B122" t="s">
        <v>3289</v>
      </c>
      <c r="C122" t="s">
        <v>3238</v>
      </c>
      <c r="D122" t="s">
        <v>3318</v>
      </c>
      <c r="E122"/>
      <c r="F122" t="s">
        <v>509</v>
      </c>
      <c r="G122" s="95">
        <v>42054</v>
      </c>
      <c r="H122" t="s">
        <v>208</v>
      </c>
      <c r="I122" s="77">
        <v>3.93</v>
      </c>
      <c r="J122" t="s">
        <v>367</v>
      </c>
      <c r="K122" t="s">
        <v>102</v>
      </c>
      <c r="L122" s="78">
        <v>5.0999999999999997E-2</v>
      </c>
      <c r="M122" s="78">
        <v>2.5399999999999999E-2</v>
      </c>
      <c r="N122" s="77">
        <v>29599.17</v>
      </c>
      <c r="O122" s="77">
        <v>123.44</v>
      </c>
      <c r="P122" s="77">
        <v>36.537215447999998</v>
      </c>
      <c r="Q122" s="78">
        <v>5.0000000000000001E-4</v>
      </c>
      <c r="R122" s="78">
        <v>1E-4</v>
      </c>
    </row>
    <row r="123" spans="2:18">
      <c r="B123" t="s">
        <v>3289</v>
      </c>
      <c r="C123" t="s">
        <v>3238</v>
      </c>
      <c r="D123" t="s">
        <v>3319</v>
      </c>
      <c r="E123"/>
      <c r="F123" t="s">
        <v>509</v>
      </c>
      <c r="G123" s="95">
        <v>41422</v>
      </c>
      <c r="H123" t="s">
        <v>208</v>
      </c>
      <c r="I123" s="77">
        <v>3.96</v>
      </c>
      <c r="J123" t="s">
        <v>367</v>
      </c>
      <c r="K123" t="s">
        <v>102</v>
      </c>
      <c r="L123" s="78">
        <v>5.0999999999999997E-2</v>
      </c>
      <c r="M123" s="78">
        <v>2.1299999999999999E-2</v>
      </c>
      <c r="N123" s="77">
        <v>3143.84</v>
      </c>
      <c r="O123" s="77">
        <v>125.78</v>
      </c>
      <c r="P123" s="77">
        <v>3.9543219519999999</v>
      </c>
      <c r="Q123" s="78">
        <v>1E-4</v>
      </c>
      <c r="R123" s="78">
        <v>0</v>
      </c>
    </row>
    <row r="124" spans="2:18">
      <c r="B124" t="s">
        <v>3289</v>
      </c>
      <c r="C124" t="s">
        <v>3238</v>
      </c>
      <c r="D124" t="s">
        <v>3320</v>
      </c>
      <c r="E124"/>
      <c r="F124" t="s">
        <v>509</v>
      </c>
      <c r="G124" s="95">
        <v>42565</v>
      </c>
      <c r="H124" t="s">
        <v>208</v>
      </c>
      <c r="I124" s="77">
        <v>3.94</v>
      </c>
      <c r="J124" t="s">
        <v>367</v>
      </c>
      <c r="K124" t="s">
        <v>102</v>
      </c>
      <c r="L124" s="78">
        <v>5.0999999999999997E-2</v>
      </c>
      <c r="M124" s="78">
        <v>2.5399999999999999E-2</v>
      </c>
      <c r="N124" s="77">
        <v>36128.42</v>
      </c>
      <c r="O124" s="77">
        <v>123.94</v>
      </c>
      <c r="P124" s="77">
        <v>44.777563747999999</v>
      </c>
      <c r="Q124" s="78">
        <v>5.9999999999999995E-4</v>
      </c>
      <c r="R124" s="78">
        <v>1E-4</v>
      </c>
    </row>
    <row r="125" spans="2:18">
      <c r="B125" t="s">
        <v>3289</v>
      </c>
      <c r="C125" t="s">
        <v>3238</v>
      </c>
      <c r="D125" t="s">
        <v>3321</v>
      </c>
      <c r="E125"/>
      <c r="F125" t="s">
        <v>509</v>
      </c>
      <c r="G125" s="95">
        <v>40871</v>
      </c>
      <c r="H125" t="s">
        <v>208</v>
      </c>
      <c r="I125" s="77">
        <v>3.94</v>
      </c>
      <c r="J125" t="s">
        <v>367</v>
      </c>
      <c r="K125" t="s">
        <v>102</v>
      </c>
      <c r="L125" s="78">
        <v>5.1900000000000002E-2</v>
      </c>
      <c r="M125" s="78">
        <v>2.5399999999999999E-2</v>
      </c>
      <c r="N125" s="77">
        <v>7136.45</v>
      </c>
      <c r="O125" s="77">
        <v>126.66</v>
      </c>
      <c r="P125" s="77">
        <v>9.03902757</v>
      </c>
      <c r="Q125" s="78">
        <v>1E-4</v>
      </c>
      <c r="R125" s="78">
        <v>0</v>
      </c>
    </row>
    <row r="126" spans="2:18">
      <c r="B126" t="s">
        <v>3289</v>
      </c>
      <c r="C126" t="s">
        <v>3238</v>
      </c>
      <c r="D126" t="s">
        <v>3322</v>
      </c>
      <c r="E126"/>
      <c r="F126" t="s">
        <v>509</v>
      </c>
      <c r="G126" s="95">
        <v>40570</v>
      </c>
      <c r="H126" t="s">
        <v>208</v>
      </c>
      <c r="I126" s="77">
        <v>3.96</v>
      </c>
      <c r="J126" t="s">
        <v>367</v>
      </c>
      <c r="K126" t="s">
        <v>102</v>
      </c>
      <c r="L126" s="78">
        <v>5.0999999999999997E-2</v>
      </c>
      <c r="M126" s="78">
        <v>2.12E-2</v>
      </c>
      <c r="N126" s="77">
        <v>183187.12</v>
      </c>
      <c r="O126" s="77">
        <v>131.21</v>
      </c>
      <c r="P126" s="77">
        <v>240.359820152</v>
      </c>
      <c r="Q126" s="78">
        <v>3.3999999999999998E-3</v>
      </c>
      <c r="R126" s="78">
        <v>2.9999999999999997E-4</v>
      </c>
    </row>
    <row r="127" spans="2:18">
      <c r="B127" t="s">
        <v>3323</v>
      </c>
      <c r="C127" t="s">
        <v>3198</v>
      </c>
      <c r="D127" t="s">
        <v>3324</v>
      </c>
      <c r="E127"/>
      <c r="F127" t="s">
        <v>514</v>
      </c>
      <c r="G127" s="95">
        <v>41423</v>
      </c>
      <c r="H127" t="s">
        <v>150</v>
      </c>
      <c r="I127" s="77">
        <v>2.78</v>
      </c>
      <c r="J127" t="s">
        <v>356</v>
      </c>
      <c r="K127" t="s">
        <v>102</v>
      </c>
      <c r="L127" s="78">
        <v>0.05</v>
      </c>
      <c r="M127" s="78">
        <v>2.1999999999999999E-2</v>
      </c>
      <c r="N127" s="77">
        <v>67290.149999999994</v>
      </c>
      <c r="O127" s="77">
        <v>123.52</v>
      </c>
      <c r="P127" s="77">
        <v>83.116793279999996</v>
      </c>
      <c r="Q127" s="78">
        <v>1.1999999999999999E-3</v>
      </c>
      <c r="R127" s="78">
        <v>1E-4</v>
      </c>
    </row>
    <row r="128" spans="2:18">
      <c r="B128" t="s">
        <v>3323</v>
      </c>
      <c r="C128" t="s">
        <v>3198</v>
      </c>
      <c r="D128" t="s">
        <v>3325</v>
      </c>
      <c r="E128"/>
      <c r="F128" t="s">
        <v>514</v>
      </c>
      <c r="G128" s="95">
        <v>41423</v>
      </c>
      <c r="H128" t="s">
        <v>150</v>
      </c>
      <c r="I128" s="77">
        <v>2.78</v>
      </c>
      <c r="J128" t="s">
        <v>356</v>
      </c>
      <c r="K128" t="s">
        <v>102</v>
      </c>
      <c r="L128" s="78">
        <v>0.05</v>
      </c>
      <c r="M128" s="78">
        <v>2.1999999999999999E-2</v>
      </c>
      <c r="N128" s="77">
        <v>21641.85</v>
      </c>
      <c r="O128" s="77">
        <v>123.52</v>
      </c>
      <c r="P128" s="77">
        <v>26.732013120000001</v>
      </c>
      <c r="Q128" s="78">
        <v>4.0000000000000002E-4</v>
      </c>
      <c r="R128" s="78">
        <v>0</v>
      </c>
    </row>
    <row r="129" spans="2:18">
      <c r="B129" t="s">
        <v>3323</v>
      </c>
      <c r="C129" t="s">
        <v>3198</v>
      </c>
      <c r="D129" t="s">
        <v>3326</v>
      </c>
      <c r="E129"/>
      <c r="F129" t="s">
        <v>514</v>
      </c>
      <c r="G129" s="95">
        <v>40489</v>
      </c>
      <c r="H129" t="s">
        <v>150</v>
      </c>
      <c r="I129" s="77">
        <v>1.73</v>
      </c>
      <c r="J129" t="s">
        <v>356</v>
      </c>
      <c r="K129" t="s">
        <v>102</v>
      </c>
      <c r="L129" s="78">
        <v>5.7000000000000002E-2</v>
      </c>
      <c r="M129" s="78">
        <v>2.35E-2</v>
      </c>
      <c r="N129" s="77">
        <v>45780.43</v>
      </c>
      <c r="O129" s="77">
        <v>126.03</v>
      </c>
      <c r="P129" s="77">
        <v>57.697075929</v>
      </c>
      <c r="Q129" s="78">
        <v>8.0000000000000004E-4</v>
      </c>
      <c r="R129" s="78">
        <v>1E-4</v>
      </c>
    </row>
    <row r="130" spans="2:18">
      <c r="B130" t="s">
        <v>3323</v>
      </c>
      <c r="C130" t="s">
        <v>3198</v>
      </c>
      <c r="D130" t="s">
        <v>3327</v>
      </c>
      <c r="E130"/>
      <c r="F130" t="s">
        <v>514</v>
      </c>
      <c r="G130" s="95">
        <v>42631</v>
      </c>
      <c r="H130" t="s">
        <v>150</v>
      </c>
      <c r="I130" s="77">
        <v>6.75</v>
      </c>
      <c r="J130" t="s">
        <v>356</v>
      </c>
      <c r="K130" t="s">
        <v>102</v>
      </c>
      <c r="L130" s="78">
        <v>4.1000000000000002E-2</v>
      </c>
      <c r="M130" s="78">
        <v>2.75E-2</v>
      </c>
      <c r="N130" s="77">
        <v>71012.31</v>
      </c>
      <c r="O130" s="77">
        <v>124.25</v>
      </c>
      <c r="P130" s="77">
        <v>88.232795175000007</v>
      </c>
      <c r="Q130" s="78">
        <v>1.2999999999999999E-3</v>
      </c>
      <c r="R130" s="78">
        <v>1E-4</v>
      </c>
    </row>
    <row r="131" spans="2:18">
      <c r="B131" t="s">
        <v>3323</v>
      </c>
      <c r="C131" t="s">
        <v>3198</v>
      </c>
      <c r="D131" t="s">
        <v>3328</v>
      </c>
      <c r="E131"/>
      <c r="F131" t="s">
        <v>514</v>
      </c>
      <c r="G131" s="95">
        <v>42352</v>
      </c>
      <c r="H131" t="s">
        <v>150</v>
      </c>
      <c r="I131" s="77">
        <v>5.0199999999999996</v>
      </c>
      <c r="J131" t="s">
        <v>356</v>
      </c>
      <c r="K131" t="s">
        <v>102</v>
      </c>
      <c r="L131" s="78">
        <v>0.05</v>
      </c>
      <c r="M131" s="78">
        <v>2.5000000000000001E-2</v>
      </c>
      <c r="N131" s="77">
        <v>79664.160000000003</v>
      </c>
      <c r="O131" s="77">
        <v>128.26</v>
      </c>
      <c r="P131" s="77">
        <v>102.17725161600001</v>
      </c>
      <c r="Q131" s="78">
        <v>1.4E-3</v>
      </c>
      <c r="R131" s="78">
        <v>1E-4</v>
      </c>
    </row>
    <row r="132" spans="2:18">
      <c r="B132" t="s">
        <v>3323</v>
      </c>
      <c r="C132" t="s">
        <v>3198</v>
      </c>
      <c r="D132" t="s">
        <v>3329</v>
      </c>
      <c r="E132"/>
      <c r="F132" t="s">
        <v>514</v>
      </c>
      <c r="G132" s="95">
        <v>42352</v>
      </c>
      <c r="H132" t="s">
        <v>150</v>
      </c>
      <c r="I132" s="77">
        <v>6.8</v>
      </c>
      <c r="J132" t="s">
        <v>356</v>
      </c>
      <c r="K132" t="s">
        <v>102</v>
      </c>
      <c r="L132" s="78">
        <v>4.1000000000000002E-2</v>
      </c>
      <c r="M132" s="78">
        <v>2.4899999999999999E-2</v>
      </c>
      <c r="N132" s="77">
        <v>239299.51</v>
      </c>
      <c r="O132" s="77">
        <v>125.94</v>
      </c>
      <c r="P132" s="77">
        <v>301.37380289399999</v>
      </c>
      <c r="Q132" s="78">
        <v>4.3E-3</v>
      </c>
      <c r="R132" s="78">
        <v>4.0000000000000002E-4</v>
      </c>
    </row>
    <row r="133" spans="2:18">
      <c r="B133" t="s">
        <v>3323</v>
      </c>
      <c r="C133" t="s">
        <v>3198</v>
      </c>
      <c r="D133" t="s">
        <v>3330</v>
      </c>
      <c r="E133"/>
      <c r="F133" t="s">
        <v>514</v>
      </c>
      <c r="G133" s="95">
        <v>44223</v>
      </c>
      <c r="H133" t="s">
        <v>150</v>
      </c>
      <c r="I133" s="77">
        <v>12.52</v>
      </c>
      <c r="J133" t="s">
        <v>356</v>
      </c>
      <c r="K133" t="s">
        <v>102</v>
      </c>
      <c r="L133" s="78">
        <v>2.1499999999999998E-2</v>
      </c>
      <c r="M133" s="78">
        <v>3.7100000000000001E-2</v>
      </c>
      <c r="N133" s="77">
        <v>324467.96999999997</v>
      </c>
      <c r="O133" s="77">
        <v>92.33</v>
      </c>
      <c r="P133" s="77">
        <v>299.58127670099998</v>
      </c>
      <c r="Q133" s="78">
        <v>4.3E-3</v>
      </c>
      <c r="R133" s="78">
        <v>4.0000000000000002E-4</v>
      </c>
    </row>
    <row r="134" spans="2:18">
      <c r="B134" t="s">
        <v>3331</v>
      </c>
      <c r="C134" t="s">
        <v>3238</v>
      </c>
      <c r="D134" t="s">
        <v>3332</v>
      </c>
      <c r="E134"/>
      <c r="F134" t="s">
        <v>514</v>
      </c>
      <c r="G134" s="95">
        <v>41767</v>
      </c>
      <c r="H134" t="s">
        <v>150</v>
      </c>
      <c r="I134" s="77">
        <v>5.16</v>
      </c>
      <c r="J134" t="s">
        <v>705</v>
      </c>
      <c r="K134" t="s">
        <v>102</v>
      </c>
      <c r="L134" s="78">
        <v>5.3499999999999999E-2</v>
      </c>
      <c r="M134" s="78">
        <v>2.87E-2</v>
      </c>
      <c r="N134" s="77">
        <v>4155.3999999999996</v>
      </c>
      <c r="O134" s="77">
        <v>127.24</v>
      </c>
      <c r="P134" s="77">
        <v>5.2873309600000002</v>
      </c>
      <c r="Q134" s="78">
        <v>1E-4</v>
      </c>
      <c r="R134" s="78">
        <v>0</v>
      </c>
    </row>
    <row r="135" spans="2:18">
      <c r="B135" t="s">
        <v>3331</v>
      </c>
      <c r="C135" t="s">
        <v>3238</v>
      </c>
      <c r="D135" t="s">
        <v>3333</v>
      </c>
      <c r="E135"/>
      <c r="F135" t="s">
        <v>514</v>
      </c>
      <c r="G135" s="95">
        <v>41767</v>
      </c>
      <c r="H135" t="s">
        <v>150</v>
      </c>
      <c r="I135" s="77">
        <v>4.49</v>
      </c>
      <c r="J135" t="s">
        <v>705</v>
      </c>
      <c r="K135" t="s">
        <v>102</v>
      </c>
      <c r="L135" s="78">
        <v>5.3499999999999999E-2</v>
      </c>
      <c r="M135" s="78">
        <v>2.47E-2</v>
      </c>
      <c r="N135" s="77">
        <v>5309.67</v>
      </c>
      <c r="O135" s="77">
        <v>127.24</v>
      </c>
      <c r="P135" s="77">
        <v>6.7560241080000001</v>
      </c>
      <c r="Q135" s="78">
        <v>1E-4</v>
      </c>
      <c r="R135" s="78">
        <v>0</v>
      </c>
    </row>
    <row r="136" spans="2:18">
      <c r="B136" t="s">
        <v>3331</v>
      </c>
      <c r="C136" t="s">
        <v>3238</v>
      </c>
      <c r="D136" t="s">
        <v>3334</v>
      </c>
      <c r="E136"/>
      <c r="F136" t="s">
        <v>514</v>
      </c>
      <c r="G136" s="95">
        <v>41281</v>
      </c>
      <c r="H136" t="s">
        <v>150</v>
      </c>
      <c r="I136" s="77">
        <v>4.53</v>
      </c>
      <c r="J136" t="s">
        <v>705</v>
      </c>
      <c r="K136" t="s">
        <v>102</v>
      </c>
      <c r="L136" s="78">
        <v>5.3499999999999999E-2</v>
      </c>
      <c r="M136" s="78">
        <v>1.8599999999999998E-2</v>
      </c>
      <c r="N136" s="77">
        <v>35299.870000000003</v>
      </c>
      <c r="O136" s="77">
        <v>132.66999999999999</v>
      </c>
      <c r="P136" s="77">
        <v>46.832337529</v>
      </c>
      <c r="Q136" s="78">
        <v>6.9999999999999999E-4</v>
      </c>
      <c r="R136" s="78">
        <v>1E-4</v>
      </c>
    </row>
    <row r="137" spans="2:18">
      <c r="B137" t="s">
        <v>3331</v>
      </c>
      <c r="C137" t="s">
        <v>3238</v>
      </c>
      <c r="D137" t="s">
        <v>3335</v>
      </c>
      <c r="E137"/>
      <c r="F137" t="s">
        <v>514</v>
      </c>
      <c r="G137" s="95">
        <v>41767</v>
      </c>
      <c r="H137" t="s">
        <v>150</v>
      </c>
      <c r="I137" s="77">
        <v>4.49</v>
      </c>
      <c r="J137" t="s">
        <v>705</v>
      </c>
      <c r="K137" t="s">
        <v>102</v>
      </c>
      <c r="L137" s="78">
        <v>5.3499999999999999E-2</v>
      </c>
      <c r="M137" s="78">
        <v>2.47E-2</v>
      </c>
      <c r="N137" s="77">
        <v>6233.09</v>
      </c>
      <c r="O137" s="77">
        <v>127.24</v>
      </c>
      <c r="P137" s="77">
        <v>7.9309837160000001</v>
      </c>
      <c r="Q137" s="78">
        <v>1E-4</v>
      </c>
      <c r="R137" s="78">
        <v>0</v>
      </c>
    </row>
    <row r="138" spans="2:18">
      <c r="B138" t="s">
        <v>3331</v>
      </c>
      <c r="C138" t="s">
        <v>3238</v>
      </c>
      <c r="D138" t="s">
        <v>3336</v>
      </c>
      <c r="E138"/>
      <c r="F138" t="s">
        <v>514</v>
      </c>
      <c r="G138" s="95">
        <v>41281</v>
      </c>
      <c r="H138" t="s">
        <v>150</v>
      </c>
      <c r="I138" s="77">
        <v>4.53</v>
      </c>
      <c r="J138" t="s">
        <v>705</v>
      </c>
      <c r="K138" t="s">
        <v>102</v>
      </c>
      <c r="L138" s="78">
        <v>5.3499999999999999E-2</v>
      </c>
      <c r="M138" s="78">
        <v>1.8599999999999998E-2</v>
      </c>
      <c r="N138" s="77">
        <v>25427.87</v>
      </c>
      <c r="O138" s="77">
        <v>132.66999999999999</v>
      </c>
      <c r="P138" s="77">
        <v>33.735155128999999</v>
      </c>
      <c r="Q138" s="78">
        <v>5.0000000000000001E-4</v>
      </c>
      <c r="R138" s="78">
        <v>0</v>
      </c>
    </row>
    <row r="139" spans="2:18">
      <c r="B139" t="s">
        <v>3331</v>
      </c>
      <c r="C139" t="s">
        <v>3238</v>
      </c>
      <c r="D139" t="s">
        <v>3337</v>
      </c>
      <c r="E139"/>
      <c r="F139" t="s">
        <v>514</v>
      </c>
      <c r="G139" s="95">
        <v>41767</v>
      </c>
      <c r="H139" t="s">
        <v>150</v>
      </c>
      <c r="I139" s="77">
        <v>4.49</v>
      </c>
      <c r="J139" t="s">
        <v>705</v>
      </c>
      <c r="K139" t="s">
        <v>102</v>
      </c>
      <c r="L139" s="78">
        <v>5.3499999999999999E-2</v>
      </c>
      <c r="M139" s="78">
        <v>2.47E-2</v>
      </c>
      <c r="N139" s="77">
        <v>5077.6499999999996</v>
      </c>
      <c r="O139" s="77">
        <v>127.24</v>
      </c>
      <c r="P139" s="77">
        <v>6.4608018600000001</v>
      </c>
      <c r="Q139" s="78">
        <v>1E-4</v>
      </c>
      <c r="R139" s="78">
        <v>0</v>
      </c>
    </row>
    <row r="140" spans="2:18">
      <c r="B140" t="s">
        <v>3331</v>
      </c>
      <c r="C140" t="s">
        <v>3238</v>
      </c>
      <c r="D140" t="s">
        <v>3338</v>
      </c>
      <c r="E140"/>
      <c r="F140" t="s">
        <v>514</v>
      </c>
      <c r="G140" s="95">
        <v>41281</v>
      </c>
      <c r="H140" t="s">
        <v>150</v>
      </c>
      <c r="I140" s="77">
        <v>4.53</v>
      </c>
      <c r="J140" t="s">
        <v>705</v>
      </c>
      <c r="K140" t="s">
        <v>102</v>
      </c>
      <c r="L140" s="78">
        <v>5.3499999999999999E-2</v>
      </c>
      <c r="M140" s="78">
        <v>1.8599999999999998E-2</v>
      </c>
      <c r="N140" s="77">
        <v>30538.38</v>
      </c>
      <c r="O140" s="77">
        <v>132.66999999999999</v>
      </c>
      <c r="P140" s="77">
        <v>40.515268745999997</v>
      </c>
      <c r="Q140" s="78">
        <v>5.9999999999999995E-4</v>
      </c>
      <c r="R140" s="78">
        <v>1E-4</v>
      </c>
    </row>
    <row r="141" spans="2:18">
      <c r="B141" t="s">
        <v>3331</v>
      </c>
      <c r="C141" t="s">
        <v>3238</v>
      </c>
      <c r="D141" t="s">
        <v>3339</v>
      </c>
      <c r="E141"/>
      <c r="F141" t="s">
        <v>514</v>
      </c>
      <c r="G141" s="95">
        <v>41767</v>
      </c>
      <c r="H141" t="s">
        <v>150</v>
      </c>
      <c r="I141" s="77">
        <v>4.49</v>
      </c>
      <c r="J141" t="s">
        <v>705</v>
      </c>
      <c r="K141" t="s">
        <v>102</v>
      </c>
      <c r="L141" s="78">
        <v>5.3499999999999999E-2</v>
      </c>
      <c r="M141" s="78">
        <v>2.47E-2</v>
      </c>
      <c r="N141" s="77">
        <v>5309.67</v>
      </c>
      <c r="O141" s="77">
        <v>127.24</v>
      </c>
      <c r="P141" s="77">
        <v>6.7560241080000001</v>
      </c>
      <c r="Q141" s="78">
        <v>1E-4</v>
      </c>
      <c r="R141" s="78">
        <v>0</v>
      </c>
    </row>
    <row r="142" spans="2:18">
      <c r="B142" t="s">
        <v>3331</v>
      </c>
      <c r="C142" t="s">
        <v>3238</v>
      </c>
      <c r="D142" t="s">
        <v>3340</v>
      </c>
      <c r="E142"/>
      <c r="F142" t="s">
        <v>514</v>
      </c>
      <c r="G142" s="95">
        <v>41269</v>
      </c>
      <c r="H142" t="s">
        <v>150</v>
      </c>
      <c r="I142" s="77">
        <v>4.53</v>
      </c>
      <c r="J142" t="s">
        <v>705</v>
      </c>
      <c r="K142" t="s">
        <v>102</v>
      </c>
      <c r="L142" s="78">
        <v>5.3499999999999999E-2</v>
      </c>
      <c r="M142" s="78">
        <v>1.8499999999999999E-2</v>
      </c>
      <c r="N142" s="77">
        <v>28018.98</v>
      </c>
      <c r="O142" s="77">
        <v>132.72999999999999</v>
      </c>
      <c r="P142" s="77">
        <v>37.189592154000003</v>
      </c>
      <c r="Q142" s="78">
        <v>5.0000000000000001E-4</v>
      </c>
      <c r="R142" s="78">
        <v>1E-4</v>
      </c>
    </row>
    <row r="143" spans="2:18">
      <c r="B143" t="s">
        <v>3331</v>
      </c>
      <c r="C143" t="s">
        <v>3238</v>
      </c>
      <c r="D143" t="s">
        <v>3341</v>
      </c>
      <c r="E143"/>
      <c r="F143" t="s">
        <v>514</v>
      </c>
      <c r="G143" s="95">
        <v>41269</v>
      </c>
      <c r="H143" t="s">
        <v>150</v>
      </c>
      <c r="I143" s="77">
        <v>4.53</v>
      </c>
      <c r="J143" t="s">
        <v>705</v>
      </c>
      <c r="K143" t="s">
        <v>102</v>
      </c>
      <c r="L143" s="78">
        <v>5.3499999999999999E-2</v>
      </c>
      <c r="M143" s="78">
        <v>1.8499999999999999E-2</v>
      </c>
      <c r="N143" s="77">
        <v>26370.799999999999</v>
      </c>
      <c r="O143" s="77">
        <v>132.72999999999999</v>
      </c>
      <c r="P143" s="77">
        <v>35.001962839999997</v>
      </c>
      <c r="Q143" s="78">
        <v>5.0000000000000001E-4</v>
      </c>
      <c r="R143" s="78">
        <v>0</v>
      </c>
    </row>
    <row r="144" spans="2:18">
      <c r="B144" t="s">
        <v>3342</v>
      </c>
      <c r="C144" t="s">
        <v>3198</v>
      </c>
      <c r="D144" t="s">
        <v>3343</v>
      </c>
      <c r="E144"/>
      <c r="F144" t="s">
        <v>514</v>
      </c>
      <c r="G144" s="95">
        <v>42052</v>
      </c>
      <c r="H144" t="s">
        <v>150</v>
      </c>
      <c r="I144" s="77">
        <v>4.13</v>
      </c>
      <c r="J144" t="s">
        <v>705</v>
      </c>
      <c r="K144" t="s">
        <v>102</v>
      </c>
      <c r="L144" s="78">
        <v>2.98E-2</v>
      </c>
      <c r="M144" s="78">
        <v>3.0700000000000002E-2</v>
      </c>
      <c r="N144" s="77">
        <v>77336.34</v>
      </c>
      <c r="O144" s="77">
        <v>111.93</v>
      </c>
      <c r="P144" s="77">
        <v>86.562565362000001</v>
      </c>
      <c r="Q144" s="78">
        <v>1.1999999999999999E-3</v>
      </c>
      <c r="R144" s="78">
        <v>1E-4</v>
      </c>
    </row>
    <row r="145" spans="2:18">
      <c r="B145" t="s">
        <v>3342</v>
      </c>
      <c r="C145" t="s">
        <v>3198</v>
      </c>
      <c r="D145" t="s">
        <v>3344</v>
      </c>
      <c r="E145"/>
      <c r="F145" t="s">
        <v>514</v>
      </c>
      <c r="G145" s="95">
        <v>42054</v>
      </c>
      <c r="H145" t="s">
        <v>150</v>
      </c>
      <c r="I145" s="77">
        <v>4.13</v>
      </c>
      <c r="J145" t="s">
        <v>705</v>
      </c>
      <c r="K145" t="s">
        <v>102</v>
      </c>
      <c r="L145" s="78">
        <v>2.98E-2</v>
      </c>
      <c r="M145" s="78">
        <v>3.0700000000000002E-2</v>
      </c>
      <c r="N145" s="77">
        <v>2187.11</v>
      </c>
      <c r="O145" s="77">
        <v>111.49</v>
      </c>
      <c r="P145" s="77">
        <v>2.4384089389999999</v>
      </c>
      <c r="Q145" s="78">
        <v>0</v>
      </c>
      <c r="R145" s="78">
        <v>0</v>
      </c>
    </row>
    <row r="146" spans="2:18">
      <c r="B146" t="s">
        <v>3345</v>
      </c>
      <c r="C146" t="s">
        <v>3198</v>
      </c>
      <c r="D146" t="s">
        <v>3346</v>
      </c>
      <c r="E146"/>
      <c r="F146" t="s">
        <v>514</v>
      </c>
      <c r="G146" s="95">
        <v>42052</v>
      </c>
      <c r="H146" t="s">
        <v>150</v>
      </c>
      <c r="I146" s="77">
        <v>4.1399999999999997</v>
      </c>
      <c r="J146" t="s">
        <v>705</v>
      </c>
      <c r="K146" t="s">
        <v>102</v>
      </c>
      <c r="L146" s="78">
        <v>2.98E-2</v>
      </c>
      <c r="M146" s="78">
        <v>2.01E-2</v>
      </c>
      <c r="N146" s="77">
        <v>106501.29</v>
      </c>
      <c r="O146" s="77">
        <v>116.81</v>
      </c>
      <c r="P146" s="77">
        <v>124.404156849</v>
      </c>
      <c r="Q146" s="78">
        <v>1.8E-3</v>
      </c>
      <c r="R146" s="78">
        <v>2.0000000000000001E-4</v>
      </c>
    </row>
    <row r="147" spans="2:18">
      <c r="B147" t="s">
        <v>3347</v>
      </c>
      <c r="C147" t="s">
        <v>3198</v>
      </c>
      <c r="D147" t="s">
        <v>3348</v>
      </c>
      <c r="E147"/>
      <c r="F147" t="s">
        <v>514</v>
      </c>
      <c r="G147" s="95">
        <v>42052</v>
      </c>
      <c r="H147" t="s">
        <v>150</v>
      </c>
      <c r="I147" s="77">
        <v>4.18</v>
      </c>
      <c r="J147" t="s">
        <v>705</v>
      </c>
      <c r="K147" t="s">
        <v>102</v>
      </c>
      <c r="L147" s="78">
        <v>2.98E-2</v>
      </c>
      <c r="M147" s="78">
        <v>1.9800000000000002E-2</v>
      </c>
      <c r="N147" s="77">
        <v>87714.63</v>
      </c>
      <c r="O147" s="77">
        <v>117</v>
      </c>
      <c r="P147" s="77">
        <v>102.6261171</v>
      </c>
      <c r="Q147" s="78">
        <v>1.5E-3</v>
      </c>
      <c r="R147" s="78">
        <v>1E-4</v>
      </c>
    </row>
    <row r="148" spans="2:18">
      <c r="B148" t="s">
        <v>3349</v>
      </c>
      <c r="C148" t="s">
        <v>3198</v>
      </c>
      <c r="D148" t="s">
        <v>3350</v>
      </c>
      <c r="E148"/>
      <c r="F148" t="s">
        <v>509</v>
      </c>
      <c r="G148" s="95">
        <v>42901</v>
      </c>
      <c r="H148" t="s">
        <v>208</v>
      </c>
      <c r="I148" s="77">
        <v>0.96</v>
      </c>
      <c r="J148" t="s">
        <v>132</v>
      </c>
      <c r="K148" t="s">
        <v>102</v>
      </c>
      <c r="L148" s="78">
        <v>0.04</v>
      </c>
      <c r="M148" s="78">
        <v>6.1100000000000002E-2</v>
      </c>
      <c r="N148" s="77">
        <v>225363.89</v>
      </c>
      <c r="O148" s="77">
        <v>98.28</v>
      </c>
      <c r="P148" s="77">
        <v>221.48763109199999</v>
      </c>
      <c r="Q148" s="78">
        <v>3.0999999999999999E-3</v>
      </c>
      <c r="R148" s="78">
        <v>2.9999999999999997E-4</v>
      </c>
    </row>
    <row r="149" spans="2:18">
      <c r="B149" s="88" t="s">
        <v>3351</v>
      </c>
      <c r="C149" t="s">
        <v>3198</v>
      </c>
      <c r="D149" t="s">
        <v>3352</v>
      </c>
      <c r="E149"/>
      <c r="F149" t="s">
        <v>325</v>
      </c>
      <c r="G149" s="95">
        <v>43899</v>
      </c>
      <c r="H149" t="s">
        <v>2249</v>
      </c>
      <c r="I149" s="77">
        <v>3.2</v>
      </c>
      <c r="J149" t="s">
        <v>127</v>
      </c>
      <c r="K149" t="s">
        <v>102</v>
      </c>
      <c r="L149" s="78">
        <v>2.3900000000000001E-2</v>
      </c>
      <c r="M149" s="78">
        <v>5.11E-2</v>
      </c>
      <c r="N149" s="77">
        <v>252818.79</v>
      </c>
      <c r="O149" s="77">
        <v>92.95</v>
      </c>
      <c r="P149" s="77">
        <v>234.995065305</v>
      </c>
      <c r="Q149" s="78">
        <v>3.3E-3</v>
      </c>
      <c r="R149" s="78">
        <v>2.9999999999999997E-4</v>
      </c>
    </row>
    <row r="150" spans="2:18">
      <c r="B150" s="88" t="s">
        <v>3351</v>
      </c>
      <c r="C150" t="s">
        <v>3198</v>
      </c>
      <c r="D150" t="s">
        <v>3353</v>
      </c>
      <c r="E150"/>
      <c r="F150" t="s">
        <v>325</v>
      </c>
      <c r="G150" s="95">
        <v>43899</v>
      </c>
      <c r="H150" t="s">
        <v>2249</v>
      </c>
      <c r="I150" s="77">
        <v>3.36</v>
      </c>
      <c r="J150" t="s">
        <v>127</v>
      </c>
      <c r="K150" t="s">
        <v>102</v>
      </c>
      <c r="L150" s="78">
        <v>1.2999999999999999E-2</v>
      </c>
      <c r="M150" s="78">
        <v>2.23E-2</v>
      </c>
      <c r="N150" s="77">
        <v>169165.71</v>
      </c>
      <c r="O150" s="77">
        <v>107.57</v>
      </c>
      <c r="P150" s="77">
        <v>181.971554247</v>
      </c>
      <c r="Q150" s="78">
        <v>2.5999999999999999E-3</v>
      </c>
      <c r="R150" s="78">
        <v>2.9999999999999997E-4</v>
      </c>
    </row>
    <row r="151" spans="2:18">
      <c r="B151" s="91" t="s">
        <v>3407</v>
      </c>
      <c r="C151" t="s">
        <v>3238</v>
      </c>
      <c r="D151" t="s">
        <v>3354</v>
      </c>
      <c r="E151"/>
      <c r="F151" t="s">
        <v>603</v>
      </c>
      <c r="G151" s="95">
        <v>44592</v>
      </c>
      <c r="H151" t="s">
        <v>150</v>
      </c>
      <c r="I151" s="77">
        <v>11.65</v>
      </c>
      <c r="J151" t="s">
        <v>705</v>
      </c>
      <c r="K151" t="s">
        <v>102</v>
      </c>
      <c r="L151" s="78">
        <v>2.75E-2</v>
      </c>
      <c r="M151" s="78">
        <v>4.0099999999999997E-2</v>
      </c>
      <c r="N151" s="77">
        <v>40039.15</v>
      </c>
      <c r="O151" s="77">
        <v>87.16</v>
      </c>
      <c r="P151" s="77">
        <v>34.898123140000003</v>
      </c>
      <c r="Q151" s="78">
        <v>5.0000000000000001E-4</v>
      </c>
      <c r="R151" s="78">
        <v>0</v>
      </c>
    </row>
    <row r="152" spans="2:18">
      <c r="B152" t="s">
        <v>3355</v>
      </c>
      <c r="C152" t="s">
        <v>3198</v>
      </c>
      <c r="D152" t="s">
        <v>3356</v>
      </c>
      <c r="E152"/>
      <c r="F152" t="s">
        <v>325</v>
      </c>
      <c r="G152" s="95">
        <v>42978</v>
      </c>
      <c r="H152" t="s">
        <v>2249</v>
      </c>
      <c r="I152" s="77">
        <v>0.89</v>
      </c>
      <c r="J152" t="s">
        <v>127</v>
      </c>
      <c r="K152" t="s">
        <v>102</v>
      </c>
      <c r="L152" s="78">
        <v>2.76E-2</v>
      </c>
      <c r="M152" s="78">
        <v>6.2799999999999995E-2</v>
      </c>
      <c r="N152" s="77">
        <v>92540.07</v>
      </c>
      <c r="O152" s="77">
        <v>97.92</v>
      </c>
      <c r="P152" s="77">
        <v>90.615236543999998</v>
      </c>
      <c r="Q152" s="78">
        <v>1.2999999999999999E-3</v>
      </c>
      <c r="R152" s="78">
        <v>1E-4</v>
      </c>
    </row>
    <row r="153" spans="2:18">
      <c r="B153" t="s">
        <v>3357</v>
      </c>
      <c r="C153" t="s">
        <v>3238</v>
      </c>
      <c r="D153" t="s">
        <v>3358</v>
      </c>
      <c r="E153"/>
      <c r="F153" t="s">
        <v>603</v>
      </c>
      <c r="G153" s="95">
        <v>43138</v>
      </c>
      <c r="H153" t="s">
        <v>150</v>
      </c>
      <c r="I153" s="77">
        <v>7.03</v>
      </c>
      <c r="J153" t="s">
        <v>705</v>
      </c>
      <c r="K153" t="s">
        <v>102</v>
      </c>
      <c r="L153" s="78">
        <v>2.6200000000000001E-2</v>
      </c>
      <c r="M153" s="78">
        <v>3.4599999999999999E-2</v>
      </c>
      <c r="N153" s="77">
        <v>65462.48</v>
      </c>
      <c r="O153" s="77">
        <v>105.92</v>
      </c>
      <c r="P153" s="77">
        <v>69.337858815999994</v>
      </c>
      <c r="Q153" s="78">
        <v>1E-3</v>
      </c>
      <c r="R153" s="78">
        <v>1E-4</v>
      </c>
    </row>
    <row r="154" spans="2:18">
      <c r="B154" t="s">
        <v>3357</v>
      </c>
      <c r="C154" t="s">
        <v>3238</v>
      </c>
      <c r="D154" t="s">
        <v>3359</v>
      </c>
      <c r="E154"/>
      <c r="F154" t="s">
        <v>603</v>
      </c>
      <c r="G154" s="95">
        <v>43227</v>
      </c>
      <c r="H154" t="s">
        <v>150</v>
      </c>
      <c r="I154" s="77">
        <v>7.09</v>
      </c>
      <c r="J154" t="s">
        <v>705</v>
      </c>
      <c r="K154" t="s">
        <v>102</v>
      </c>
      <c r="L154" s="78">
        <v>2.7799999999999998E-2</v>
      </c>
      <c r="M154" s="78">
        <v>3.0200000000000001E-2</v>
      </c>
      <c r="N154" s="77">
        <v>10440.33</v>
      </c>
      <c r="O154" s="77">
        <v>110.54</v>
      </c>
      <c r="P154" s="77">
        <v>11.540740782</v>
      </c>
      <c r="Q154" s="78">
        <v>2.0000000000000001E-4</v>
      </c>
      <c r="R154" s="78">
        <v>0</v>
      </c>
    </row>
    <row r="155" spans="2:18">
      <c r="B155" t="s">
        <v>3357</v>
      </c>
      <c r="C155" t="s">
        <v>3238</v>
      </c>
      <c r="D155" t="s">
        <v>3360</v>
      </c>
      <c r="E155"/>
      <c r="F155" t="s">
        <v>603</v>
      </c>
      <c r="G155" s="95">
        <v>43279</v>
      </c>
      <c r="H155" t="s">
        <v>150</v>
      </c>
      <c r="I155" s="77">
        <v>7.12</v>
      </c>
      <c r="J155" t="s">
        <v>705</v>
      </c>
      <c r="K155" t="s">
        <v>102</v>
      </c>
      <c r="L155" s="78">
        <v>2.7799999999999998E-2</v>
      </c>
      <c r="M155" s="78">
        <v>2.8899999999999999E-2</v>
      </c>
      <c r="N155" s="77">
        <v>12210.29</v>
      </c>
      <c r="O155" s="77">
        <v>110.51</v>
      </c>
      <c r="P155" s="77">
        <v>13.493591478999999</v>
      </c>
      <c r="Q155" s="78">
        <v>2.0000000000000001E-4</v>
      </c>
      <c r="R155" s="78">
        <v>0</v>
      </c>
    </row>
    <row r="156" spans="2:18">
      <c r="B156" t="s">
        <v>3357</v>
      </c>
      <c r="C156" t="s">
        <v>3238</v>
      </c>
      <c r="D156" t="s">
        <v>3361</v>
      </c>
      <c r="E156"/>
      <c r="F156" t="s">
        <v>603</v>
      </c>
      <c r="G156" s="95">
        <v>43417</v>
      </c>
      <c r="H156" t="s">
        <v>150</v>
      </c>
      <c r="I156" s="77">
        <v>7.06</v>
      </c>
      <c r="J156" t="s">
        <v>705</v>
      </c>
      <c r="K156" t="s">
        <v>102</v>
      </c>
      <c r="L156" s="78">
        <v>3.0800000000000001E-2</v>
      </c>
      <c r="M156" s="78">
        <v>2.9700000000000001E-2</v>
      </c>
      <c r="N156" s="77">
        <v>77876.850000000006</v>
      </c>
      <c r="O156" s="77">
        <v>112</v>
      </c>
      <c r="P156" s="77">
        <v>87.222071999999997</v>
      </c>
      <c r="Q156" s="78">
        <v>1.1999999999999999E-3</v>
      </c>
      <c r="R156" s="78">
        <v>1E-4</v>
      </c>
    </row>
    <row r="157" spans="2:18">
      <c r="B157" t="s">
        <v>3357</v>
      </c>
      <c r="C157" t="s">
        <v>3238</v>
      </c>
      <c r="D157" t="s">
        <v>3362</v>
      </c>
      <c r="E157"/>
      <c r="F157" t="s">
        <v>603</v>
      </c>
      <c r="G157" s="95">
        <v>43321</v>
      </c>
      <c r="H157" t="s">
        <v>150</v>
      </c>
      <c r="I157" s="77">
        <v>7.12</v>
      </c>
      <c r="J157" t="s">
        <v>705</v>
      </c>
      <c r="K157" t="s">
        <v>102</v>
      </c>
      <c r="L157" s="78">
        <v>2.8500000000000001E-2</v>
      </c>
      <c r="M157" s="78">
        <v>2.8500000000000001E-2</v>
      </c>
      <c r="N157" s="77">
        <v>68400.31</v>
      </c>
      <c r="O157" s="77">
        <v>111.36</v>
      </c>
      <c r="P157" s="77">
        <v>76.170585216000006</v>
      </c>
      <c r="Q157" s="78">
        <v>1.1000000000000001E-3</v>
      </c>
      <c r="R157" s="78">
        <v>1E-4</v>
      </c>
    </row>
    <row r="158" spans="2:18">
      <c r="B158" t="s">
        <v>3357</v>
      </c>
      <c r="C158" t="s">
        <v>3238</v>
      </c>
      <c r="D158" t="s">
        <v>3363</v>
      </c>
      <c r="E158"/>
      <c r="F158" t="s">
        <v>603</v>
      </c>
      <c r="G158" s="95">
        <v>43485</v>
      </c>
      <c r="H158" t="s">
        <v>150</v>
      </c>
      <c r="I158" s="77">
        <v>7.11</v>
      </c>
      <c r="J158" t="s">
        <v>705</v>
      </c>
      <c r="K158" t="s">
        <v>102</v>
      </c>
      <c r="L158" s="78">
        <v>3.0200000000000001E-2</v>
      </c>
      <c r="M158" s="78">
        <v>2.7699999999999999E-2</v>
      </c>
      <c r="N158" s="77">
        <v>98412.86</v>
      </c>
      <c r="O158" s="77">
        <v>113.4</v>
      </c>
      <c r="P158" s="77">
        <v>111.60018324000001</v>
      </c>
      <c r="Q158" s="78">
        <v>1.6000000000000001E-3</v>
      </c>
      <c r="R158" s="78">
        <v>2.0000000000000001E-4</v>
      </c>
    </row>
    <row r="159" spans="2:18">
      <c r="B159" t="s">
        <v>3357</v>
      </c>
      <c r="C159" t="s">
        <v>3238</v>
      </c>
      <c r="D159" t="s">
        <v>3364</v>
      </c>
      <c r="E159"/>
      <c r="F159" t="s">
        <v>603</v>
      </c>
      <c r="G159" s="95">
        <v>43541</v>
      </c>
      <c r="H159" t="s">
        <v>150</v>
      </c>
      <c r="I159" s="77">
        <v>7.12</v>
      </c>
      <c r="J159" t="s">
        <v>705</v>
      </c>
      <c r="K159" t="s">
        <v>102</v>
      </c>
      <c r="L159" s="78">
        <v>2.7300000000000001E-2</v>
      </c>
      <c r="M159" s="78">
        <v>2.9000000000000001E-2</v>
      </c>
      <c r="N159" s="77">
        <v>8451.18</v>
      </c>
      <c r="O159" s="77">
        <v>110.03</v>
      </c>
      <c r="P159" s="77">
        <v>9.2988333539999992</v>
      </c>
      <c r="Q159" s="78">
        <v>1E-4</v>
      </c>
      <c r="R159" s="78">
        <v>0</v>
      </c>
    </row>
    <row r="160" spans="2:18">
      <c r="B160" t="s">
        <v>3357</v>
      </c>
      <c r="C160" t="s">
        <v>3238</v>
      </c>
      <c r="D160" t="s">
        <v>3365</v>
      </c>
      <c r="E160"/>
      <c r="F160" t="s">
        <v>603</v>
      </c>
      <c r="G160" s="95">
        <v>43613</v>
      </c>
      <c r="H160" t="s">
        <v>150</v>
      </c>
      <c r="I160" s="77">
        <v>7.13</v>
      </c>
      <c r="J160" t="s">
        <v>705</v>
      </c>
      <c r="K160" t="s">
        <v>102</v>
      </c>
      <c r="L160" s="78">
        <v>2.52E-2</v>
      </c>
      <c r="M160" s="78">
        <v>3.04E-2</v>
      </c>
      <c r="N160" s="77">
        <v>25974.560000000001</v>
      </c>
      <c r="O160" s="77">
        <v>106.53</v>
      </c>
      <c r="P160" s="77">
        <v>27.670698768000001</v>
      </c>
      <c r="Q160" s="78">
        <v>4.0000000000000002E-4</v>
      </c>
      <c r="R160" s="78">
        <v>0</v>
      </c>
    </row>
    <row r="161" spans="2:18">
      <c r="B161" t="s">
        <v>3357</v>
      </c>
      <c r="C161" t="s">
        <v>3238</v>
      </c>
      <c r="D161" t="s">
        <v>3366</v>
      </c>
      <c r="E161"/>
      <c r="F161" t="s">
        <v>603</v>
      </c>
      <c r="G161" s="95">
        <v>43657</v>
      </c>
      <c r="H161" t="s">
        <v>150</v>
      </c>
      <c r="I161" s="77">
        <v>7.05</v>
      </c>
      <c r="J161" t="s">
        <v>705</v>
      </c>
      <c r="K161" t="s">
        <v>102</v>
      </c>
      <c r="L161" s="78">
        <v>2.52E-2</v>
      </c>
      <c r="M161" s="78">
        <v>3.4599999999999999E-2</v>
      </c>
      <c r="N161" s="77">
        <v>25626.62</v>
      </c>
      <c r="O161" s="77">
        <v>102.73</v>
      </c>
      <c r="P161" s="77">
        <v>26.326226726000002</v>
      </c>
      <c r="Q161" s="78">
        <v>4.0000000000000002E-4</v>
      </c>
      <c r="R161" s="78">
        <v>0</v>
      </c>
    </row>
    <row r="162" spans="2:18">
      <c r="B162" t="s">
        <v>3357</v>
      </c>
      <c r="C162" t="s">
        <v>3238</v>
      </c>
      <c r="D162" t="s">
        <v>3367</v>
      </c>
      <c r="E162"/>
      <c r="F162" t="s">
        <v>603</v>
      </c>
      <c r="G162" s="95">
        <v>43779</v>
      </c>
      <c r="H162" t="s">
        <v>150</v>
      </c>
      <c r="I162" s="77">
        <v>7.06</v>
      </c>
      <c r="J162" t="s">
        <v>705</v>
      </c>
      <c r="K162" t="s">
        <v>102</v>
      </c>
      <c r="L162" s="78">
        <v>2.53E-2</v>
      </c>
      <c r="M162" s="78">
        <v>3.4299999999999997E-2</v>
      </c>
      <c r="N162" s="77">
        <v>31741.18</v>
      </c>
      <c r="O162" s="77">
        <v>103.93</v>
      </c>
      <c r="P162" s="77">
        <v>32.988608374000002</v>
      </c>
      <c r="Q162" s="78">
        <v>5.0000000000000001E-4</v>
      </c>
      <c r="R162" s="78">
        <v>0</v>
      </c>
    </row>
    <row r="163" spans="2:18">
      <c r="B163" t="s">
        <v>3357</v>
      </c>
      <c r="C163" t="s">
        <v>3238</v>
      </c>
      <c r="D163" t="s">
        <v>3368</v>
      </c>
      <c r="E163"/>
      <c r="F163" t="s">
        <v>603</v>
      </c>
      <c r="G163" s="95">
        <v>43835</v>
      </c>
      <c r="H163" t="s">
        <v>150</v>
      </c>
      <c r="I163" s="77">
        <v>7.05</v>
      </c>
      <c r="J163" t="s">
        <v>705</v>
      </c>
      <c r="K163" t="s">
        <v>102</v>
      </c>
      <c r="L163" s="78">
        <v>2.52E-2</v>
      </c>
      <c r="M163" s="78">
        <v>3.4599999999999999E-2</v>
      </c>
      <c r="N163" s="77">
        <v>17675.37</v>
      </c>
      <c r="O163" s="77">
        <v>103.67</v>
      </c>
      <c r="P163" s="77">
        <v>18.324056079000002</v>
      </c>
      <c r="Q163" s="78">
        <v>2.9999999999999997E-4</v>
      </c>
      <c r="R163" s="78">
        <v>0</v>
      </c>
    </row>
    <row r="164" spans="2:18">
      <c r="B164" t="s">
        <v>3357</v>
      </c>
      <c r="C164" t="s">
        <v>3238</v>
      </c>
      <c r="D164" t="s">
        <v>3369</v>
      </c>
      <c r="E164"/>
      <c r="F164" t="s">
        <v>603</v>
      </c>
      <c r="G164" s="95">
        <v>44143</v>
      </c>
      <c r="H164" t="s">
        <v>150</v>
      </c>
      <c r="I164" s="77">
        <v>6.57</v>
      </c>
      <c r="J164" t="s">
        <v>705</v>
      </c>
      <c r="K164" t="s">
        <v>102</v>
      </c>
      <c r="L164" s="78">
        <v>2.52E-2</v>
      </c>
      <c r="M164" s="78">
        <v>3.0599999999999999E-2</v>
      </c>
      <c r="N164" s="77">
        <v>103102.82</v>
      </c>
      <c r="O164" s="77">
        <v>107.59</v>
      </c>
      <c r="P164" s="77">
        <v>110.928324038</v>
      </c>
      <c r="Q164" s="78">
        <v>1.6000000000000001E-3</v>
      </c>
      <c r="R164" s="78">
        <v>2.0000000000000001E-4</v>
      </c>
    </row>
    <row r="165" spans="2:18">
      <c r="B165" t="s">
        <v>3357</v>
      </c>
      <c r="C165" t="s">
        <v>3238</v>
      </c>
      <c r="D165" t="s">
        <v>3370</v>
      </c>
      <c r="E165"/>
      <c r="F165" t="s">
        <v>603</v>
      </c>
      <c r="G165" s="95">
        <v>44728</v>
      </c>
      <c r="H165" t="s">
        <v>150</v>
      </c>
      <c r="I165" s="77">
        <v>9.48</v>
      </c>
      <c r="J165" t="s">
        <v>705</v>
      </c>
      <c r="K165" t="s">
        <v>102</v>
      </c>
      <c r="L165" s="78">
        <v>2.63E-2</v>
      </c>
      <c r="M165" s="78">
        <v>2.87E-2</v>
      </c>
      <c r="N165" s="77">
        <v>44175.42</v>
      </c>
      <c r="O165" s="77">
        <v>103.17</v>
      </c>
      <c r="P165" s="77">
        <v>45.575780813999998</v>
      </c>
      <c r="Q165" s="78">
        <v>5.9999999999999995E-4</v>
      </c>
      <c r="R165" s="78">
        <v>1E-4</v>
      </c>
    </row>
    <row r="166" spans="2:18">
      <c r="B166" t="s">
        <v>3357</v>
      </c>
      <c r="C166" t="s">
        <v>3238</v>
      </c>
      <c r="D166" t="s">
        <v>3371</v>
      </c>
      <c r="E166"/>
      <c r="F166" t="s">
        <v>603</v>
      </c>
      <c r="G166" s="95">
        <v>44923</v>
      </c>
      <c r="H166" t="s">
        <v>150</v>
      </c>
      <c r="I166" s="77">
        <v>9.19</v>
      </c>
      <c r="J166" t="s">
        <v>705</v>
      </c>
      <c r="K166" t="s">
        <v>102</v>
      </c>
      <c r="L166" s="78">
        <v>3.0800000000000001E-2</v>
      </c>
      <c r="M166" s="78">
        <v>3.3700000000000001E-2</v>
      </c>
      <c r="N166" s="77">
        <v>14376.62</v>
      </c>
      <c r="O166" s="77">
        <v>100.8</v>
      </c>
      <c r="P166" s="77">
        <v>14.49163296</v>
      </c>
      <c r="Q166" s="78">
        <v>2.0000000000000001E-4</v>
      </c>
      <c r="R166" s="78">
        <v>0</v>
      </c>
    </row>
    <row r="167" spans="2:18">
      <c r="B167" t="s">
        <v>3372</v>
      </c>
      <c r="C167" t="s">
        <v>3238</v>
      </c>
      <c r="D167" t="s">
        <v>3373</v>
      </c>
      <c r="E167"/>
      <c r="F167" t="s">
        <v>603</v>
      </c>
      <c r="G167" s="95">
        <v>42935</v>
      </c>
      <c r="H167" t="s">
        <v>150</v>
      </c>
      <c r="I167" s="77">
        <v>7.77</v>
      </c>
      <c r="J167" t="s">
        <v>705</v>
      </c>
      <c r="K167" t="s">
        <v>102</v>
      </c>
      <c r="L167" s="78">
        <v>4.0800000000000003E-2</v>
      </c>
      <c r="M167" s="78">
        <v>3.4700000000000002E-2</v>
      </c>
      <c r="N167" s="77">
        <v>97816.87</v>
      </c>
      <c r="O167" s="77">
        <v>114.67</v>
      </c>
      <c r="P167" s="77">
        <v>112.16660482899999</v>
      </c>
      <c r="Q167" s="78">
        <v>1.6000000000000001E-3</v>
      </c>
      <c r="R167" s="78">
        <v>2.0000000000000001E-4</v>
      </c>
    </row>
    <row r="168" spans="2:18">
      <c r="B168" t="s">
        <v>3372</v>
      </c>
      <c r="C168" t="s">
        <v>3238</v>
      </c>
      <c r="D168" t="s">
        <v>3374</v>
      </c>
      <c r="E168"/>
      <c r="F168" t="s">
        <v>603</v>
      </c>
      <c r="G168" s="95">
        <v>43011</v>
      </c>
      <c r="H168" t="s">
        <v>150</v>
      </c>
      <c r="I168" s="77">
        <v>7.79</v>
      </c>
      <c r="J168" t="s">
        <v>705</v>
      </c>
      <c r="K168" t="s">
        <v>102</v>
      </c>
      <c r="L168" s="78">
        <v>3.9E-2</v>
      </c>
      <c r="M168" s="78">
        <v>3.49E-2</v>
      </c>
      <c r="N168" s="77">
        <v>20883.060000000001</v>
      </c>
      <c r="O168" s="77">
        <v>112.7</v>
      </c>
      <c r="P168" s="77">
        <v>23.535208619999999</v>
      </c>
      <c r="Q168" s="78">
        <v>2.9999999999999997E-4</v>
      </c>
      <c r="R168" s="78">
        <v>0</v>
      </c>
    </row>
    <row r="169" spans="2:18">
      <c r="B169" t="s">
        <v>3372</v>
      </c>
      <c r="C169" t="s">
        <v>3238</v>
      </c>
      <c r="D169" t="s">
        <v>3375</v>
      </c>
      <c r="E169"/>
      <c r="F169" t="s">
        <v>603</v>
      </c>
      <c r="G169" s="95">
        <v>43104</v>
      </c>
      <c r="H169" t="s">
        <v>150</v>
      </c>
      <c r="I169" s="77">
        <v>7.6</v>
      </c>
      <c r="J169" t="s">
        <v>705</v>
      </c>
      <c r="K169" t="s">
        <v>102</v>
      </c>
      <c r="L169" s="78">
        <v>3.8199999999999998E-2</v>
      </c>
      <c r="M169" s="78">
        <v>4.3200000000000002E-2</v>
      </c>
      <c r="N169" s="77">
        <v>37106.93</v>
      </c>
      <c r="O169" s="77">
        <v>105.18</v>
      </c>
      <c r="P169" s="77">
        <v>39.029068973999998</v>
      </c>
      <c r="Q169" s="78">
        <v>5.9999999999999995E-4</v>
      </c>
      <c r="R169" s="78">
        <v>1E-4</v>
      </c>
    </row>
    <row r="170" spans="2:18">
      <c r="B170" t="s">
        <v>3372</v>
      </c>
      <c r="C170" t="s">
        <v>3238</v>
      </c>
      <c r="D170" t="s">
        <v>3376</v>
      </c>
      <c r="E170"/>
      <c r="F170" t="s">
        <v>603</v>
      </c>
      <c r="G170" s="95">
        <v>43194</v>
      </c>
      <c r="H170" t="s">
        <v>150</v>
      </c>
      <c r="I170" s="77">
        <v>7.8</v>
      </c>
      <c r="J170" t="s">
        <v>705</v>
      </c>
      <c r="K170" t="s">
        <v>102</v>
      </c>
      <c r="L170" s="78">
        <v>3.7900000000000003E-2</v>
      </c>
      <c r="M170" s="78">
        <v>3.5499999999999997E-2</v>
      </c>
      <c r="N170" s="77">
        <v>23941.3</v>
      </c>
      <c r="O170" s="77">
        <v>111.44</v>
      </c>
      <c r="P170" s="77">
        <v>26.68018472</v>
      </c>
      <c r="Q170" s="78">
        <v>4.0000000000000002E-4</v>
      </c>
      <c r="R170" s="78">
        <v>0</v>
      </c>
    </row>
    <row r="171" spans="2:18">
      <c r="B171" t="s">
        <v>3372</v>
      </c>
      <c r="C171" t="s">
        <v>3238</v>
      </c>
      <c r="D171" t="s">
        <v>3377</v>
      </c>
      <c r="E171"/>
      <c r="F171" t="s">
        <v>603</v>
      </c>
      <c r="G171" s="95">
        <v>43285</v>
      </c>
      <c r="H171" t="s">
        <v>150</v>
      </c>
      <c r="I171" s="77">
        <v>7.75</v>
      </c>
      <c r="J171" t="s">
        <v>705</v>
      </c>
      <c r="K171" t="s">
        <v>102</v>
      </c>
      <c r="L171" s="78">
        <v>4.0099999999999997E-2</v>
      </c>
      <c r="M171" s="78">
        <v>3.56E-2</v>
      </c>
      <c r="N171" s="77">
        <v>31939.31</v>
      </c>
      <c r="O171" s="77">
        <v>111.96</v>
      </c>
      <c r="P171" s="77">
        <v>35.759251476000003</v>
      </c>
      <c r="Q171" s="78">
        <v>5.0000000000000001E-4</v>
      </c>
      <c r="R171" s="78">
        <v>1E-4</v>
      </c>
    </row>
    <row r="172" spans="2:18">
      <c r="B172" t="s">
        <v>3372</v>
      </c>
      <c r="C172" t="s">
        <v>3238</v>
      </c>
      <c r="D172" t="s">
        <v>3378</v>
      </c>
      <c r="E172"/>
      <c r="F172" t="s">
        <v>603</v>
      </c>
      <c r="G172" s="95">
        <v>43377</v>
      </c>
      <c r="H172" t="s">
        <v>150</v>
      </c>
      <c r="I172" s="77">
        <v>7.73</v>
      </c>
      <c r="J172" t="s">
        <v>705</v>
      </c>
      <c r="K172" t="s">
        <v>102</v>
      </c>
      <c r="L172" s="78">
        <v>3.9699999999999999E-2</v>
      </c>
      <c r="M172" s="78">
        <v>3.7199999999999997E-2</v>
      </c>
      <c r="N172" s="77">
        <v>63857.01</v>
      </c>
      <c r="O172" s="77">
        <v>110.02</v>
      </c>
      <c r="P172" s="77">
        <v>70.255482401999998</v>
      </c>
      <c r="Q172" s="78">
        <v>1E-3</v>
      </c>
      <c r="R172" s="78">
        <v>1E-4</v>
      </c>
    </row>
    <row r="173" spans="2:18">
      <c r="B173" t="s">
        <v>3372</v>
      </c>
      <c r="C173" t="s">
        <v>3238</v>
      </c>
      <c r="D173" t="s">
        <v>3379</v>
      </c>
      <c r="E173"/>
      <c r="F173" t="s">
        <v>603</v>
      </c>
      <c r="G173" s="95">
        <v>43469</v>
      </c>
      <c r="H173" t="s">
        <v>150</v>
      </c>
      <c r="I173" s="77">
        <v>7.81</v>
      </c>
      <c r="J173" t="s">
        <v>705</v>
      </c>
      <c r="K173" t="s">
        <v>102</v>
      </c>
      <c r="L173" s="78">
        <v>4.1700000000000001E-2</v>
      </c>
      <c r="M173" s="78">
        <v>3.2099999999999997E-2</v>
      </c>
      <c r="N173" s="77">
        <v>45109</v>
      </c>
      <c r="O173" s="77">
        <v>115.99</v>
      </c>
      <c r="P173" s="77">
        <v>52.321929099999998</v>
      </c>
      <c r="Q173" s="78">
        <v>6.9999999999999999E-4</v>
      </c>
      <c r="R173" s="78">
        <v>1E-4</v>
      </c>
    </row>
    <row r="174" spans="2:18">
      <c r="B174" t="s">
        <v>3372</v>
      </c>
      <c r="C174" t="s">
        <v>3238</v>
      </c>
      <c r="D174" t="s">
        <v>3380</v>
      </c>
      <c r="E174"/>
      <c r="F174" t="s">
        <v>603</v>
      </c>
      <c r="G174" s="95">
        <v>43559</v>
      </c>
      <c r="H174" t="s">
        <v>150</v>
      </c>
      <c r="I174" s="77">
        <v>7.82</v>
      </c>
      <c r="J174" t="s">
        <v>705</v>
      </c>
      <c r="K174" t="s">
        <v>102</v>
      </c>
      <c r="L174" s="78">
        <v>3.7199999999999997E-2</v>
      </c>
      <c r="M174" s="78">
        <v>3.5000000000000003E-2</v>
      </c>
      <c r="N174" s="77">
        <v>107111.94</v>
      </c>
      <c r="O174" s="77">
        <v>109.96</v>
      </c>
      <c r="P174" s="77">
        <v>117.780289224</v>
      </c>
      <c r="Q174" s="78">
        <v>1.6999999999999999E-3</v>
      </c>
      <c r="R174" s="78">
        <v>2.0000000000000001E-4</v>
      </c>
    </row>
    <row r="175" spans="2:18">
      <c r="B175" t="s">
        <v>3372</v>
      </c>
      <c r="C175" t="s">
        <v>3238</v>
      </c>
      <c r="D175" t="s">
        <v>3381</v>
      </c>
      <c r="E175"/>
      <c r="F175" t="s">
        <v>603</v>
      </c>
      <c r="G175" s="95">
        <v>43742</v>
      </c>
      <c r="H175" t="s">
        <v>150</v>
      </c>
      <c r="I175" s="77">
        <v>7.69</v>
      </c>
      <c r="J175" t="s">
        <v>705</v>
      </c>
      <c r="K175" t="s">
        <v>102</v>
      </c>
      <c r="L175" s="78">
        <v>3.1E-2</v>
      </c>
      <c r="M175" s="78">
        <v>4.53E-2</v>
      </c>
      <c r="N175" s="77">
        <v>124701.08</v>
      </c>
      <c r="O175" s="77">
        <v>96.1</v>
      </c>
      <c r="P175" s="77">
        <v>119.83773788000001</v>
      </c>
      <c r="Q175" s="78">
        <v>1.6999999999999999E-3</v>
      </c>
      <c r="R175" s="78">
        <v>2.0000000000000001E-4</v>
      </c>
    </row>
    <row r="176" spans="2:18">
      <c r="B176" t="s">
        <v>3372</v>
      </c>
      <c r="C176" t="s">
        <v>3238</v>
      </c>
      <c r="D176" t="s">
        <v>3382</v>
      </c>
      <c r="E176"/>
      <c r="F176" t="s">
        <v>603</v>
      </c>
      <c r="G176" s="95">
        <v>43924</v>
      </c>
      <c r="H176" t="s">
        <v>150</v>
      </c>
      <c r="I176" s="77">
        <v>8.07</v>
      </c>
      <c r="J176" t="s">
        <v>705</v>
      </c>
      <c r="K176" t="s">
        <v>102</v>
      </c>
      <c r="L176" s="78">
        <v>3.1399999999999997E-2</v>
      </c>
      <c r="M176" s="78">
        <v>2.9100000000000001E-2</v>
      </c>
      <c r="N176" s="77">
        <v>25370.81</v>
      </c>
      <c r="O176" s="77">
        <v>109.78</v>
      </c>
      <c r="P176" s="77">
        <v>27.852075218</v>
      </c>
      <c r="Q176" s="78">
        <v>4.0000000000000002E-4</v>
      </c>
      <c r="R176" s="78">
        <v>0</v>
      </c>
    </row>
    <row r="177" spans="2:18">
      <c r="B177" t="s">
        <v>3372</v>
      </c>
      <c r="C177" t="s">
        <v>3238</v>
      </c>
      <c r="D177" t="s">
        <v>3383</v>
      </c>
      <c r="E177"/>
      <c r="F177" t="s">
        <v>603</v>
      </c>
      <c r="G177" s="95">
        <v>44015</v>
      </c>
      <c r="H177" t="s">
        <v>150</v>
      </c>
      <c r="I177" s="77">
        <v>7.79</v>
      </c>
      <c r="J177" t="s">
        <v>705</v>
      </c>
      <c r="K177" t="s">
        <v>102</v>
      </c>
      <c r="L177" s="78">
        <v>3.1E-2</v>
      </c>
      <c r="M177" s="78">
        <v>4.0599999999999997E-2</v>
      </c>
      <c r="N177" s="77">
        <v>20915.21</v>
      </c>
      <c r="O177" s="77">
        <v>100.38</v>
      </c>
      <c r="P177" s="77">
        <v>20.994687798000001</v>
      </c>
      <c r="Q177" s="78">
        <v>2.9999999999999997E-4</v>
      </c>
      <c r="R177" s="78">
        <v>0</v>
      </c>
    </row>
    <row r="178" spans="2:18">
      <c r="B178" t="s">
        <v>3372</v>
      </c>
      <c r="C178" t="s">
        <v>3238</v>
      </c>
      <c r="D178" t="s">
        <v>3384</v>
      </c>
      <c r="E178"/>
      <c r="F178" t="s">
        <v>603</v>
      </c>
      <c r="G178" s="95">
        <v>44108</v>
      </c>
      <c r="H178" t="s">
        <v>150</v>
      </c>
      <c r="I178" s="77">
        <v>7.69</v>
      </c>
      <c r="J178" t="s">
        <v>705</v>
      </c>
      <c r="K178" t="s">
        <v>102</v>
      </c>
      <c r="L178" s="78">
        <v>3.1E-2</v>
      </c>
      <c r="M178" s="78">
        <v>4.4999999999999998E-2</v>
      </c>
      <c r="N178" s="77">
        <v>33924.58</v>
      </c>
      <c r="O178" s="77">
        <v>97.07</v>
      </c>
      <c r="P178" s="77">
        <v>32.930589806</v>
      </c>
      <c r="Q178" s="78">
        <v>5.0000000000000001E-4</v>
      </c>
      <c r="R178" s="78">
        <v>0</v>
      </c>
    </row>
    <row r="179" spans="2:18">
      <c r="B179" t="s">
        <v>3372</v>
      </c>
      <c r="C179" t="s">
        <v>3238</v>
      </c>
      <c r="D179" t="s">
        <v>3385</v>
      </c>
      <c r="E179"/>
      <c r="F179" t="s">
        <v>603</v>
      </c>
      <c r="G179" s="95">
        <v>44200</v>
      </c>
      <c r="H179" t="s">
        <v>150</v>
      </c>
      <c r="I179" s="77">
        <v>7.6</v>
      </c>
      <c r="J179" t="s">
        <v>705</v>
      </c>
      <c r="K179" t="s">
        <v>102</v>
      </c>
      <c r="L179" s="78">
        <v>3.1E-2</v>
      </c>
      <c r="M179" s="78">
        <v>4.8800000000000003E-2</v>
      </c>
      <c r="N179" s="77">
        <v>17600.53</v>
      </c>
      <c r="O179" s="77">
        <v>94.43</v>
      </c>
      <c r="P179" s="77">
        <v>16.620180478999998</v>
      </c>
      <c r="Q179" s="78">
        <v>2.0000000000000001E-4</v>
      </c>
      <c r="R179" s="78">
        <v>0</v>
      </c>
    </row>
    <row r="180" spans="2:18">
      <c r="B180" t="s">
        <v>3372</v>
      </c>
      <c r="C180" t="s">
        <v>3238</v>
      </c>
      <c r="D180" t="s">
        <v>3386</v>
      </c>
      <c r="E180"/>
      <c r="F180" t="s">
        <v>603</v>
      </c>
      <c r="G180" s="95">
        <v>44290</v>
      </c>
      <c r="H180" t="s">
        <v>150</v>
      </c>
      <c r="I180" s="77">
        <v>7.54</v>
      </c>
      <c r="J180" t="s">
        <v>705</v>
      </c>
      <c r="K180" t="s">
        <v>102</v>
      </c>
      <c r="L180" s="78">
        <v>3.1E-2</v>
      </c>
      <c r="M180" s="78">
        <v>5.1299999999999998E-2</v>
      </c>
      <c r="N180" s="77">
        <v>33806.17</v>
      </c>
      <c r="O180" s="77">
        <v>92.63</v>
      </c>
      <c r="P180" s="77">
        <v>31.314655270999999</v>
      </c>
      <c r="Q180" s="78">
        <v>4.0000000000000002E-4</v>
      </c>
      <c r="R180" s="78">
        <v>0</v>
      </c>
    </row>
    <row r="181" spans="2:18">
      <c r="B181" t="s">
        <v>3372</v>
      </c>
      <c r="C181" t="s">
        <v>3238</v>
      </c>
      <c r="D181" t="s">
        <v>3387</v>
      </c>
      <c r="E181"/>
      <c r="F181" t="s">
        <v>603</v>
      </c>
      <c r="G181" s="95">
        <v>44496</v>
      </c>
      <c r="H181" t="s">
        <v>150</v>
      </c>
      <c r="I181" s="77">
        <v>7.06</v>
      </c>
      <c r="J181" t="s">
        <v>705</v>
      </c>
      <c r="K181" t="s">
        <v>102</v>
      </c>
      <c r="L181" s="78">
        <v>3.1E-2</v>
      </c>
      <c r="M181" s="78">
        <v>7.2400000000000006E-2</v>
      </c>
      <c r="N181" s="77">
        <v>37870.15</v>
      </c>
      <c r="O181" s="77">
        <v>78.349999999999994</v>
      </c>
      <c r="P181" s="77">
        <v>29.671262524999999</v>
      </c>
      <c r="Q181" s="78">
        <v>4.0000000000000002E-4</v>
      </c>
      <c r="R181" s="78">
        <v>0</v>
      </c>
    </row>
    <row r="182" spans="2:18">
      <c r="B182" t="s">
        <v>3372</v>
      </c>
      <c r="C182" t="s">
        <v>3238</v>
      </c>
      <c r="D182" t="s">
        <v>3388</v>
      </c>
      <c r="E182"/>
      <c r="F182" t="s">
        <v>603</v>
      </c>
      <c r="G182" s="95">
        <v>44615</v>
      </c>
      <c r="H182" t="s">
        <v>150</v>
      </c>
      <c r="I182" s="77">
        <v>7.3</v>
      </c>
      <c r="J182" t="s">
        <v>705</v>
      </c>
      <c r="K182" t="s">
        <v>102</v>
      </c>
      <c r="L182" s="78">
        <v>3.1E-2</v>
      </c>
      <c r="M182" s="78">
        <v>6.1800000000000001E-2</v>
      </c>
      <c r="N182" s="77">
        <v>45970.9</v>
      </c>
      <c r="O182" s="77">
        <v>83.71</v>
      </c>
      <c r="P182" s="77">
        <v>38.482240390000001</v>
      </c>
      <c r="Q182" s="78">
        <v>5.0000000000000001E-4</v>
      </c>
      <c r="R182" s="78">
        <v>1E-4</v>
      </c>
    </row>
    <row r="183" spans="2:18">
      <c r="B183" t="s">
        <v>3372</v>
      </c>
      <c r="C183" t="s">
        <v>3238</v>
      </c>
      <c r="D183" t="s">
        <v>3389</v>
      </c>
      <c r="E183"/>
      <c r="F183" t="s">
        <v>603</v>
      </c>
      <c r="G183" s="95">
        <v>44753</v>
      </c>
      <c r="H183" t="s">
        <v>150</v>
      </c>
      <c r="I183" s="77">
        <v>7.8</v>
      </c>
      <c r="J183" t="s">
        <v>705</v>
      </c>
      <c r="K183" t="s">
        <v>102</v>
      </c>
      <c r="L183" s="78">
        <v>3.2599999999999997E-2</v>
      </c>
      <c r="M183" s="78">
        <v>3.9E-2</v>
      </c>
      <c r="N183" s="77">
        <v>67861.81</v>
      </c>
      <c r="O183" s="77">
        <v>97.39</v>
      </c>
      <c r="P183" s="77">
        <v>66.090616759</v>
      </c>
      <c r="Q183" s="78">
        <v>8.9999999999999998E-4</v>
      </c>
      <c r="R183" s="78">
        <v>1E-4</v>
      </c>
    </row>
    <row r="184" spans="2:18">
      <c r="B184" t="s">
        <v>3372</v>
      </c>
      <c r="C184" t="s">
        <v>3238</v>
      </c>
      <c r="D184" t="s">
        <v>3390</v>
      </c>
      <c r="E184"/>
      <c r="F184" t="s">
        <v>603</v>
      </c>
      <c r="G184" s="95">
        <v>44959</v>
      </c>
      <c r="H184" t="s">
        <v>150</v>
      </c>
      <c r="I184" s="77">
        <v>7.65</v>
      </c>
      <c r="J184" t="s">
        <v>705</v>
      </c>
      <c r="K184" t="s">
        <v>102</v>
      </c>
      <c r="L184" s="78">
        <v>3.8100000000000002E-2</v>
      </c>
      <c r="M184" s="78">
        <v>4.1200000000000001E-2</v>
      </c>
      <c r="N184" s="77">
        <v>32836.36</v>
      </c>
      <c r="O184" s="77">
        <v>97.78</v>
      </c>
      <c r="P184" s="77">
        <v>32.107392808</v>
      </c>
      <c r="Q184" s="78">
        <v>5.0000000000000001E-4</v>
      </c>
      <c r="R184" s="78">
        <v>0</v>
      </c>
    </row>
    <row r="185" spans="2:18">
      <c r="B185" t="s">
        <v>3391</v>
      </c>
      <c r="C185" t="s">
        <v>3238</v>
      </c>
      <c r="D185" t="s">
        <v>3392</v>
      </c>
      <c r="E185"/>
      <c r="F185" t="s">
        <v>603</v>
      </c>
      <c r="G185" s="95">
        <v>45015</v>
      </c>
      <c r="H185" t="s">
        <v>150</v>
      </c>
      <c r="I185" s="77">
        <v>5.3</v>
      </c>
      <c r="J185" t="s">
        <v>367</v>
      </c>
      <c r="K185" t="s">
        <v>102</v>
      </c>
      <c r="L185" s="78">
        <v>4.4999999999999998E-2</v>
      </c>
      <c r="M185" s="78">
        <v>3.39E-2</v>
      </c>
      <c r="N185" s="77">
        <v>463526.93</v>
      </c>
      <c r="O185" s="77">
        <v>106.45</v>
      </c>
      <c r="P185" s="77">
        <v>493.42441698499999</v>
      </c>
      <c r="Q185" s="78">
        <v>7.0000000000000001E-3</v>
      </c>
      <c r="R185" s="78">
        <v>6.9999999999999999E-4</v>
      </c>
    </row>
    <row r="186" spans="2:18">
      <c r="B186" t="s">
        <v>3393</v>
      </c>
      <c r="C186" t="s">
        <v>3238</v>
      </c>
      <c r="D186" t="s">
        <v>3394</v>
      </c>
      <c r="E186"/>
      <c r="F186" t="s">
        <v>596</v>
      </c>
      <c r="G186" s="95">
        <v>43801</v>
      </c>
      <c r="H186" t="s">
        <v>208</v>
      </c>
      <c r="I186" s="77">
        <v>4.5599999999999996</v>
      </c>
      <c r="J186" t="s">
        <v>367</v>
      </c>
      <c r="K186" t="s">
        <v>110</v>
      </c>
      <c r="L186" s="78">
        <v>2.3599999999999999E-2</v>
      </c>
      <c r="M186" s="78">
        <v>5.8999999999999997E-2</v>
      </c>
      <c r="N186" s="77">
        <v>377763.23</v>
      </c>
      <c r="O186" s="77">
        <v>85.869999999999777</v>
      </c>
      <c r="P186" s="77">
        <v>1308.3756109430699</v>
      </c>
      <c r="Q186" s="78">
        <v>1.8599999999999998E-2</v>
      </c>
      <c r="R186" s="78">
        <v>1.9E-3</v>
      </c>
    </row>
    <row r="187" spans="2:18">
      <c r="B187" t="s">
        <v>3395</v>
      </c>
      <c r="C187" t="s">
        <v>3238</v>
      </c>
      <c r="D187" t="s">
        <v>3396</v>
      </c>
      <c r="E187"/>
      <c r="F187" t="s">
        <v>603</v>
      </c>
      <c r="G187" s="95">
        <v>44074</v>
      </c>
      <c r="H187" t="s">
        <v>150</v>
      </c>
      <c r="I187" s="77">
        <v>8.94</v>
      </c>
      <c r="J187" t="s">
        <v>705</v>
      </c>
      <c r="K187" t="s">
        <v>102</v>
      </c>
      <c r="L187" s="78">
        <v>2.35E-2</v>
      </c>
      <c r="M187" s="78">
        <v>3.78E-2</v>
      </c>
      <c r="N187" s="77">
        <v>186390.54</v>
      </c>
      <c r="O187" s="77">
        <v>97.49</v>
      </c>
      <c r="P187" s="77">
        <v>181.71213744600001</v>
      </c>
      <c r="Q187" s="78">
        <v>2.5999999999999999E-3</v>
      </c>
      <c r="R187" s="78">
        <v>2.9999999999999997E-4</v>
      </c>
    </row>
    <row r="188" spans="2:18">
      <c r="B188" t="s">
        <v>3395</v>
      </c>
      <c r="C188" t="s">
        <v>3238</v>
      </c>
      <c r="D188" t="s">
        <v>3397</v>
      </c>
      <c r="E188"/>
      <c r="F188" t="s">
        <v>603</v>
      </c>
      <c r="G188" s="95">
        <v>44189</v>
      </c>
      <c r="H188" t="s">
        <v>150</v>
      </c>
      <c r="I188" s="77">
        <v>8.84</v>
      </c>
      <c r="J188" t="s">
        <v>705</v>
      </c>
      <c r="K188" t="s">
        <v>102</v>
      </c>
      <c r="L188" s="78">
        <v>2.47E-2</v>
      </c>
      <c r="M188" s="78">
        <v>4.0300000000000002E-2</v>
      </c>
      <c r="N188" s="77">
        <v>23311.47</v>
      </c>
      <c r="O188" s="77">
        <v>96.54</v>
      </c>
      <c r="P188" s="77">
        <v>22.504893138</v>
      </c>
      <c r="Q188" s="78">
        <v>2.9999999999999997E-4</v>
      </c>
      <c r="R188" s="78">
        <v>0</v>
      </c>
    </row>
    <row r="189" spans="2:18">
      <c r="B189" t="s">
        <v>3395</v>
      </c>
      <c r="C189" t="s">
        <v>3238</v>
      </c>
      <c r="D189" t="s">
        <v>3398</v>
      </c>
      <c r="E189"/>
      <c r="F189" t="s">
        <v>603</v>
      </c>
      <c r="G189" s="95">
        <v>44322</v>
      </c>
      <c r="H189" t="s">
        <v>150</v>
      </c>
      <c r="I189" s="77">
        <v>8.7100000000000009</v>
      </c>
      <c r="J189" t="s">
        <v>705</v>
      </c>
      <c r="K189" t="s">
        <v>102</v>
      </c>
      <c r="L189" s="78">
        <v>2.5600000000000001E-2</v>
      </c>
      <c r="M189" s="78">
        <v>4.41E-2</v>
      </c>
      <c r="N189" s="77">
        <v>107287.86</v>
      </c>
      <c r="O189" s="77">
        <v>93.65</v>
      </c>
      <c r="P189" s="77">
        <v>100.47508089</v>
      </c>
      <c r="Q189" s="78">
        <v>1.4E-3</v>
      </c>
      <c r="R189" s="78">
        <v>1E-4</v>
      </c>
    </row>
    <row r="190" spans="2:18">
      <c r="B190" t="s">
        <v>3395</v>
      </c>
      <c r="C190" t="s">
        <v>3238</v>
      </c>
      <c r="D190" t="s">
        <v>3399</v>
      </c>
      <c r="E190"/>
      <c r="F190" t="s">
        <v>603</v>
      </c>
      <c r="G190" s="95">
        <v>44418</v>
      </c>
      <c r="H190" t="s">
        <v>150</v>
      </c>
      <c r="I190" s="77">
        <v>8.84</v>
      </c>
      <c r="J190" t="s">
        <v>705</v>
      </c>
      <c r="K190" t="s">
        <v>102</v>
      </c>
      <c r="L190" s="78">
        <v>2.2700000000000001E-2</v>
      </c>
      <c r="M190" s="78">
        <v>4.2200000000000001E-2</v>
      </c>
      <c r="N190" s="77">
        <v>106997.96</v>
      </c>
      <c r="O190" s="77">
        <v>91.78</v>
      </c>
      <c r="P190" s="77">
        <v>98.202727687999996</v>
      </c>
      <c r="Q190" s="78">
        <v>1.4E-3</v>
      </c>
      <c r="R190" s="78">
        <v>1E-4</v>
      </c>
    </row>
    <row r="191" spans="2:18">
      <c r="B191" t="s">
        <v>3395</v>
      </c>
      <c r="C191" t="s">
        <v>3238</v>
      </c>
      <c r="D191" t="s">
        <v>3400</v>
      </c>
      <c r="E191"/>
      <c r="F191" t="s">
        <v>603</v>
      </c>
      <c r="G191" s="95">
        <v>44530</v>
      </c>
      <c r="H191" t="s">
        <v>150</v>
      </c>
      <c r="I191" s="77">
        <v>8.89</v>
      </c>
      <c r="J191" t="s">
        <v>705</v>
      </c>
      <c r="K191" t="s">
        <v>102</v>
      </c>
      <c r="L191" s="78">
        <v>1.7899999999999999E-2</v>
      </c>
      <c r="M191" s="78">
        <v>4.4900000000000002E-2</v>
      </c>
      <c r="N191" s="77">
        <v>88273.74</v>
      </c>
      <c r="O191" s="77">
        <v>84.6</v>
      </c>
      <c r="P191" s="77">
        <v>74.679584039999995</v>
      </c>
      <c r="Q191" s="78">
        <v>1.1000000000000001E-3</v>
      </c>
      <c r="R191" s="78">
        <v>1E-4</v>
      </c>
    </row>
    <row r="192" spans="2:18">
      <c r="B192" t="s">
        <v>3395</v>
      </c>
      <c r="C192" t="s">
        <v>3238</v>
      </c>
      <c r="D192" t="s">
        <v>3401</v>
      </c>
      <c r="E192"/>
      <c r="F192" t="s">
        <v>603</v>
      </c>
      <c r="G192" s="95">
        <v>44612</v>
      </c>
      <c r="H192" t="s">
        <v>150</v>
      </c>
      <c r="I192" s="77">
        <v>8.7100000000000009</v>
      </c>
      <c r="J192" t="s">
        <v>705</v>
      </c>
      <c r="K192" t="s">
        <v>102</v>
      </c>
      <c r="L192" s="78">
        <v>2.3599999999999999E-2</v>
      </c>
      <c r="M192" s="78">
        <v>4.5999999999999999E-2</v>
      </c>
      <c r="N192" s="77">
        <v>103373.69</v>
      </c>
      <c r="O192" s="77">
        <v>88.48</v>
      </c>
      <c r="P192" s="77">
        <v>91.465040912000006</v>
      </c>
      <c r="Q192" s="78">
        <v>1.2999999999999999E-3</v>
      </c>
      <c r="R192" s="78">
        <v>1E-4</v>
      </c>
    </row>
    <row r="193" spans="2:18">
      <c r="B193" t="s">
        <v>3395</v>
      </c>
      <c r="C193" t="s">
        <v>3238</v>
      </c>
      <c r="D193" t="s">
        <v>3402</v>
      </c>
      <c r="E193"/>
      <c r="F193" t="s">
        <v>603</v>
      </c>
      <c r="G193" s="95">
        <v>44662</v>
      </c>
      <c r="H193" t="s">
        <v>150</v>
      </c>
      <c r="I193" s="77">
        <v>8.76</v>
      </c>
      <c r="J193" t="s">
        <v>705</v>
      </c>
      <c r="K193" t="s">
        <v>102</v>
      </c>
      <c r="L193" s="78">
        <v>2.4E-2</v>
      </c>
      <c r="M193" s="78">
        <v>4.3900000000000002E-2</v>
      </c>
      <c r="N193" s="77">
        <v>117722.74</v>
      </c>
      <c r="O193" s="77">
        <v>89.78</v>
      </c>
      <c r="P193" s="77">
        <v>105.69147597200001</v>
      </c>
      <c r="Q193" s="78">
        <v>1.5E-3</v>
      </c>
      <c r="R193" s="78">
        <v>2.0000000000000001E-4</v>
      </c>
    </row>
    <row r="194" spans="2:18">
      <c r="B194" t="s">
        <v>3403</v>
      </c>
      <c r="C194" t="s">
        <v>3238</v>
      </c>
      <c r="D194" t="s">
        <v>3404</v>
      </c>
      <c r="E194"/>
      <c r="F194" t="s">
        <v>596</v>
      </c>
      <c r="G194" s="95">
        <v>44376</v>
      </c>
      <c r="H194" t="s">
        <v>208</v>
      </c>
      <c r="I194" s="77">
        <v>4.7300000000000004</v>
      </c>
      <c r="J194" t="s">
        <v>127</v>
      </c>
      <c r="K194" t="s">
        <v>102</v>
      </c>
      <c r="L194" s="78">
        <v>7.3999999999999996E-2</v>
      </c>
      <c r="M194" s="78">
        <v>8.1699999999999995E-2</v>
      </c>
      <c r="N194" s="77">
        <v>2320654.2400000002</v>
      </c>
      <c r="O194" s="77">
        <v>99.3</v>
      </c>
      <c r="P194" s="77">
        <v>2304.4096603200001</v>
      </c>
      <c r="Q194" s="78">
        <v>3.27E-2</v>
      </c>
      <c r="R194" s="78">
        <v>3.3E-3</v>
      </c>
    </row>
    <row r="195" spans="2:18">
      <c r="B195" t="s">
        <v>3403</v>
      </c>
      <c r="C195" t="s">
        <v>3238</v>
      </c>
      <c r="D195" t="s">
        <v>3405</v>
      </c>
      <c r="E195"/>
      <c r="F195" t="s">
        <v>596</v>
      </c>
      <c r="G195" s="95">
        <v>44431</v>
      </c>
      <c r="H195" t="s">
        <v>208</v>
      </c>
      <c r="I195" s="77">
        <v>4.7300000000000004</v>
      </c>
      <c r="J195" t="s">
        <v>127</v>
      </c>
      <c r="K195" t="s">
        <v>102</v>
      </c>
      <c r="L195" s="78">
        <v>7.3999999999999996E-2</v>
      </c>
      <c r="M195" s="78">
        <v>8.14E-2</v>
      </c>
      <c r="N195" s="77">
        <v>400563.97</v>
      </c>
      <c r="O195" s="77">
        <v>99.39</v>
      </c>
      <c r="P195" s="77">
        <v>398.12052978299999</v>
      </c>
      <c r="Q195" s="78">
        <v>5.5999999999999999E-3</v>
      </c>
      <c r="R195" s="78">
        <v>5.9999999999999995E-4</v>
      </c>
    </row>
    <row r="196" spans="2:18">
      <c r="B196" t="s">
        <v>3403</v>
      </c>
      <c r="C196" t="s">
        <v>3238</v>
      </c>
      <c r="D196" t="s">
        <v>3406</v>
      </c>
      <c r="E196"/>
      <c r="F196" t="s">
        <v>596</v>
      </c>
      <c r="G196" s="95">
        <v>44859</v>
      </c>
      <c r="H196" t="s">
        <v>208</v>
      </c>
      <c r="I196" s="77">
        <v>4.74</v>
      </c>
      <c r="J196" t="s">
        <v>127</v>
      </c>
      <c r="K196" t="s">
        <v>102</v>
      </c>
      <c r="L196" s="78">
        <v>7.3999999999999996E-2</v>
      </c>
      <c r="M196" s="78">
        <v>7.3499999999999996E-2</v>
      </c>
      <c r="N196" s="77">
        <v>1219158.53</v>
      </c>
      <c r="O196" s="77">
        <v>102.95</v>
      </c>
      <c r="P196" s="77">
        <v>1255.123706635</v>
      </c>
      <c r="Q196" s="78">
        <v>1.78E-2</v>
      </c>
      <c r="R196" s="78">
        <v>1.8E-3</v>
      </c>
    </row>
    <row r="197" spans="2:18">
      <c r="B197" t="s">
        <v>3407</v>
      </c>
      <c r="C197" t="s">
        <v>3238</v>
      </c>
      <c r="D197" t="s">
        <v>3408</v>
      </c>
      <c r="E197"/>
      <c r="F197" t="s">
        <v>603</v>
      </c>
      <c r="G197" s="95">
        <v>44837</v>
      </c>
      <c r="H197" t="s">
        <v>150</v>
      </c>
      <c r="I197" s="77">
        <v>11.51</v>
      </c>
      <c r="J197" t="s">
        <v>705</v>
      </c>
      <c r="K197" t="s">
        <v>102</v>
      </c>
      <c r="L197" s="78">
        <v>3.9600000000000003E-2</v>
      </c>
      <c r="M197" s="78">
        <v>3.5799999999999998E-2</v>
      </c>
      <c r="N197" s="77">
        <v>35059.25</v>
      </c>
      <c r="O197" s="77">
        <v>102.21</v>
      </c>
      <c r="P197" s="77">
        <v>35.834059425</v>
      </c>
      <c r="Q197" s="78">
        <v>5.0000000000000001E-4</v>
      </c>
      <c r="R197" s="78">
        <v>1E-4</v>
      </c>
    </row>
    <row r="198" spans="2:18">
      <c r="B198" t="s">
        <v>3407</v>
      </c>
      <c r="C198" t="s">
        <v>3238</v>
      </c>
      <c r="D198" t="s">
        <v>3409</v>
      </c>
      <c r="E198"/>
      <c r="F198" t="s">
        <v>603</v>
      </c>
      <c r="G198" s="95">
        <v>45076</v>
      </c>
      <c r="H198" t="s">
        <v>150</v>
      </c>
      <c r="I198" s="77">
        <v>11.33</v>
      </c>
      <c r="J198" t="s">
        <v>705</v>
      </c>
      <c r="K198" t="s">
        <v>102</v>
      </c>
      <c r="L198" s="78">
        <v>4.4900000000000002E-2</v>
      </c>
      <c r="M198" s="78">
        <v>3.8399999999999997E-2</v>
      </c>
      <c r="N198" s="77">
        <v>42906.59</v>
      </c>
      <c r="O198" s="77">
        <v>101.69</v>
      </c>
      <c r="P198" s="77">
        <v>43.631711371000002</v>
      </c>
      <c r="Q198" s="78">
        <v>5.9999999999999995E-4</v>
      </c>
      <c r="R198" s="78">
        <v>1E-4</v>
      </c>
    </row>
    <row r="199" spans="2:18">
      <c r="B199" t="s">
        <v>3410</v>
      </c>
      <c r="C199" t="s">
        <v>3238</v>
      </c>
      <c r="D199" t="s">
        <v>3411</v>
      </c>
      <c r="E199"/>
      <c r="F199" t="s">
        <v>325</v>
      </c>
      <c r="G199" s="95">
        <v>44885</v>
      </c>
      <c r="H199" t="s">
        <v>2249</v>
      </c>
      <c r="I199" s="77">
        <v>2.19</v>
      </c>
      <c r="J199" t="s">
        <v>356</v>
      </c>
      <c r="K199" t="s">
        <v>102</v>
      </c>
      <c r="L199" s="78">
        <v>7.6799999999999993E-2</v>
      </c>
      <c r="M199" s="78">
        <v>8.4000000000000005E-2</v>
      </c>
      <c r="N199" s="77">
        <v>706122.66</v>
      </c>
      <c r="O199" s="77">
        <v>99.26</v>
      </c>
      <c r="P199" s="77">
        <v>700.89735231600002</v>
      </c>
      <c r="Q199" s="78">
        <v>9.9000000000000008E-3</v>
      </c>
      <c r="R199" s="78">
        <v>1E-3</v>
      </c>
    </row>
    <row r="200" spans="2:18">
      <c r="B200" t="s">
        <v>3410</v>
      </c>
      <c r="C200" t="s">
        <v>3238</v>
      </c>
      <c r="D200" t="s">
        <v>3412</v>
      </c>
      <c r="E200"/>
      <c r="F200" t="s">
        <v>325</v>
      </c>
      <c r="G200" s="95">
        <v>44906</v>
      </c>
      <c r="H200" t="s">
        <v>2249</v>
      </c>
      <c r="I200" s="77">
        <v>2.19</v>
      </c>
      <c r="J200" t="s">
        <v>356</v>
      </c>
      <c r="K200" t="s">
        <v>102</v>
      </c>
      <c r="L200" s="78">
        <v>7.6799999999999993E-2</v>
      </c>
      <c r="M200" s="78">
        <v>8.0699999999999994E-2</v>
      </c>
      <c r="N200" s="77">
        <v>1825.09</v>
      </c>
      <c r="O200" s="77">
        <v>100.02</v>
      </c>
      <c r="P200" s="77">
        <v>1.825455018</v>
      </c>
      <c r="Q200" s="78">
        <v>0</v>
      </c>
      <c r="R200" s="78">
        <v>0</v>
      </c>
    </row>
    <row r="201" spans="2:18">
      <c r="B201" t="s">
        <v>3410</v>
      </c>
      <c r="C201" t="s">
        <v>3238</v>
      </c>
      <c r="D201" t="s">
        <v>3413</v>
      </c>
      <c r="E201"/>
      <c r="F201" t="s">
        <v>325</v>
      </c>
      <c r="G201" s="95">
        <v>44991</v>
      </c>
      <c r="H201" t="s">
        <v>2249</v>
      </c>
      <c r="I201" s="77">
        <v>2.19</v>
      </c>
      <c r="J201" t="s">
        <v>356</v>
      </c>
      <c r="K201" t="s">
        <v>102</v>
      </c>
      <c r="L201" s="78">
        <v>7.6799999999999993E-2</v>
      </c>
      <c r="M201" s="78">
        <v>7.6600000000000001E-2</v>
      </c>
      <c r="N201" s="77">
        <v>90261.09</v>
      </c>
      <c r="O201" s="77">
        <v>100.76</v>
      </c>
      <c r="P201" s="77">
        <v>90.947074283999996</v>
      </c>
      <c r="Q201" s="78">
        <v>1.2999999999999999E-3</v>
      </c>
      <c r="R201" s="78">
        <v>1E-4</v>
      </c>
    </row>
    <row r="202" spans="2:18">
      <c r="B202" t="s">
        <v>3247</v>
      </c>
      <c r="C202" t="s">
        <v>3238</v>
      </c>
      <c r="D202" t="s">
        <v>3414</v>
      </c>
      <c r="E202"/>
      <c r="F202" t="s">
        <v>325</v>
      </c>
      <c r="G202" s="95">
        <v>40742</v>
      </c>
      <c r="H202" t="s">
        <v>2249</v>
      </c>
      <c r="I202" s="77">
        <v>5.29</v>
      </c>
      <c r="J202" t="s">
        <v>356</v>
      </c>
      <c r="K202" t="s">
        <v>102</v>
      </c>
      <c r="L202" s="78">
        <v>0.06</v>
      </c>
      <c r="M202" s="78">
        <v>1.8100000000000002E-2</v>
      </c>
      <c r="N202" s="77">
        <v>359422.61</v>
      </c>
      <c r="O202" s="77">
        <v>143.29</v>
      </c>
      <c r="P202" s="77">
        <v>515.01665786900003</v>
      </c>
      <c r="Q202" s="78">
        <v>7.3000000000000001E-3</v>
      </c>
      <c r="R202" s="78">
        <v>6.9999999999999999E-4</v>
      </c>
    </row>
    <row r="203" spans="2:18">
      <c r="B203" t="s">
        <v>3247</v>
      </c>
      <c r="C203" t="s">
        <v>3238</v>
      </c>
      <c r="D203" t="s">
        <v>3415</v>
      </c>
      <c r="E203"/>
      <c r="F203" t="s">
        <v>325</v>
      </c>
      <c r="G203" s="95">
        <v>42201</v>
      </c>
      <c r="H203" t="s">
        <v>2249</v>
      </c>
      <c r="I203" s="77">
        <v>4.88</v>
      </c>
      <c r="J203" t="s">
        <v>356</v>
      </c>
      <c r="K203" t="s">
        <v>102</v>
      </c>
      <c r="L203" s="78">
        <v>4.2000000000000003E-2</v>
      </c>
      <c r="M203" s="78">
        <v>3.0599999999999999E-2</v>
      </c>
      <c r="N203" s="77">
        <v>25335.83</v>
      </c>
      <c r="O203" s="77">
        <v>118.07</v>
      </c>
      <c r="P203" s="77">
        <v>29.914014480999999</v>
      </c>
      <c r="Q203" s="78">
        <v>4.0000000000000002E-4</v>
      </c>
      <c r="R203" s="78">
        <v>0</v>
      </c>
    </row>
    <row r="204" spans="2:18">
      <c r="B204" t="s">
        <v>3416</v>
      </c>
      <c r="C204" t="s">
        <v>3238</v>
      </c>
      <c r="D204" t="s">
        <v>3417</v>
      </c>
      <c r="E204"/>
      <c r="F204" t="s">
        <v>603</v>
      </c>
      <c r="G204" s="95">
        <v>42242</v>
      </c>
      <c r="H204" t="s">
        <v>150</v>
      </c>
      <c r="I204" s="77">
        <v>3.16</v>
      </c>
      <c r="J204" t="s">
        <v>112</v>
      </c>
      <c r="K204" t="s">
        <v>102</v>
      </c>
      <c r="L204" s="78">
        <v>2.3599999999999999E-2</v>
      </c>
      <c r="M204" s="78">
        <v>2.98E-2</v>
      </c>
      <c r="N204" s="77">
        <v>210096.42</v>
      </c>
      <c r="O204" s="77">
        <v>108.41</v>
      </c>
      <c r="P204" s="77">
        <v>227.76552892199999</v>
      </c>
      <c r="Q204" s="78">
        <v>3.2000000000000002E-3</v>
      </c>
      <c r="R204" s="78">
        <v>2.9999999999999997E-4</v>
      </c>
    </row>
    <row r="205" spans="2:18">
      <c r="B205" t="s">
        <v>3418</v>
      </c>
      <c r="C205" t="s">
        <v>3238</v>
      </c>
      <c r="D205" t="s">
        <v>3419</v>
      </c>
      <c r="E205"/>
      <c r="F205" t="s">
        <v>325</v>
      </c>
      <c r="G205" s="95">
        <v>42474</v>
      </c>
      <c r="H205" t="s">
        <v>2249</v>
      </c>
      <c r="I205" s="77">
        <v>0.51</v>
      </c>
      <c r="J205" t="s">
        <v>127</v>
      </c>
      <c r="K205" t="s">
        <v>102</v>
      </c>
      <c r="L205" s="78">
        <v>3.1800000000000002E-2</v>
      </c>
      <c r="M205" s="78">
        <v>7.3400000000000007E-2</v>
      </c>
      <c r="N205" s="77">
        <v>62717.65</v>
      </c>
      <c r="O205" s="77">
        <v>98.15</v>
      </c>
      <c r="P205" s="77">
        <v>61.557373474999999</v>
      </c>
      <c r="Q205" s="78">
        <v>8.9999999999999998E-4</v>
      </c>
      <c r="R205" s="78">
        <v>1E-4</v>
      </c>
    </row>
    <row r="206" spans="2:18">
      <c r="B206" t="s">
        <v>3418</v>
      </c>
      <c r="C206" t="s">
        <v>3238</v>
      </c>
      <c r="D206" t="s">
        <v>3420</v>
      </c>
      <c r="E206"/>
      <c r="F206" t="s">
        <v>325</v>
      </c>
      <c r="G206" s="95">
        <v>42562</v>
      </c>
      <c r="H206" t="s">
        <v>2249</v>
      </c>
      <c r="I206" s="77">
        <v>1.5</v>
      </c>
      <c r="J206" t="s">
        <v>127</v>
      </c>
      <c r="K206" t="s">
        <v>102</v>
      </c>
      <c r="L206" s="78">
        <v>3.3700000000000001E-2</v>
      </c>
      <c r="M206" s="78">
        <v>6.7400000000000002E-2</v>
      </c>
      <c r="N206" s="77">
        <v>32325.31</v>
      </c>
      <c r="O206" s="77">
        <v>95.45</v>
      </c>
      <c r="P206" s="77">
        <v>30.854508395</v>
      </c>
      <c r="Q206" s="78">
        <v>4.0000000000000002E-4</v>
      </c>
      <c r="R206" s="78">
        <v>0</v>
      </c>
    </row>
    <row r="207" spans="2:18">
      <c r="B207" t="s">
        <v>3418</v>
      </c>
      <c r="C207" t="s">
        <v>3238</v>
      </c>
      <c r="D207" t="s">
        <v>3421</v>
      </c>
      <c r="E207"/>
      <c r="F207" t="s">
        <v>325</v>
      </c>
      <c r="G207" s="95">
        <v>42474</v>
      </c>
      <c r="H207" t="s">
        <v>2249</v>
      </c>
      <c r="I207" s="77">
        <v>0.51</v>
      </c>
      <c r="J207" t="s">
        <v>127</v>
      </c>
      <c r="K207" t="s">
        <v>102</v>
      </c>
      <c r="L207" s="78">
        <v>6.8500000000000005E-2</v>
      </c>
      <c r="M207" s="78">
        <v>6.6000000000000003E-2</v>
      </c>
      <c r="N207" s="77">
        <v>60999.68</v>
      </c>
      <c r="O207" s="77">
        <v>100.48</v>
      </c>
      <c r="P207" s="77">
        <v>61.292478463999998</v>
      </c>
      <c r="Q207" s="78">
        <v>8.9999999999999998E-4</v>
      </c>
      <c r="R207" s="78">
        <v>1E-4</v>
      </c>
    </row>
    <row r="208" spans="2:18">
      <c r="B208" t="s">
        <v>3418</v>
      </c>
      <c r="C208" t="s">
        <v>3238</v>
      </c>
      <c r="D208" t="s">
        <v>3422</v>
      </c>
      <c r="E208"/>
      <c r="F208" t="s">
        <v>325</v>
      </c>
      <c r="G208" s="95">
        <v>42521</v>
      </c>
      <c r="H208" t="s">
        <v>2249</v>
      </c>
      <c r="I208" s="77">
        <v>1.51</v>
      </c>
      <c r="J208" t="s">
        <v>127</v>
      </c>
      <c r="K208" t="s">
        <v>102</v>
      </c>
      <c r="L208" s="78">
        <v>2.3E-2</v>
      </c>
      <c r="M208" s="78">
        <v>3.7499999999999999E-2</v>
      </c>
      <c r="N208" s="77">
        <v>20839.919999999998</v>
      </c>
      <c r="O208" s="77">
        <v>109.99</v>
      </c>
      <c r="P208" s="77">
        <v>22.921828007999999</v>
      </c>
      <c r="Q208" s="78">
        <v>2.9999999999999997E-4</v>
      </c>
      <c r="R208" s="78">
        <v>0</v>
      </c>
    </row>
    <row r="209" spans="2:18">
      <c r="B209" t="s">
        <v>3418</v>
      </c>
      <c r="C209" t="s">
        <v>3238</v>
      </c>
      <c r="D209" t="s">
        <v>3423</v>
      </c>
      <c r="E209"/>
      <c r="F209" t="s">
        <v>325</v>
      </c>
      <c r="G209" s="95">
        <v>42710</v>
      </c>
      <c r="H209" t="s">
        <v>2249</v>
      </c>
      <c r="I209" s="77">
        <v>1.66</v>
      </c>
      <c r="J209" t="s">
        <v>127</v>
      </c>
      <c r="K209" t="s">
        <v>102</v>
      </c>
      <c r="L209" s="78">
        <v>3.8399999999999997E-2</v>
      </c>
      <c r="M209" s="78">
        <v>6.6400000000000001E-2</v>
      </c>
      <c r="N209" s="77">
        <v>21289.17</v>
      </c>
      <c r="O209" s="77">
        <v>95.89</v>
      </c>
      <c r="P209" s="77">
        <v>20.414185112999998</v>
      </c>
      <c r="Q209" s="78">
        <v>2.9999999999999997E-4</v>
      </c>
      <c r="R209" s="78">
        <v>0</v>
      </c>
    </row>
    <row r="210" spans="2:18">
      <c r="B210" t="s">
        <v>3418</v>
      </c>
      <c r="C210" t="s">
        <v>3238</v>
      </c>
      <c r="D210" t="s">
        <v>3424</v>
      </c>
      <c r="E210"/>
      <c r="F210" t="s">
        <v>325</v>
      </c>
      <c r="G210" s="95">
        <v>42717</v>
      </c>
      <c r="H210" t="s">
        <v>2249</v>
      </c>
      <c r="I210" s="77">
        <v>1.66</v>
      </c>
      <c r="J210" t="s">
        <v>127</v>
      </c>
      <c r="K210" t="s">
        <v>102</v>
      </c>
      <c r="L210" s="78">
        <v>3.85E-2</v>
      </c>
      <c r="M210" s="78">
        <v>6.6500000000000004E-2</v>
      </c>
      <c r="N210" s="77">
        <v>7120.78</v>
      </c>
      <c r="O210" s="77">
        <v>95.91</v>
      </c>
      <c r="P210" s="77">
        <v>6.8295400979999998</v>
      </c>
      <c r="Q210" s="78">
        <v>1E-4</v>
      </c>
      <c r="R210" s="78">
        <v>0</v>
      </c>
    </row>
    <row r="211" spans="2:18">
      <c r="B211" t="s">
        <v>3425</v>
      </c>
      <c r="C211" t="s">
        <v>3198</v>
      </c>
      <c r="D211" t="s">
        <v>3426</v>
      </c>
      <c r="E211"/>
      <c r="F211" t="s">
        <v>596</v>
      </c>
      <c r="G211" s="95">
        <v>41639</v>
      </c>
      <c r="H211" t="s">
        <v>208</v>
      </c>
      <c r="I211" s="77">
        <v>0.25</v>
      </c>
      <c r="J211" t="s">
        <v>780</v>
      </c>
      <c r="K211" t="s">
        <v>102</v>
      </c>
      <c r="L211" s="78">
        <v>3.6999999999999998E-2</v>
      </c>
      <c r="M211" s="78">
        <v>6.4899999999999999E-2</v>
      </c>
      <c r="N211" s="77">
        <v>78794.490000000005</v>
      </c>
      <c r="O211" s="77">
        <v>111.6</v>
      </c>
      <c r="P211" s="77">
        <v>87.934650840000003</v>
      </c>
      <c r="Q211" s="78">
        <v>1.1999999999999999E-3</v>
      </c>
      <c r="R211" s="78">
        <v>1E-4</v>
      </c>
    </row>
    <row r="212" spans="2:18">
      <c r="B212" t="s">
        <v>3425</v>
      </c>
      <c r="C212" t="s">
        <v>3198</v>
      </c>
      <c r="D212" t="s">
        <v>3427</v>
      </c>
      <c r="E212"/>
      <c r="F212" t="s">
        <v>596</v>
      </c>
      <c r="G212" s="95">
        <v>42004</v>
      </c>
      <c r="H212" t="s">
        <v>208</v>
      </c>
      <c r="I212" s="77">
        <v>0.72</v>
      </c>
      <c r="J212" t="s">
        <v>780</v>
      </c>
      <c r="K212" t="s">
        <v>102</v>
      </c>
      <c r="L212" s="78">
        <v>3.6999999999999998E-2</v>
      </c>
      <c r="M212" s="78">
        <v>0.10349999999999999</v>
      </c>
      <c r="N212" s="77">
        <v>52529.66</v>
      </c>
      <c r="O212" s="77">
        <v>107.51</v>
      </c>
      <c r="P212" s="77">
        <v>56.474637465999997</v>
      </c>
      <c r="Q212" s="78">
        <v>8.0000000000000004E-4</v>
      </c>
      <c r="R212" s="78">
        <v>1E-4</v>
      </c>
    </row>
    <row r="213" spans="2:18">
      <c r="B213" t="s">
        <v>3425</v>
      </c>
      <c r="C213" t="s">
        <v>3198</v>
      </c>
      <c r="D213" t="s">
        <v>3428</v>
      </c>
      <c r="E213"/>
      <c r="F213" t="s">
        <v>596</v>
      </c>
      <c r="G213" s="95">
        <v>42759</v>
      </c>
      <c r="H213" t="s">
        <v>208</v>
      </c>
      <c r="I213" s="77">
        <v>1.71</v>
      </c>
      <c r="J213" t="s">
        <v>780</v>
      </c>
      <c r="K213" t="s">
        <v>102</v>
      </c>
      <c r="L213" s="78">
        <v>3.8800000000000001E-2</v>
      </c>
      <c r="M213" s="78">
        <v>5.5800000000000002E-2</v>
      </c>
      <c r="N213" s="77">
        <v>169777.58</v>
      </c>
      <c r="O213" s="77">
        <v>98.92</v>
      </c>
      <c r="P213" s="77">
        <v>167.94398213599999</v>
      </c>
      <c r="Q213" s="78">
        <v>2.3999999999999998E-3</v>
      </c>
      <c r="R213" s="78">
        <v>2.0000000000000001E-4</v>
      </c>
    </row>
    <row r="214" spans="2:18">
      <c r="B214" t="s">
        <v>3425</v>
      </c>
      <c r="C214" t="s">
        <v>3198</v>
      </c>
      <c r="D214" t="s">
        <v>3429</v>
      </c>
      <c r="E214"/>
      <c r="F214" t="s">
        <v>596</v>
      </c>
      <c r="G214" s="95">
        <v>42759</v>
      </c>
      <c r="H214" t="s">
        <v>208</v>
      </c>
      <c r="I214" s="77">
        <v>1.65</v>
      </c>
      <c r="J214" t="s">
        <v>780</v>
      </c>
      <c r="K214" t="s">
        <v>102</v>
      </c>
      <c r="L214" s="78">
        <v>7.0499999999999993E-2</v>
      </c>
      <c r="M214" s="78">
        <v>7.1900000000000006E-2</v>
      </c>
      <c r="N214" s="77">
        <v>169777.58</v>
      </c>
      <c r="O214" s="77">
        <v>102.8</v>
      </c>
      <c r="P214" s="77">
        <v>174.53135223999999</v>
      </c>
      <c r="Q214" s="78">
        <v>2.5000000000000001E-3</v>
      </c>
      <c r="R214" s="78">
        <v>2.0000000000000001E-4</v>
      </c>
    </row>
    <row r="215" spans="2:18">
      <c r="B215" t="s">
        <v>3430</v>
      </c>
      <c r="C215" t="s">
        <v>3198</v>
      </c>
      <c r="D215" t="s">
        <v>3431</v>
      </c>
      <c r="E215"/>
      <c r="F215" t="s">
        <v>603</v>
      </c>
      <c r="G215" s="95">
        <v>43256</v>
      </c>
      <c r="H215" t="s">
        <v>150</v>
      </c>
      <c r="I215" s="77">
        <v>5.4</v>
      </c>
      <c r="J215" t="s">
        <v>705</v>
      </c>
      <c r="K215" t="s">
        <v>102</v>
      </c>
      <c r="L215" s="78">
        <v>0.04</v>
      </c>
      <c r="M215" s="78">
        <v>3.4099999999999998E-2</v>
      </c>
      <c r="N215" s="77">
        <v>208655.73</v>
      </c>
      <c r="O215" s="77">
        <v>114.71</v>
      </c>
      <c r="P215" s="77">
        <v>239.34898788300001</v>
      </c>
      <c r="Q215" s="78">
        <v>3.3999999999999998E-3</v>
      </c>
      <c r="R215" s="78">
        <v>2.9999999999999997E-4</v>
      </c>
    </row>
    <row r="216" spans="2:18">
      <c r="B216" t="s">
        <v>3430</v>
      </c>
      <c r="C216" t="s">
        <v>3198</v>
      </c>
      <c r="D216" t="s">
        <v>3432</v>
      </c>
      <c r="E216"/>
      <c r="F216" t="s">
        <v>603</v>
      </c>
      <c r="G216" s="95">
        <v>43705</v>
      </c>
      <c r="H216" t="s">
        <v>150</v>
      </c>
      <c r="I216" s="77">
        <v>5.4</v>
      </c>
      <c r="J216" t="s">
        <v>705</v>
      </c>
      <c r="K216" t="s">
        <v>102</v>
      </c>
      <c r="L216" s="78">
        <v>0.04</v>
      </c>
      <c r="M216" s="78">
        <v>3.4700000000000002E-2</v>
      </c>
      <c r="N216" s="77">
        <v>12699.75</v>
      </c>
      <c r="O216" s="77">
        <v>113.11</v>
      </c>
      <c r="P216" s="77">
        <v>14.364687225000001</v>
      </c>
      <c r="Q216" s="78">
        <v>2.0000000000000001E-4</v>
      </c>
      <c r="R216" s="78">
        <v>0</v>
      </c>
    </row>
    <row r="217" spans="2:18">
      <c r="B217" t="s">
        <v>3433</v>
      </c>
      <c r="C217" t="s">
        <v>3198</v>
      </c>
      <c r="D217" t="s">
        <v>3434</v>
      </c>
      <c r="E217"/>
      <c r="F217" t="s">
        <v>603</v>
      </c>
      <c r="G217" s="95">
        <v>42432</v>
      </c>
      <c r="H217" t="s">
        <v>150</v>
      </c>
      <c r="I217" s="77">
        <v>4.5199999999999996</v>
      </c>
      <c r="J217" t="s">
        <v>705</v>
      </c>
      <c r="K217" t="s">
        <v>102</v>
      </c>
      <c r="L217" s="78">
        <v>2.5399999999999999E-2</v>
      </c>
      <c r="M217" s="78">
        <v>2.07E-2</v>
      </c>
      <c r="N217" s="77">
        <v>129735.32</v>
      </c>
      <c r="O217" s="77">
        <v>115.28</v>
      </c>
      <c r="P217" s="77">
        <v>149.55887689599999</v>
      </c>
      <c r="Q217" s="78">
        <v>2.0999999999999999E-3</v>
      </c>
      <c r="R217" s="78">
        <v>2.0000000000000001E-4</v>
      </c>
    </row>
    <row r="218" spans="2:18">
      <c r="B218" t="s">
        <v>3435</v>
      </c>
      <c r="C218" t="s">
        <v>3238</v>
      </c>
      <c r="D218" t="s">
        <v>3436</v>
      </c>
      <c r="E218"/>
      <c r="F218" t="s">
        <v>603</v>
      </c>
      <c r="G218" s="95">
        <v>45015</v>
      </c>
      <c r="H218" t="s">
        <v>150</v>
      </c>
      <c r="I218" s="77">
        <v>5.43</v>
      </c>
      <c r="J218" t="s">
        <v>367</v>
      </c>
      <c r="K218" t="s">
        <v>102</v>
      </c>
      <c r="L218" s="78">
        <v>4.5499999999999999E-2</v>
      </c>
      <c r="M218" s="78">
        <v>3.44E-2</v>
      </c>
      <c r="N218" s="77">
        <v>981732.57</v>
      </c>
      <c r="O218" s="77">
        <v>106.62</v>
      </c>
      <c r="P218" s="77">
        <v>1046.7232661339999</v>
      </c>
      <c r="Q218" s="78">
        <v>1.4800000000000001E-2</v>
      </c>
      <c r="R218" s="78">
        <v>1.5E-3</v>
      </c>
    </row>
    <row r="219" spans="2:18">
      <c r="B219" t="s">
        <v>3437</v>
      </c>
      <c r="C219" t="s">
        <v>3238</v>
      </c>
      <c r="D219" t="s">
        <v>3438</v>
      </c>
      <c r="E219"/>
      <c r="F219" t="s">
        <v>596</v>
      </c>
      <c r="G219" s="95">
        <v>42516</v>
      </c>
      <c r="H219" t="s">
        <v>208</v>
      </c>
      <c r="I219" s="77">
        <v>3.43</v>
      </c>
      <c r="J219" t="s">
        <v>367</v>
      </c>
      <c r="K219" t="s">
        <v>102</v>
      </c>
      <c r="L219" s="78">
        <v>2.3300000000000001E-2</v>
      </c>
      <c r="M219" s="78">
        <v>3.27E-2</v>
      </c>
      <c r="N219" s="77">
        <v>164594.43</v>
      </c>
      <c r="O219" s="77">
        <v>109.44</v>
      </c>
      <c r="P219" s="77">
        <v>180.132144192</v>
      </c>
      <c r="Q219" s="78">
        <v>2.5999999999999999E-3</v>
      </c>
      <c r="R219" s="78">
        <v>2.9999999999999997E-4</v>
      </c>
    </row>
    <row r="220" spans="2:18">
      <c r="B220" t="s">
        <v>3439</v>
      </c>
      <c r="C220" t="s">
        <v>3238</v>
      </c>
      <c r="D220" t="s">
        <v>3440</v>
      </c>
      <c r="E220"/>
      <c r="F220" t="s">
        <v>603</v>
      </c>
      <c r="G220" s="95">
        <v>42794</v>
      </c>
      <c r="H220" t="s">
        <v>150</v>
      </c>
      <c r="I220" s="77">
        <v>5.33</v>
      </c>
      <c r="J220" t="s">
        <v>705</v>
      </c>
      <c r="K220" t="s">
        <v>102</v>
      </c>
      <c r="L220" s="78">
        <v>2.9000000000000001E-2</v>
      </c>
      <c r="M220" s="78">
        <v>2.2599999999999999E-2</v>
      </c>
      <c r="N220" s="77">
        <v>337896.54</v>
      </c>
      <c r="O220" s="77">
        <v>116.64</v>
      </c>
      <c r="P220" s="77">
        <v>394.12252425600002</v>
      </c>
      <c r="Q220" s="78">
        <v>5.5999999999999999E-3</v>
      </c>
      <c r="R220" s="78">
        <v>5.9999999999999995E-4</v>
      </c>
    </row>
    <row r="221" spans="2:18">
      <c r="B221" t="s">
        <v>3441</v>
      </c>
      <c r="C221" t="s">
        <v>3198</v>
      </c>
      <c r="D221" t="s">
        <v>3442</v>
      </c>
      <c r="E221"/>
      <c r="F221" t="s">
        <v>325</v>
      </c>
      <c r="G221" s="95">
        <v>43842</v>
      </c>
      <c r="H221" t="s">
        <v>2249</v>
      </c>
      <c r="I221" s="77">
        <v>0.28000000000000003</v>
      </c>
      <c r="J221" t="s">
        <v>127</v>
      </c>
      <c r="K221" t="s">
        <v>102</v>
      </c>
      <c r="L221" s="78">
        <v>2.0799999999999999E-2</v>
      </c>
      <c r="M221" s="78">
        <v>6.6799999999999998E-2</v>
      </c>
      <c r="N221" s="77">
        <v>67719.320000000007</v>
      </c>
      <c r="O221" s="77">
        <v>99.19</v>
      </c>
      <c r="P221" s="77">
        <v>67.170793508000003</v>
      </c>
      <c r="Q221" s="78">
        <v>1E-3</v>
      </c>
      <c r="R221" s="78">
        <v>1E-4</v>
      </c>
    </row>
    <row r="222" spans="2:18">
      <c r="B222" t="s">
        <v>3443</v>
      </c>
      <c r="C222" t="s">
        <v>3198</v>
      </c>
      <c r="D222" t="s">
        <v>3444</v>
      </c>
      <c r="E222"/>
      <c r="F222" t="s">
        <v>968</v>
      </c>
      <c r="G222" s="95">
        <v>44550</v>
      </c>
      <c r="H222" t="s">
        <v>2249</v>
      </c>
      <c r="I222" s="77">
        <v>5.0999999999999996</v>
      </c>
      <c r="J222" t="s">
        <v>356</v>
      </c>
      <c r="K222" t="s">
        <v>102</v>
      </c>
      <c r="L222" s="78">
        <v>7.85E-2</v>
      </c>
      <c r="M222" s="78">
        <v>8.2699999999999996E-2</v>
      </c>
      <c r="N222" s="77">
        <v>642250.47</v>
      </c>
      <c r="O222" s="77">
        <v>98.88</v>
      </c>
      <c r="P222" s="77">
        <v>635.05726473599998</v>
      </c>
      <c r="Q222" s="78">
        <v>8.9999999999999993E-3</v>
      </c>
      <c r="R222" s="78">
        <v>8.9999999999999998E-4</v>
      </c>
    </row>
    <row r="223" spans="2:18">
      <c r="B223" t="s">
        <v>3445</v>
      </c>
      <c r="C223" t="s">
        <v>3198</v>
      </c>
      <c r="D223" t="s">
        <v>3446</v>
      </c>
      <c r="E223"/>
      <c r="F223" t="s">
        <v>661</v>
      </c>
      <c r="G223" s="95">
        <v>43920</v>
      </c>
      <c r="H223" t="s">
        <v>150</v>
      </c>
      <c r="I223" s="77">
        <v>4.3499999999999996</v>
      </c>
      <c r="J223" t="s">
        <v>132</v>
      </c>
      <c r="K223" t="s">
        <v>102</v>
      </c>
      <c r="L223" s="78">
        <v>4.8899999999999999E-2</v>
      </c>
      <c r="M223" s="78">
        <v>5.5500000000000001E-2</v>
      </c>
      <c r="N223" s="77">
        <v>422940.29</v>
      </c>
      <c r="O223" s="77">
        <v>98.61</v>
      </c>
      <c r="P223" s="77">
        <v>417.06141996899999</v>
      </c>
      <c r="Q223" s="78">
        <v>5.8999999999999999E-3</v>
      </c>
      <c r="R223" s="78">
        <v>5.9999999999999995E-4</v>
      </c>
    </row>
    <row r="224" spans="2:18">
      <c r="B224" t="s">
        <v>3445</v>
      </c>
      <c r="C224" t="s">
        <v>3198</v>
      </c>
      <c r="D224" t="s">
        <v>3447</v>
      </c>
      <c r="E224"/>
      <c r="F224" t="s">
        <v>661</v>
      </c>
      <c r="G224" s="95">
        <v>44068</v>
      </c>
      <c r="H224" t="s">
        <v>150</v>
      </c>
      <c r="I224" s="77">
        <v>4.3099999999999996</v>
      </c>
      <c r="J224" t="s">
        <v>132</v>
      </c>
      <c r="K224" t="s">
        <v>102</v>
      </c>
      <c r="L224" s="78">
        <v>4.5100000000000001E-2</v>
      </c>
      <c r="M224" s="78">
        <v>6.7199999999999996E-2</v>
      </c>
      <c r="N224" s="77">
        <v>524159.62</v>
      </c>
      <c r="O224" s="77">
        <v>92.36</v>
      </c>
      <c r="P224" s="77">
        <v>484.11382503200002</v>
      </c>
      <c r="Q224" s="78">
        <v>6.8999999999999999E-3</v>
      </c>
      <c r="R224" s="78">
        <v>6.9999999999999999E-4</v>
      </c>
    </row>
    <row r="225" spans="2:18">
      <c r="B225" t="s">
        <v>3445</v>
      </c>
      <c r="C225" t="s">
        <v>3198</v>
      </c>
      <c r="D225" t="s">
        <v>3448</v>
      </c>
      <c r="E225"/>
      <c r="F225" t="s">
        <v>661</v>
      </c>
      <c r="G225" s="95">
        <v>44160</v>
      </c>
      <c r="H225" t="s">
        <v>150</v>
      </c>
      <c r="I225" s="77">
        <v>4.18</v>
      </c>
      <c r="J225" t="s">
        <v>132</v>
      </c>
      <c r="K225" t="s">
        <v>102</v>
      </c>
      <c r="L225" s="78">
        <v>4.5499999999999999E-2</v>
      </c>
      <c r="M225" s="78">
        <v>8.7400000000000005E-2</v>
      </c>
      <c r="N225" s="77">
        <v>481416.84</v>
      </c>
      <c r="O225" s="77">
        <v>85.47</v>
      </c>
      <c r="P225" s="77">
        <v>411.46697314800002</v>
      </c>
      <c r="Q225" s="78">
        <v>5.7999999999999996E-3</v>
      </c>
      <c r="R225" s="78">
        <v>5.9999999999999995E-4</v>
      </c>
    </row>
    <row r="226" spans="2:18">
      <c r="B226" t="s">
        <v>3445</v>
      </c>
      <c r="C226" t="s">
        <v>3198</v>
      </c>
      <c r="D226" t="s">
        <v>3449</v>
      </c>
      <c r="E226"/>
      <c r="F226" t="s">
        <v>661</v>
      </c>
      <c r="G226" s="95">
        <v>44636</v>
      </c>
      <c r="H226" t="s">
        <v>150</v>
      </c>
      <c r="I226" s="77">
        <v>4.74</v>
      </c>
      <c r="J226" t="s">
        <v>132</v>
      </c>
      <c r="K226" t="s">
        <v>102</v>
      </c>
      <c r="L226" s="78">
        <v>4.2799999999999998E-2</v>
      </c>
      <c r="M226" s="78">
        <v>7.4499999999999997E-2</v>
      </c>
      <c r="N226" s="77">
        <v>378213.12</v>
      </c>
      <c r="O226" s="77">
        <v>87.62</v>
      </c>
      <c r="P226" s="77">
        <v>331.39033574400003</v>
      </c>
      <c r="Q226" s="78">
        <v>4.7000000000000002E-3</v>
      </c>
      <c r="R226" s="78">
        <v>5.0000000000000001E-4</v>
      </c>
    </row>
    <row r="227" spans="2:18">
      <c r="B227" t="s">
        <v>3445</v>
      </c>
      <c r="C227" t="s">
        <v>3198</v>
      </c>
      <c r="D227" t="s">
        <v>3450</v>
      </c>
      <c r="E227"/>
      <c r="F227" t="s">
        <v>661</v>
      </c>
      <c r="G227" s="95">
        <v>44722</v>
      </c>
      <c r="H227" t="s">
        <v>150</v>
      </c>
      <c r="I227" s="77">
        <v>4.6900000000000004</v>
      </c>
      <c r="J227" t="s">
        <v>132</v>
      </c>
      <c r="K227" t="s">
        <v>102</v>
      </c>
      <c r="L227" s="78">
        <v>5.28E-2</v>
      </c>
      <c r="M227" s="78">
        <v>6.9900000000000004E-2</v>
      </c>
      <c r="N227" s="77">
        <v>604098.13</v>
      </c>
      <c r="O227" s="77">
        <v>94.08</v>
      </c>
      <c r="P227" s="77">
        <v>568.33552070400003</v>
      </c>
      <c r="Q227" s="78">
        <v>8.0999999999999996E-3</v>
      </c>
      <c r="R227" s="78">
        <v>8.0000000000000004E-4</v>
      </c>
    </row>
    <row r="228" spans="2:18">
      <c r="B228" t="s">
        <v>3445</v>
      </c>
      <c r="C228" t="s">
        <v>3198</v>
      </c>
      <c r="D228" t="s">
        <v>3451</v>
      </c>
      <c r="E228"/>
      <c r="F228" t="s">
        <v>661</v>
      </c>
      <c r="G228" s="95">
        <v>44816</v>
      </c>
      <c r="H228" t="s">
        <v>150</v>
      </c>
      <c r="I228" s="77">
        <v>4.63</v>
      </c>
      <c r="J228" t="s">
        <v>132</v>
      </c>
      <c r="K228" t="s">
        <v>102</v>
      </c>
      <c r="L228" s="78">
        <v>5.6000000000000001E-2</v>
      </c>
      <c r="M228" s="78">
        <v>7.9200000000000007E-2</v>
      </c>
      <c r="N228" s="77">
        <v>746426.39</v>
      </c>
      <c r="O228" s="77">
        <v>91.84</v>
      </c>
      <c r="P228" s="77">
        <v>685.51799657599997</v>
      </c>
      <c r="Q228" s="78">
        <v>9.7000000000000003E-3</v>
      </c>
      <c r="R228" s="78">
        <v>1E-3</v>
      </c>
    </row>
    <row r="229" spans="2:18">
      <c r="B229" t="s">
        <v>3445</v>
      </c>
      <c r="C229" t="s">
        <v>3198</v>
      </c>
      <c r="D229" t="s">
        <v>3452</v>
      </c>
      <c r="E229"/>
      <c r="F229" t="s">
        <v>661</v>
      </c>
      <c r="G229" s="95">
        <v>44880</v>
      </c>
      <c r="H229" t="s">
        <v>150</v>
      </c>
      <c r="I229" s="77">
        <v>3.98</v>
      </c>
      <c r="J229" t="s">
        <v>132</v>
      </c>
      <c r="K229" t="s">
        <v>102</v>
      </c>
      <c r="L229" s="78">
        <v>7.2700000000000001E-2</v>
      </c>
      <c r="M229" s="78">
        <v>9.3100000000000002E-2</v>
      </c>
      <c r="N229" s="77">
        <v>426902.58</v>
      </c>
      <c r="O229" s="77">
        <v>94.73</v>
      </c>
      <c r="P229" s="77">
        <v>404.40481403400003</v>
      </c>
      <c r="Q229" s="78">
        <v>5.7000000000000002E-3</v>
      </c>
      <c r="R229" s="78">
        <v>5.9999999999999995E-4</v>
      </c>
    </row>
    <row r="230" spans="2:18">
      <c r="B230" t="s">
        <v>3445</v>
      </c>
      <c r="C230" t="s">
        <v>3198</v>
      </c>
      <c r="D230" t="s">
        <v>3453</v>
      </c>
      <c r="E230"/>
      <c r="F230" t="s">
        <v>661</v>
      </c>
      <c r="G230" s="95">
        <v>44976</v>
      </c>
      <c r="H230" t="s">
        <v>150</v>
      </c>
      <c r="I230" s="77">
        <v>4.6500000000000004</v>
      </c>
      <c r="J230" t="s">
        <v>132</v>
      </c>
      <c r="K230" t="s">
        <v>102</v>
      </c>
      <c r="L230" s="78">
        <v>6.2E-2</v>
      </c>
      <c r="M230" s="78">
        <v>6.5199999999999994E-2</v>
      </c>
      <c r="N230" s="77">
        <v>729087.72</v>
      </c>
      <c r="O230" s="77">
        <v>100.48</v>
      </c>
      <c r="P230" s="77">
        <v>732.58734105600001</v>
      </c>
      <c r="Q230" s="78">
        <v>1.04E-2</v>
      </c>
      <c r="R230" s="78">
        <v>1E-3</v>
      </c>
    </row>
    <row r="231" spans="2:18">
      <c r="B231" t="s">
        <v>3445</v>
      </c>
      <c r="C231" t="s">
        <v>3198</v>
      </c>
      <c r="D231" t="s">
        <v>3454</v>
      </c>
      <c r="E231"/>
      <c r="F231" t="s">
        <v>661</v>
      </c>
      <c r="G231" s="95">
        <v>45056</v>
      </c>
      <c r="H231" t="s">
        <v>150</v>
      </c>
      <c r="I231" s="77">
        <v>4.6399999999999997</v>
      </c>
      <c r="J231" t="s">
        <v>132</v>
      </c>
      <c r="K231" t="s">
        <v>102</v>
      </c>
      <c r="L231" s="78">
        <v>6.3399999999999998E-2</v>
      </c>
      <c r="M231" s="78">
        <v>6.5600000000000006E-2</v>
      </c>
      <c r="N231" s="77">
        <v>794573.34</v>
      </c>
      <c r="O231" s="77">
        <v>100.57</v>
      </c>
      <c r="P231" s="77">
        <v>799.10240803800002</v>
      </c>
      <c r="Q231" s="78">
        <v>1.1299999999999999E-2</v>
      </c>
      <c r="R231" s="78">
        <v>1.1000000000000001E-3</v>
      </c>
    </row>
    <row r="232" spans="2:18">
      <c r="B232" t="s">
        <v>3455</v>
      </c>
      <c r="C232" t="s">
        <v>3238</v>
      </c>
      <c r="D232" t="s">
        <v>3456</v>
      </c>
      <c r="E232"/>
      <c r="F232" t="s">
        <v>661</v>
      </c>
      <c r="G232" s="95">
        <v>45103</v>
      </c>
      <c r="H232" t="s">
        <v>150</v>
      </c>
      <c r="I232" s="77">
        <v>2.17</v>
      </c>
      <c r="J232" t="s">
        <v>127</v>
      </c>
      <c r="K232" t="s">
        <v>102</v>
      </c>
      <c r="L232" s="78">
        <v>6.7500000000000004E-2</v>
      </c>
      <c r="M232" s="78">
        <v>7.2499999999999995E-2</v>
      </c>
      <c r="N232" s="77">
        <v>379198.19</v>
      </c>
      <c r="O232" s="77">
        <v>99.39</v>
      </c>
      <c r="P232" s="77">
        <v>376.88508104099998</v>
      </c>
      <c r="Q232" s="78">
        <v>5.3E-3</v>
      </c>
      <c r="R232" s="78">
        <v>5.0000000000000001E-4</v>
      </c>
    </row>
    <row r="233" spans="2:18">
      <c r="B233" t="s">
        <v>3455</v>
      </c>
      <c r="C233" t="s">
        <v>3238</v>
      </c>
      <c r="D233" t="s">
        <v>3457</v>
      </c>
      <c r="E233"/>
      <c r="F233" t="s">
        <v>661</v>
      </c>
      <c r="G233" s="95">
        <v>45103</v>
      </c>
      <c r="H233" t="s">
        <v>150</v>
      </c>
      <c r="I233" s="77">
        <v>2.17</v>
      </c>
      <c r="J233" t="s">
        <v>127</v>
      </c>
      <c r="K233" t="s">
        <v>102</v>
      </c>
      <c r="L233" s="78">
        <v>6.7500000000000004E-2</v>
      </c>
      <c r="M233" s="78">
        <v>7.2400000000000006E-2</v>
      </c>
      <c r="N233" s="77">
        <v>103094.66</v>
      </c>
      <c r="O233" s="77">
        <v>99.39</v>
      </c>
      <c r="P233" s="77">
        <v>102.465782574</v>
      </c>
      <c r="Q233" s="78">
        <v>1.5E-3</v>
      </c>
      <c r="R233" s="78">
        <v>1E-4</v>
      </c>
    </row>
    <row r="234" spans="2:18">
      <c r="B234" t="s">
        <v>3455</v>
      </c>
      <c r="C234" t="s">
        <v>3238</v>
      </c>
      <c r="D234" t="s">
        <v>3458</v>
      </c>
      <c r="E234"/>
      <c r="F234" t="s">
        <v>661</v>
      </c>
      <c r="G234" s="95">
        <v>45103</v>
      </c>
      <c r="H234" t="s">
        <v>150</v>
      </c>
      <c r="I234" s="77">
        <v>2.17</v>
      </c>
      <c r="J234" t="s">
        <v>127</v>
      </c>
      <c r="K234" t="s">
        <v>102</v>
      </c>
      <c r="L234" s="78">
        <v>6.7500000000000004E-2</v>
      </c>
      <c r="M234" s="78">
        <v>7.2400000000000006E-2</v>
      </c>
      <c r="N234" s="77">
        <v>148146.23999999999</v>
      </c>
      <c r="O234" s="77">
        <v>99.39</v>
      </c>
      <c r="P234" s="77">
        <v>147.24254793599999</v>
      </c>
      <c r="Q234" s="78">
        <v>2.0999999999999999E-3</v>
      </c>
      <c r="R234" s="78">
        <v>2.0000000000000001E-4</v>
      </c>
    </row>
    <row r="235" spans="2:18">
      <c r="B235" t="s">
        <v>3455</v>
      </c>
      <c r="C235" t="s">
        <v>3238</v>
      </c>
      <c r="D235" t="s">
        <v>3459</v>
      </c>
      <c r="E235"/>
      <c r="F235" t="s">
        <v>661</v>
      </c>
      <c r="G235" s="95">
        <v>45103</v>
      </c>
      <c r="H235" t="s">
        <v>150</v>
      </c>
      <c r="I235" s="77">
        <v>2.17</v>
      </c>
      <c r="J235" t="s">
        <v>127</v>
      </c>
      <c r="K235" t="s">
        <v>102</v>
      </c>
      <c r="L235" s="78">
        <v>6.7500000000000004E-2</v>
      </c>
      <c r="M235" s="78">
        <v>7.2400000000000006E-2</v>
      </c>
      <c r="N235" s="77">
        <v>149980.87</v>
      </c>
      <c r="O235" s="77">
        <v>99.39</v>
      </c>
      <c r="P235" s="77">
        <v>149.06598669300001</v>
      </c>
      <c r="Q235" s="78">
        <v>2.0999999999999999E-3</v>
      </c>
      <c r="R235" s="78">
        <v>2.0000000000000001E-4</v>
      </c>
    </row>
    <row r="236" spans="2:18">
      <c r="B236" t="s">
        <v>3455</v>
      </c>
      <c r="C236" t="s">
        <v>3238</v>
      </c>
      <c r="D236" t="s">
        <v>3460</v>
      </c>
      <c r="E236"/>
      <c r="F236" t="s">
        <v>661</v>
      </c>
      <c r="G236" s="95">
        <v>45103</v>
      </c>
      <c r="H236" t="s">
        <v>150</v>
      </c>
      <c r="I236" s="77">
        <v>2.17</v>
      </c>
      <c r="J236" t="s">
        <v>127</v>
      </c>
      <c r="K236" t="s">
        <v>102</v>
      </c>
      <c r="L236" s="78">
        <v>6.7500000000000004E-2</v>
      </c>
      <c r="M236" s="78">
        <v>7.2400000000000006E-2</v>
      </c>
      <c r="N236" s="77">
        <v>87975.78</v>
      </c>
      <c r="O236" s="77">
        <v>99.39</v>
      </c>
      <c r="P236" s="77">
        <v>87.439127741999997</v>
      </c>
      <c r="Q236" s="78">
        <v>1.1999999999999999E-3</v>
      </c>
      <c r="R236" s="78">
        <v>1E-4</v>
      </c>
    </row>
    <row r="237" spans="2:18">
      <c r="B237" t="s">
        <v>3455</v>
      </c>
      <c r="C237" t="s">
        <v>3238</v>
      </c>
      <c r="D237" t="s">
        <v>3461</v>
      </c>
      <c r="E237"/>
      <c r="F237" t="s">
        <v>661</v>
      </c>
      <c r="G237" s="95">
        <v>45103</v>
      </c>
      <c r="H237" t="s">
        <v>150</v>
      </c>
      <c r="I237" s="77">
        <v>2.17</v>
      </c>
      <c r="J237" t="s">
        <v>127</v>
      </c>
      <c r="K237" t="s">
        <v>102</v>
      </c>
      <c r="L237" s="78">
        <v>6.7500000000000004E-2</v>
      </c>
      <c r="M237" s="78">
        <v>7.2400000000000006E-2</v>
      </c>
      <c r="N237" s="77">
        <v>217061.61</v>
      </c>
      <c r="O237" s="77">
        <v>99.39</v>
      </c>
      <c r="P237" s="77">
        <v>215.73753417899999</v>
      </c>
      <c r="Q237" s="78">
        <v>3.0999999999999999E-3</v>
      </c>
      <c r="R237" s="78">
        <v>2.9999999999999997E-4</v>
      </c>
    </row>
    <row r="238" spans="2:18">
      <c r="B238" t="s">
        <v>3455</v>
      </c>
      <c r="C238" t="s">
        <v>3238</v>
      </c>
      <c r="D238" t="s">
        <v>3462</v>
      </c>
      <c r="E238"/>
      <c r="F238" t="s">
        <v>661</v>
      </c>
      <c r="G238" s="95">
        <v>45103</v>
      </c>
      <c r="H238" t="s">
        <v>150</v>
      </c>
      <c r="I238" s="77">
        <v>2.17</v>
      </c>
      <c r="J238" t="s">
        <v>127</v>
      </c>
      <c r="K238" t="s">
        <v>102</v>
      </c>
      <c r="L238" s="78">
        <v>6.7500000000000004E-2</v>
      </c>
      <c r="M238" s="78">
        <v>7.2400000000000006E-2</v>
      </c>
      <c r="N238" s="77">
        <v>140289.04999999999</v>
      </c>
      <c r="O238" s="77">
        <v>99.39</v>
      </c>
      <c r="P238" s="77">
        <v>139.43328679499999</v>
      </c>
      <c r="Q238" s="78">
        <v>2E-3</v>
      </c>
      <c r="R238" s="78">
        <v>2.0000000000000001E-4</v>
      </c>
    </row>
    <row r="239" spans="2:18">
      <c r="B239" t="s">
        <v>3455</v>
      </c>
      <c r="C239" t="s">
        <v>3238</v>
      </c>
      <c r="D239" t="s">
        <v>3463</v>
      </c>
      <c r="E239"/>
      <c r="F239" t="s">
        <v>661</v>
      </c>
      <c r="G239" s="95">
        <v>45103</v>
      </c>
      <c r="H239" t="s">
        <v>150</v>
      </c>
      <c r="I239" s="77">
        <v>2.17</v>
      </c>
      <c r="J239" t="s">
        <v>127</v>
      </c>
      <c r="K239" t="s">
        <v>102</v>
      </c>
      <c r="L239" s="78">
        <v>7.7499999999999999E-2</v>
      </c>
      <c r="M239" s="78">
        <v>7.2400000000000006E-2</v>
      </c>
      <c r="N239" s="77">
        <v>75780.350000000006</v>
      </c>
      <c r="O239" s="77">
        <v>99.39</v>
      </c>
      <c r="P239" s="77">
        <v>75.318089865000005</v>
      </c>
      <c r="Q239" s="78">
        <v>1.1000000000000001E-3</v>
      </c>
      <c r="R239" s="78">
        <v>1E-4</v>
      </c>
    </row>
    <row r="240" spans="2:18">
      <c r="B240" t="s">
        <v>3455</v>
      </c>
      <c r="C240" t="s">
        <v>3238</v>
      </c>
      <c r="D240" t="s">
        <v>3464</v>
      </c>
      <c r="E240"/>
      <c r="F240" t="s">
        <v>661</v>
      </c>
      <c r="G240" s="95">
        <v>45103</v>
      </c>
      <c r="H240" t="s">
        <v>150</v>
      </c>
      <c r="I240" s="77">
        <v>2.17</v>
      </c>
      <c r="J240" t="s">
        <v>127</v>
      </c>
      <c r="K240" t="s">
        <v>102</v>
      </c>
      <c r="L240" s="78">
        <v>6.7500000000000004E-2</v>
      </c>
      <c r="M240" s="78">
        <v>7.2400000000000006E-2</v>
      </c>
      <c r="N240" s="77">
        <v>105084.75</v>
      </c>
      <c r="O240" s="77">
        <v>99.39</v>
      </c>
      <c r="P240" s="77">
        <v>104.443733025</v>
      </c>
      <c r="Q240" s="78">
        <v>1.5E-3</v>
      </c>
      <c r="R240" s="78">
        <v>1E-4</v>
      </c>
    </row>
    <row r="241" spans="2:18">
      <c r="B241" t="s">
        <v>3455</v>
      </c>
      <c r="C241" t="s">
        <v>3238</v>
      </c>
      <c r="D241" t="s">
        <v>3465</v>
      </c>
      <c r="E241"/>
      <c r="F241" t="s">
        <v>661</v>
      </c>
      <c r="G241" s="95">
        <v>45103</v>
      </c>
      <c r="H241" t="s">
        <v>150</v>
      </c>
      <c r="I241" s="77">
        <v>2.17</v>
      </c>
      <c r="J241" t="s">
        <v>127</v>
      </c>
      <c r="K241" t="s">
        <v>102</v>
      </c>
      <c r="L241" s="78">
        <v>6.7500000000000004E-2</v>
      </c>
      <c r="M241" s="78">
        <v>7.2400000000000006E-2</v>
      </c>
      <c r="N241" s="77">
        <v>196740.43</v>
      </c>
      <c r="O241" s="77">
        <v>99.39</v>
      </c>
      <c r="P241" s="77">
        <v>195.54031337699999</v>
      </c>
      <c r="Q241" s="78">
        <v>2.8E-3</v>
      </c>
      <c r="R241" s="78">
        <v>2.9999999999999997E-4</v>
      </c>
    </row>
    <row r="242" spans="2:18">
      <c r="B242" t="s">
        <v>3455</v>
      </c>
      <c r="C242" t="s">
        <v>3238</v>
      </c>
      <c r="D242" t="s">
        <v>3466</v>
      </c>
      <c r="E242"/>
      <c r="F242" t="s">
        <v>661</v>
      </c>
      <c r="G242" s="95">
        <v>45103</v>
      </c>
      <c r="H242" t="s">
        <v>150</v>
      </c>
      <c r="I242" s="77">
        <v>2.17</v>
      </c>
      <c r="J242" t="s">
        <v>127</v>
      </c>
      <c r="K242" t="s">
        <v>102</v>
      </c>
      <c r="L242" s="78">
        <v>6.7500000000000004E-2</v>
      </c>
      <c r="M242" s="78">
        <v>7.2400000000000006E-2</v>
      </c>
      <c r="N242" s="77">
        <v>142980.25</v>
      </c>
      <c r="O242" s="77">
        <v>99.39</v>
      </c>
      <c r="P242" s="77">
        <v>142.10807047500001</v>
      </c>
      <c r="Q242" s="78">
        <v>2E-3</v>
      </c>
      <c r="R242" s="78">
        <v>2.0000000000000001E-4</v>
      </c>
    </row>
    <row r="243" spans="2:18">
      <c r="B243" t="s">
        <v>3455</v>
      </c>
      <c r="C243" t="s">
        <v>3238</v>
      </c>
      <c r="D243" t="s">
        <v>3467</v>
      </c>
      <c r="E243"/>
      <c r="F243" t="s">
        <v>661</v>
      </c>
      <c r="G243" s="95">
        <v>45103</v>
      </c>
      <c r="H243" t="s">
        <v>150</v>
      </c>
      <c r="I243" s="77">
        <v>2.17</v>
      </c>
      <c r="J243" t="s">
        <v>127</v>
      </c>
      <c r="K243" t="s">
        <v>102</v>
      </c>
      <c r="L243" s="78">
        <v>6.7500000000000004E-2</v>
      </c>
      <c r="M243" s="78">
        <v>7.2400000000000006E-2</v>
      </c>
      <c r="N243" s="77">
        <v>100342.81</v>
      </c>
      <c r="O243" s="77">
        <v>99.39</v>
      </c>
      <c r="P243" s="77">
        <v>99.730718859000007</v>
      </c>
      <c r="Q243" s="78">
        <v>1.4E-3</v>
      </c>
      <c r="R243" s="78">
        <v>1E-4</v>
      </c>
    </row>
    <row r="244" spans="2:18">
      <c r="B244" t="s">
        <v>3455</v>
      </c>
      <c r="C244" t="s">
        <v>3238</v>
      </c>
      <c r="D244" t="s">
        <v>3468</v>
      </c>
      <c r="E244"/>
      <c r="F244" t="s">
        <v>661</v>
      </c>
      <c r="G244" s="95">
        <v>45103</v>
      </c>
      <c r="H244" t="s">
        <v>150</v>
      </c>
      <c r="I244" s="77">
        <v>2.17</v>
      </c>
      <c r="J244" t="s">
        <v>127</v>
      </c>
      <c r="K244" t="s">
        <v>102</v>
      </c>
      <c r="L244" s="78">
        <v>6.7500000000000004E-2</v>
      </c>
      <c r="M244" s="78">
        <v>7.2400000000000006E-2</v>
      </c>
      <c r="N244" s="77">
        <v>152008.18</v>
      </c>
      <c r="O244" s="77">
        <v>99.39</v>
      </c>
      <c r="P244" s="77">
        <v>151.080930102</v>
      </c>
      <c r="Q244" s="78">
        <v>2.0999999999999999E-3</v>
      </c>
      <c r="R244" s="78">
        <v>2.0000000000000001E-4</v>
      </c>
    </row>
    <row r="245" spans="2:18">
      <c r="B245" t="s">
        <v>3455</v>
      </c>
      <c r="C245" t="s">
        <v>3238</v>
      </c>
      <c r="D245" t="s">
        <v>3469</v>
      </c>
      <c r="E245"/>
      <c r="F245" t="s">
        <v>661</v>
      </c>
      <c r="G245" s="95">
        <v>45103</v>
      </c>
      <c r="H245" t="s">
        <v>150</v>
      </c>
      <c r="I245" s="77">
        <v>2.17</v>
      </c>
      <c r="J245" t="s">
        <v>127</v>
      </c>
      <c r="K245" t="s">
        <v>102</v>
      </c>
      <c r="L245" s="78">
        <v>6.7500000000000004E-2</v>
      </c>
      <c r="M245" s="78">
        <v>7.2400000000000006E-2</v>
      </c>
      <c r="N245" s="77">
        <v>122513.71</v>
      </c>
      <c r="O245" s="77">
        <v>99.39</v>
      </c>
      <c r="P245" s="77">
        <v>121.766376369</v>
      </c>
      <c r="Q245" s="78">
        <v>1.6999999999999999E-3</v>
      </c>
      <c r="R245" s="78">
        <v>2.0000000000000001E-4</v>
      </c>
    </row>
    <row r="246" spans="2:18">
      <c r="B246" t="s">
        <v>3470</v>
      </c>
      <c r="C246" t="s">
        <v>3238</v>
      </c>
      <c r="D246" t="s">
        <v>3471</v>
      </c>
      <c r="E246"/>
      <c r="F246" t="s">
        <v>968</v>
      </c>
      <c r="G246" s="95">
        <v>42732</v>
      </c>
      <c r="H246" t="s">
        <v>2249</v>
      </c>
      <c r="I246" s="77">
        <v>2.13</v>
      </c>
      <c r="J246" t="s">
        <v>127</v>
      </c>
      <c r="K246" t="s">
        <v>102</v>
      </c>
      <c r="L246" s="78">
        <v>2.1600000000000001E-2</v>
      </c>
      <c r="M246" s="78">
        <v>2.7699999999999999E-2</v>
      </c>
      <c r="N246" s="77">
        <v>107692.36</v>
      </c>
      <c r="O246" s="77">
        <v>110.44</v>
      </c>
      <c r="P246" s="77">
        <v>118.935442384</v>
      </c>
      <c r="Q246" s="78">
        <v>1.6999999999999999E-3</v>
      </c>
      <c r="R246" s="78">
        <v>2.0000000000000001E-4</v>
      </c>
    </row>
    <row r="247" spans="2:18">
      <c r="B247" t="s">
        <v>3331</v>
      </c>
      <c r="C247" t="s">
        <v>3238</v>
      </c>
      <c r="D247" t="s">
        <v>3472</v>
      </c>
      <c r="E247"/>
      <c r="F247" t="s">
        <v>690</v>
      </c>
      <c r="G247" s="95">
        <v>44858</v>
      </c>
      <c r="H247" t="s">
        <v>150</v>
      </c>
      <c r="I247" s="77">
        <v>5.49</v>
      </c>
      <c r="J247" t="s">
        <v>705</v>
      </c>
      <c r="K247" t="s">
        <v>102</v>
      </c>
      <c r="L247" s="78">
        <v>3.49E-2</v>
      </c>
      <c r="M247" s="78">
        <v>4.4900000000000002E-2</v>
      </c>
      <c r="N247" s="77">
        <v>16131.73</v>
      </c>
      <c r="O247" s="77">
        <v>98.84</v>
      </c>
      <c r="P247" s="77">
        <v>15.944601931999999</v>
      </c>
      <c r="Q247" s="78">
        <v>2.0000000000000001E-4</v>
      </c>
      <c r="R247" s="78">
        <v>0</v>
      </c>
    </row>
    <row r="248" spans="2:18">
      <c r="B248" t="s">
        <v>3331</v>
      </c>
      <c r="C248" t="s">
        <v>3238</v>
      </c>
      <c r="D248" t="s">
        <v>3473</v>
      </c>
      <c r="E248"/>
      <c r="F248" t="s">
        <v>690</v>
      </c>
      <c r="G248" s="95">
        <v>44858</v>
      </c>
      <c r="H248" t="s">
        <v>150</v>
      </c>
      <c r="I248" s="77">
        <v>5.52</v>
      </c>
      <c r="J248" t="s">
        <v>705</v>
      </c>
      <c r="K248" t="s">
        <v>102</v>
      </c>
      <c r="L248" s="78">
        <v>3.49E-2</v>
      </c>
      <c r="M248" s="78">
        <v>4.48E-2</v>
      </c>
      <c r="N248" s="77">
        <v>19666.73</v>
      </c>
      <c r="O248" s="77">
        <v>98.84</v>
      </c>
      <c r="P248" s="77">
        <v>19.438595931999998</v>
      </c>
      <c r="Q248" s="78">
        <v>2.9999999999999997E-4</v>
      </c>
      <c r="R248" s="78">
        <v>0</v>
      </c>
    </row>
    <row r="249" spans="2:18">
      <c r="B249" t="s">
        <v>3331</v>
      </c>
      <c r="C249" t="s">
        <v>3238</v>
      </c>
      <c r="D249" t="s">
        <v>3474</v>
      </c>
      <c r="E249"/>
      <c r="F249" t="s">
        <v>690</v>
      </c>
      <c r="G249" s="95">
        <v>44858</v>
      </c>
      <c r="H249" t="s">
        <v>150</v>
      </c>
      <c r="I249" s="77">
        <v>5.74</v>
      </c>
      <c r="J249" t="s">
        <v>705</v>
      </c>
      <c r="K249" t="s">
        <v>102</v>
      </c>
      <c r="L249" s="78">
        <v>3.49E-2</v>
      </c>
      <c r="M249" s="78">
        <v>4.4600000000000001E-2</v>
      </c>
      <c r="N249" s="77">
        <v>11575.13</v>
      </c>
      <c r="O249" s="77">
        <v>98.76</v>
      </c>
      <c r="P249" s="77">
        <v>11.431598387999999</v>
      </c>
      <c r="Q249" s="78">
        <v>2.0000000000000001E-4</v>
      </c>
      <c r="R249" s="78">
        <v>0</v>
      </c>
    </row>
    <row r="250" spans="2:18">
      <c r="B250" t="s">
        <v>3331</v>
      </c>
      <c r="C250" t="s">
        <v>3238</v>
      </c>
      <c r="D250" t="s">
        <v>3475</v>
      </c>
      <c r="E250"/>
      <c r="F250" t="s">
        <v>690</v>
      </c>
      <c r="G250" s="95">
        <v>44858</v>
      </c>
      <c r="H250" t="s">
        <v>150</v>
      </c>
      <c r="I250" s="77">
        <v>5.59</v>
      </c>
      <c r="J250" t="s">
        <v>705</v>
      </c>
      <c r="K250" t="s">
        <v>102</v>
      </c>
      <c r="L250" s="78">
        <v>3.49E-2</v>
      </c>
      <c r="M250" s="78">
        <v>4.48E-2</v>
      </c>
      <c r="N250" s="77">
        <v>15521.62</v>
      </c>
      <c r="O250" s="77">
        <v>98.81</v>
      </c>
      <c r="P250" s="77">
        <v>15.336912721999999</v>
      </c>
      <c r="Q250" s="78">
        <v>2.0000000000000001E-4</v>
      </c>
      <c r="R250" s="78">
        <v>0</v>
      </c>
    </row>
    <row r="251" spans="2:18">
      <c r="B251" t="s">
        <v>3331</v>
      </c>
      <c r="C251" t="s">
        <v>3238</v>
      </c>
      <c r="D251" t="s">
        <v>3476</v>
      </c>
      <c r="E251"/>
      <c r="F251" t="s">
        <v>690</v>
      </c>
      <c r="G251" s="95">
        <v>44858</v>
      </c>
      <c r="H251" t="s">
        <v>150</v>
      </c>
      <c r="I251" s="77">
        <v>5.62</v>
      </c>
      <c r="J251" t="s">
        <v>705</v>
      </c>
      <c r="K251" t="s">
        <v>102</v>
      </c>
      <c r="L251" s="78">
        <v>3.49E-2</v>
      </c>
      <c r="M251" s="78">
        <v>4.4699999999999997E-2</v>
      </c>
      <c r="N251" s="77">
        <v>12875.62</v>
      </c>
      <c r="O251" s="77">
        <v>98.82</v>
      </c>
      <c r="P251" s="77">
        <v>12.723687684</v>
      </c>
      <c r="Q251" s="78">
        <v>2.0000000000000001E-4</v>
      </c>
      <c r="R251" s="78">
        <v>0</v>
      </c>
    </row>
    <row r="252" spans="2:18">
      <c r="B252" t="s">
        <v>3477</v>
      </c>
      <c r="C252" t="s">
        <v>3198</v>
      </c>
      <c r="D252" t="s">
        <v>3478</v>
      </c>
      <c r="E252"/>
      <c r="F252" t="s">
        <v>690</v>
      </c>
      <c r="G252" s="95">
        <v>42372</v>
      </c>
      <c r="H252" t="s">
        <v>150</v>
      </c>
      <c r="I252" s="77">
        <v>9.68</v>
      </c>
      <c r="J252" t="s">
        <v>127</v>
      </c>
      <c r="K252" t="s">
        <v>102</v>
      </c>
      <c r="L252" s="78">
        <v>6.7000000000000004E-2</v>
      </c>
      <c r="M252" s="78">
        <v>3.1099999999999999E-2</v>
      </c>
      <c r="N252" s="77">
        <v>147823.54999999999</v>
      </c>
      <c r="O252" s="77">
        <v>155.30000000000001</v>
      </c>
      <c r="P252" s="77">
        <v>229.56997315000001</v>
      </c>
      <c r="Q252" s="78">
        <v>3.3E-3</v>
      </c>
      <c r="R252" s="78">
        <v>2.9999999999999997E-4</v>
      </c>
    </row>
    <row r="253" spans="2:18">
      <c r="B253" t="s">
        <v>3435</v>
      </c>
      <c r="C253" t="s">
        <v>3238</v>
      </c>
      <c r="D253" t="s">
        <v>3479</v>
      </c>
      <c r="E253"/>
      <c r="F253" t="s">
        <v>690</v>
      </c>
      <c r="G253" s="95">
        <v>42606</v>
      </c>
      <c r="H253" t="s">
        <v>150</v>
      </c>
      <c r="I253" s="77">
        <v>5.94</v>
      </c>
      <c r="J253" t="s">
        <v>705</v>
      </c>
      <c r="K253" t="s">
        <v>102</v>
      </c>
      <c r="L253" s="78">
        <v>8.0500000000000002E-2</v>
      </c>
      <c r="M253" s="78">
        <v>9.8699999999999996E-2</v>
      </c>
      <c r="N253" s="77">
        <v>146183</v>
      </c>
      <c r="O253" s="77">
        <v>93.2</v>
      </c>
      <c r="P253" s="77">
        <v>136.24255600000001</v>
      </c>
      <c r="Q253" s="78">
        <v>1.9E-3</v>
      </c>
      <c r="R253" s="78">
        <v>2.0000000000000001E-4</v>
      </c>
    </row>
    <row r="254" spans="2:18">
      <c r="B254" t="s">
        <v>3435</v>
      </c>
      <c r="C254" t="s">
        <v>3238</v>
      </c>
      <c r="D254" t="s">
        <v>3480</v>
      </c>
      <c r="E254"/>
      <c r="F254" t="s">
        <v>690</v>
      </c>
      <c r="G254" s="95">
        <v>42648</v>
      </c>
      <c r="H254" t="s">
        <v>150</v>
      </c>
      <c r="I254" s="77">
        <v>5.95</v>
      </c>
      <c r="J254" t="s">
        <v>705</v>
      </c>
      <c r="K254" t="s">
        <v>102</v>
      </c>
      <c r="L254" s="78">
        <v>8.0500000000000002E-2</v>
      </c>
      <c r="M254" s="78">
        <v>9.8599999999999993E-2</v>
      </c>
      <c r="N254" s="77">
        <v>134094.5</v>
      </c>
      <c r="O254" s="77">
        <v>93.25</v>
      </c>
      <c r="P254" s="77">
        <v>125.04312125</v>
      </c>
      <c r="Q254" s="78">
        <v>1.8E-3</v>
      </c>
      <c r="R254" s="78">
        <v>2.0000000000000001E-4</v>
      </c>
    </row>
    <row r="255" spans="2:18">
      <c r="B255" t="s">
        <v>3435</v>
      </c>
      <c r="C255" t="s">
        <v>3238</v>
      </c>
      <c r="D255" t="s">
        <v>3481</v>
      </c>
      <c r="E255"/>
      <c r="F255" t="s">
        <v>690</v>
      </c>
      <c r="G255" s="95">
        <v>42718</v>
      </c>
      <c r="H255" t="s">
        <v>150</v>
      </c>
      <c r="I255" s="77">
        <v>5.95</v>
      </c>
      <c r="J255" t="s">
        <v>705</v>
      </c>
      <c r="K255" t="s">
        <v>102</v>
      </c>
      <c r="L255" s="78">
        <v>8.0500000000000002E-2</v>
      </c>
      <c r="M255" s="78">
        <v>9.8599999999999993E-2</v>
      </c>
      <c r="N255" s="77">
        <v>93688.46</v>
      </c>
      <c r="O255" s="77">
        <v>93.24</v>
      </c>
      <c r="P255" s="77">
        <v>87.355120103999994</v>
      </c>
      <c r="Q255" s="78">
        <v>1.1999999999999999E-3</v>
      </c>
      <c r="R255" s="78">
        <v>1E-4</v>
      </c>
    </row>
    <row r="256" spans="2:18">
      <c r="B256" t="s">
        <v>3435</v>
      </c>
      <c r="C256" t="s">
        <v>3238</v>
      </c>
      <c r="D256" t="s">
        <v>3482</v>
      </c>
      <c r="E256"/>
      <c r="F256" t="s">
        <v>690</v>
      </c>
      <c r="G256" s="95">
        <v>42326</v>
      </c>
      <c r="H256" t="s">
        <v>150</v>
      </c>
      <c r="I256" s="77">
        <v>5.95</v>
      </c>
      <c r="J256" t="s">
        <v>705</v>
      </c>
      <c r="K256" t="s">
        <v>102</v>
      </c>
      <c r="L256" s="78">
        <v>8.0500000000000002E-2</v>
      </c>
      <c r="M256" s="78">
        <v>9.8500000000000004E-2</v>
      </c>
      <c r="N256" s="77">
        <v>34753.53</v>
      </c>
      <c r="O256" s="77">
        <v>93.29</v>
      </c>
      <c r="P256" s="77">
        <v>32.421568137000001</v>
      </c>
      <c r="Q256" s="78">
        <v>5.0000000000000001E-4</v>
      </c>
      <c r="R256" s="78">
        <v>0</v>
      </c>
    </row>
    <row r="257" spans="2:18">
      <c r="B257" t="s">
        <v>3435</v>
      </c>
      <c r="C257" t="s">
        <v>3238</v>
      </c>
      <c r="D257" t="s">
        <v>3483</v>
      </c>
      <c r="E257"/>
      <c r="F257" t="s">
        <v>690</v>
      </c>
      <c r="G257" s="95">
        <v>42900</v>
      </c>
      <c r="H257" t="s">
        <v>150</v>
      </c>
      <c r="I257" s="77">
        <v>5.93</v>
      </c>
      <c r="J257" t="s">
        <v>705</v>
      </c>
      <c r="K257" t="s">
        <v>102</v>
      </c>
      <c r="L257" s="78">
        <v>8.0500000000000002E-2</v>
      </c>
      <c r="M257" s="78">
        <v>9.9199999999999997E-2</v>
      </c>
      <c r="N257" s="77">
        <v>110977.54</v>
      </c>
      <c r="O257" s="77">
        <v>92.95</v>
      </c>
      <c r="P257" s="77">
        <v>103.15362343</v>
      </c>
      <c r="Q257" s="78">
        <v>1.5E-3</v>
      </c>
      <c r="R257" s="78">
        <v>1E-4</v>
      </c>
    </row>
    <row r="258" spans="2:18">
      <c r="B258" t="s">
        <v>3435</v>
      </c>
      <c r="C258" t="s">
        <v>3238</v>
      </c>
      <c r="D258" t="s">
        <v>3484</v>
      </c>
      <c r="E258"/>
      <c r="F258" t="s">
        <v>690</v>
      </c>
      <c r="G258" s="95">
        <v>43075</v>
      </c>
      <c r="H258" t="s">
        <v>150</v>
      </c>
      <c r="I258" s="77">
        <v>5.93</v>
      </c>
      <c r="J258" t="s">
        <v>705</v>
      </c>
      <c r="K258" t="s">
        <v>102</v>
      </c>
      <c r="L258" s="78">
        <v>8.0500000000000002E-2</v>
      </c>
      <c r="M258" s="78">
        <v>9.9400000000000002E-2</v>
      </c>
      <c r="N258" s="77">
        <v>68862.19</v>
      </c>
      <c r="O258" s="77">
        <v>92.83</v>
      </c>
      <c r="P258" s="77">
        <v>63.924770977000001</v>
      </c>
      <c r="Q258" s="78">
        <v>8.9999999999999998E-4</v>
      </c>
      <c r="R258" s="78">
        <v>1E-4</v>
      </c>
    </row>
    <row r="259" spans="2:18">
      <c r="B259" t="s">
        <v>3435</v>
      </c>
      <c r="C259" t="s">
        <v>3238</v>
      </c>
      <c r="D259" t="s">
        <v>3485</v>
      </c>
      <c r="E259"/>
      <c r="F259" t="s">
        <v>690</v>
      </c>
      <c r="G259" s="95">
        <v>43292</v>
      </c>
      <c r="H259" t="s">
        <v>150</v>
      </c>
      <c r="I259" s="77">
        <v>5.93</v>
      </c>
      <c r="J259" t="s">
        <v>705</v>
      </c>
      <c r="K259" t="s">
        <v>102</v>
      </c>
      <c r="L259" s="78">
        <v>8.0500000000000002E-2</v>
      </c>
      <c r="M259" s="78">
        <v>9.9500000000000005E-2</v>
      </c>
      <c r="N259" s="77">
        <v>187771.54</v>
      </c>
      <c r="O259" s="77">
        <v>92.78</v>
      </c>
      <c r="P259" s="77">
        <v>174.21443481200001</v>
      </c>
      <c r="Q259" s="78">
        <v>2.5000000000000001E-3</v>
      </c>
      <c r="R259" s="78">
        <v>2.0000000000000001E-4</v>
      </c>
    </row>
    <row r="260" spans="2:18">
      <c r="B260" t="s">
        <v>3435</v>
      </c>
      <c r="C260" t="s">
        <v>3238</v>
      </c>
      <c r="D260" t="s">
        <v>3486</v>
      </c>
      <c r="E260"/>
      <c r="F260" t="s">
        <v>690</v>
      </c>
      <c r="G260" s="95">
        <v>44294</v>
      </c>
      <c r="H260" t="s">
        <v>150</v>
      </c>
      <c r="I260" s="77">
        <v>7.58</v>
      </c>
      <c r="J260" t="s">
        <v>705</v>
      </c>
      <c r="K260" t="s">
        <v>102</v>
      </c>
      <c r="L260" s="78">
        <v>0.03</v>
      </c>
      <c r="M260" s="78">
        <v>5.4399999999999997E-2</v>
      </c>
      <c r="N260" s="77">
        <v>116689.66</v>
      </c>
      <c r="O260" s="77">
        <v>92.63</v>
      </c>
      <c r="P260" s="77">
        <v>108.08963205800001</v>
      </c>
      <c r="Q260" s="78">
        <v>1.5E-3</v>
      </c>
      <c r="R260" s="78">
        <v>2.0000000000000001E-4</v>
      </c>
    </row>
    <row r="261" spans="2:18">
      <c r="B261" s="91" t="s">
        <v>3721</v>
      </c>
      <c r="C261" t="s">
        <v>3198</v>
      </c>
      <c r="D261" t="s">
        <v>3487</v>
      </c>
      <c r="E261"/>
      <c r="F261" t="s">
        <v>690</v>
      </c>
      <c r="G261" s="95">
        <v>45104</v>
      </c>
      <c r="H261" t="s">
        <v>150</v>
      </c>
      <c r="I261" s="77">
        <v>2.75</v>
      </c>
      <c r="J261" t="s">
        <v>356</v>
      </c>
      <c r="K261" t="s">
        <v>102</v>
      </c>
      <c r="L261" s="78">
        <v>5.2200000000000003E-2</v>
      </c>
      <c r="M261" s="78">
        <v>5.67E-2</v>
      </c>
      <c r="N261" s="77">
        <v>120832.65</v>
      </c>
      <c r="O261" s="77">
        <v>99.11</v>
      </c>
      <c r="P261" s="77">
        <v>119.757239415</v>
      </c>
      <c r="Q261" s="78">
        <v>1.6999999999999999E-3</v>
      </c>
      <c r="R261" s="78">
        <v>2.0000000000000001E-4</v>
      </c>
    </row>
    <row r="262" spans="2:18">
      <c r="B262" s="91" t="s">
        <v>3723</v>
      </c>
      <c r="C262" t="s">
        <v>3198</v>
      </c>
      <c r="D262" t="s">
        <v>3488</v>
      </c>
      <c r="E262"/>
      <c r="F262" t="s">
        <v>690</v>
      </c>
      <c r="G262" s="95">
        <v>45063</v>
      </c>
      <c r="H262" t="s">
        <v>150</v>
      </c>
      <c r="I262" s="77">
        <v>3.79</v>
      </c>
      <c r="J262" t="s">
        <v>356</v>
      </c>
      <c r="K262" t="s">
        <v>102</v>
      </c>
      <c r="L262" s="78">
        <v>4.4299999999999999E-2</v>
      </c>
      <c r="M262" s="78">
        <v>4.4699999999999997E-2</v>
      </c>
      <c r="N262" s="77">
        <v>181248.98</v>
      </c>
      <c r="O262" s="77">
        <v>100.83</v>
      </c>
      <c r="P262" s="77">
        <v>182.753346534</v>
      </c>
      <c r="Q262" s="78">
        <v>2.5999999999999999E-3</v>
      </c>
      <c r="R262" s="78">
        <v>2.9999999999999997E-4</v>
      </c>
    </row>
    <row r="263" spans="2:18">
      <c r="B263" t="s">
        <v>3489</v>
      </c>
      <c r="C263" t="s">
        <v>3238</v>
      </c>
      <c r="D263" t="s">
        <v>3490</v>
      </c>
      <c r="E263"/>
      <c r="F263" t="s">
        <v>943</v>
      </c>
      <c r="G263" s="95">
        <v>43185</v>
      </c>
      <c r="H263" t="s">
        <v>326</v>
      </c>
      <c r="I263" s="77">
        <v>4.09</v>
      </c>
      <c r="J263" t="s">
        <v>950</v>
      </c>
      <c r="K263" t="s">
        <v>116</v>
      </c>
      <c r="L263" s="78">
        <v>4.2200000000000001E-2</v>
      </c>
      <c r="M263" s="78">
        <v>7.2400000000000006E-2</v>
      </c>
      <c r="N263" s="77">
        <v>83700.31</v>
      </c>
      <c r="O263" s="77">
        <v>91.630000000000166</v>
      </c>
      <c r="P263" s="77">
        <v>213.53308876236301</v>
      </c>
      <c r="Q263" s="78">
        <v>3.0000000000000001E-3</v>
      </c>
      <c r="R263" s="78">
        <v>2.9999999999999997E-4</v>
      </c>
    </row>
    <row r="264" spans="2:18">
      <c r="B264" t="s">
        <v>3491</v>
      </c>
      <c r="C264" t="s">
        <v>3238</v>
      </c>
      <c r="D264" t="s">
        <v>3492</v>
      </c>
      <c r="E264"/>
      <c r="F264" t="s">
        <v>3493</v>
      </c>
      <c r="G264" s="95">
        <v>41816</v>
      </c>
      <c r="H264" t="s">
        <v>150</v>
      </c>
      <c r="I264" s="77">
        <v>5.83</v>
      </c>
      <c r="J264" t="s">
        <v>705</v>
      </c>
      <c r="K264" t="s">
        <v>102</v>
      </c>
      <c r="L264" s="78">
        <v>4.4999999999999998E-2</v>
      </c>
      <c r="M264" s="78">
        <v>8.1100000000000005E-2</v>
      </c>
      <c r="N264" s="77">
        <v>46294.93</v>
      </c>
      <c r="O264" s="77">
        <v>90.25</v>
      </c>
      <c r="P264" s="77">
        <v>41.781174325000002</v>
      </c>
      <c r="Q264" s="78">
        <v>5.9999999999999995E-4</v>
      </c>
      <c r="R264" s="78">
        <v>1E-4</v>
      </c>
    </row>
    <row r="265" spans="2:18">
      <c r="B265" t="s">
        <v>3491</v>
      </c>
      <c r="C265" t="s">
        <v>3238</v>
      </c>
      <c r="D265" t="s">
        <v>3494</v>
      </c>
      <c r="E265"/>
      <c r="F265" t="s">
        <v>3493</v>
      </c>
      <c r="G265" s="95">
        <v>42166</v>
      </c>
      <c r="H265" t="s">
        <v>150</v>
      </c>
      <c r="I265" s="77">
        <v>5.83</v>
      </c>
      <c r="J265" t="s">
        <v>705</v>
      </c>
      <c r="K265" t="s">
        <v>102</v>
      </c>
      <c r="L265" s="78">
        <v>4.4999999999999998E-2</v>
      </c>
      <c r="M265" s="78">
        <v>8.1100000000000005E-2</v>
      </c>
      <c r="N265" s="77">
        <v>31295.91</v>
      </c>
      <c r="O265" s="77">
        <v>90.8</v>
      </c>
      <c r="P265" s="77">
        <v>28.41668628</v>
      </c>
      <c r="Q265" s="78">
        <v>4.0000000000000002E-4</v>
      </c>
      <c r="R265" s="78">
        <v>0</v>
      </c>
    </row>
    <row r="266" spans="2:18">
      <c r="B266" t="s">
        <v>3491</v>
      </c>
      <c r="C266" t="s">
        <v>3238</v>
      </c>
      <c r="D266" t="s">
        <v>3495</v>
      </c>
      <c r="E266"/>
      <c r="F266" t="s">
        <v>3493</v>
      </c>
      <c r="G266" s="95">
        <v>42348</v>
      </c>
      <c r="H266" t="s">
        <v>150</v>
      </c>
      <c r="I266" s="77">
        <v>5.83</v>
      </c>
      <c r="J266" t="s">
        <v>705</v>
      </c>
      <c r="K266" t="s">
        <v>102</v>
      </c>
      <c r="L266" s="78">
        <v>4.4999999999999998E-2</v>
      </c>
      <c r="M266" s="78">
        <v>8.1100000000000005E-2</v>
      </c>
      <c r="N266" s="77">
        <v>28799.32</v>
      </c>
      <c r="O266" s="77">
        <v>90.62</v>
      </c>
      <c r="P266" s="77">
        <v>26.097943784000002</v>
      </c>
      <c r="Q266" s="78">
        <v>4.0000000000000002E-4</v>
      </c>
      <c r="R266" s="78">
        <v>0</v>
      </c>
    </row>
    <row r="267" spans="2:18">
      <c r="B267" t="s">
        <v>3491</v>
      </c>
      <c r="C267" t="s">
        <v>3238</v>
      </c>
      <c r="D267" t="s">
        <v>3496</v>
      </c>
      <c r="E267"/>
      <c r="F267" t="s">
        <v>3493</v>
      </c>
      <c r="G267" s="95">
        <v>42439</v>
      </c>
      <c r="H267" t="s">
        <v>150</v>
      </c>
      <c r="I267" s="77">
        <v>5.83</v>
      </c>
      <c r="J267" t="s">
        <v>705</v>
      </c>
      <c r="K267" t="s">
        <v>102</v>
      </c>
      <c r="L267" s="78">
        <v>4.4999999999999998E-2</v>
      </c>
      <c r="M267" s="78">
        <v>8.1100000000000005E-2</v>
      </c>
      <c r="N267" s="77">
        <v>34204.53</v>
      </c>
      <c r="O267" s="77">
        <v>91.54</v>
      </c>
      <c r="P267" s="77">
        <v>31.310826762000001</v>
      </c>
      <c r="Q267" s="78">
        <v>4.0000000000000002E-4</v>
      </c>
      <c r="R267" s="78">
        <v>0</v>
      </c>
    </row>
    <row r="268" spans="2:18">
      <c r="B268" t="s">
        <v>3491</v>
      </c>
      <c r="C268" t="s">
        <v>3238</v>
      </c>
      <c r="D268" t="s">
        <v>3497</v>
      </c>
      <c r="E268"/>
      <c r="F268" t="s">
        <v>3493</v>
      </c>
      <c r="G268" s="95">
        <v>42151</v>
      </c>
      <c r="H268" t="s">
        <v>150</v>
      </c>
      <c r="I268" s="77">
        <v>5.83</v>
      </c>
      <c r="J268" t="s">
        <v>705</v>
      </c>
      <c r="K268" t="s">
        <v>102</v>
      </c>
      <c r="L268" s="78">
        <v>4.4999999999999998E-2</v>
      </c>
      <c r="M268" s="78">
        <v>8.1100000000000005E-2</v>
      </c>
      <c r="N268" s="77">
        <v>33262.019999999997</v>
      </c>
      <c r="O268" s="77">
        <v>90.8</v>
      </c>
      <c r="P268" s="77">
        <v>30.201914160000001</v>
      </c>
      <c r="Q268" s="78">
        <v>4.0000000000000002E-4</v>
      </c>
      <c r="R268" s="78">
        <v>0</v>
      </c>
    </row>
    <row r="269" spans="2:18">
      <c r="B269" t="s">
        <v>3491</v>
      </c>
      <c r="C269" t="s">
        <v>3238</v>
      </c>
      <c r="D269" t="s">
        <v>3498</v>
      </c>
      <c r="E269"/>
      <c r="F269" t="s">
        <v>3493</v>
      </c>
      <c r="G269" s="95">
        <v>42549</v>
      </c>
      <c r="H269" t="s">
        <v>150</v>
      </c>
      <c r="I269" s="77">
        <v>5.85</v>
      </c>
      <c r="J269" t="s">
        <v>705</v>
      </c>
      <c r="K269" t="s">
        <v>102</v>
      </c>
      <c r="L269" s="78">
        <v>4.4999999999999998E-2</v>
      </c>
      <c r="M269" s="78">
        <v>7.9899999999999999E-2</v>
      </c>
      <c r="N269" s="77">
        <v>24059.07</v>
      </c>
      <c r="O269" s="77">
        <v>91.93</v>
      </c>
      <c r="P269" s="77">
        <v>22.117503051</v>
      </c>
      <c r="Q269" s="78">
        <v>2.9999999999999997E-4</v>
      </c>
      <c r="R269" s="78">
        <v>0</v>
      </c>
    </row>
    <row r="270" spans="2:18">
      <c r="B270" t="s">
        <v>3491</v>
      </c>
      <c r="C270" t="s">
        <v>3238</v>
      </c>
      <c r="D270" t="s">
        <v>3499</v>
      </c>
      <c r="E270"/>
      <c r="F270" t="s">
        <v>3493</v>
      </c>
      <c r="G270" s="95">
        <v>42604</v>
      </c>
      <c r="H270" t="s">
        <v>150</v>
      </c>
      <c r="I270" s="77">
        <v>5.83</v>
      </c>
      <c r="J270" t="s">
        <v>705</v>
      </c>
      <c r="K270" t="s">
        <v>102</v>
      </c>
      <c r="L270" s="78">
        <v>4.4999999999999998E-2</v>
      </c>
      <c r="M270" s="78">
        <v>8.1100000000000005E-2</v>
      </c>
      <c r="N270" s="77">
        <v>31461.42</v>
      </c>
      <c r="O270" s="77">
        <v>90.71</v>
      </c>
      <c r="P270" s="77">
        <v>28.538654082000001</v>
      </c>
      <c r="Q270" s="78">
        <v>4.0000000000000002E-4</v>
      </c>
      <c r="R270" s="78">
        <v>0</v>
      </c>
    </row>
    <row r="271" spans="2:18">
      <c r="B271" t="s">
        <v>3491</v>
      </c>
      <c r="C271" t="s">
        <v>3238</v>
      </c>
      <c r="D271" t="s">
        <v>3500</v>
      </c>
      <c r="E271"/>
      <c r="F271" t="s">
        <v>3493</v>
      </c>
      <c r="G271" s="95">
        <v>42625</v>
      </c>
      <c r="H271" t="s">
        <v>150</v>
      </c>
      <c r="I271" s="77">
        <v>5.83</v>
      </c>
      <c r="J271" t="s">
        <v>705</v>
      </c>
      <c r="K271" t="s">
        <v>102</v>
      </c>
      <c r="L271" s="78">
        <v>4.4999999999999998E-2</v>
      </c>
      <c r="M271" s="78">
        <v>8.1100000000000005E-2</v>
      </c>
      <c r="N271" s="77">
        <v>12891.22</v>
      </c>
      <c r="O271" s="77">
        <v>90.71</v>
      </c>
      <c r="P271" s="77">
        <v>11.693625662000001</v>
      </c>
      <c r="Q271" s="78">
        <v>2.0000000000000001E-4</v>
      </c>
      <c r="R271" s="78">
        <v>0</v>
      </c>
    </row>
    <row r="272" spans="2:18">
      <c r="B272" t="s">
        <v>3491</v>
      </c>
      <c r="C272" t="s">
        <v>3238</v>
      </c>
      <c r="D272" t="s">
        <v>3501</v>
      </c>
      <c r="E272"/>
      <c r="F272" t="s">
        <v>3493</v>
      </c>
      <c r="G272" s="95">
        <v>42716</v>
      </c>
      <c r="H272" t="s">
        <v>150</v>
      </c>
      <c r="I272" s="77">
        <v>5.83</v>
      </c>
      <c r="J272" t="s">
        <v>705</v>
      </c>
      <c r="K272" t="s">
        <v>102</v>
      </c>
      <c r="L272" s="78">
        <v>4.4999999999999998E-2</v>
      </c>
      <c r="M272" s="78">
        <v>8.1100000000000005E-2</v>
      </c>
      <c r="N272" s="77">
        <v>9752.9699999999993</v>
      </c>
      <c r="O272" s="77">
        <v>90.89</v>
      </c>
      <c r="P272" s="77">
        <v>8.8644744329999998</v>
      </c>
      <c r="Q272" s="78">
        <v>1E-4</v>
      </c>
      <c r="R272" s="78">
        <v>0</v>
      </c>
    </row>
    <row r="273" spans="2:18">
      <c r="B273" t="s">
        <v>3491</v>
      </c>
      <c r="C273" t="s">
        <v>3238</v>
      </c>
      <c r="D273" t="s">
        <v>3502</v>
      </c>
      <c r="E273"/>
      <c r="F273" t="s">
        <v>3493</v>
      </c>
      <c r="G273" s="95">
        <v>42803</v>
      </c>
      <c r="H273" t="s">
        <v>150</v>
      </c>
      <c r="I273" s="77">
        <v>5.83</v>
      </c>
      <c r="J273" t="s">
        <v>705</v>
      </c>
      <c r="K273" t="s">
        <v>102</v>
      </c>
      <c r="L273" s="78">
        <v>4.4999999999999998E-2</v>
      </c>
      <c r="M273" s="78">
        <v>8.1100000000000005E-2</v>
      </c>
      <c r="N273" s="77">
        <v>62504.32</v>
      </c>
      <c r="O273" s="77">
        <v>91.44</v>
      </c>
      <c r="P273" s="77">
        <v>57.153950207999998</v>
      </c>
      <c r="Q273" s="78">
        <v>8.0000000000000004E-4</v>
      </c>
      <c r="R273" s="78">
        <v>1E-4</v>
      </c>
    </row>
    <row r="274" spans="2:18">
      <c r="B274" t="s">
        <v>3491</v>
      </c>
      <c r="C274" t="s">
        <v>3238</v>
      </c>
      <c r="D274" t="s">
        <v>3503</v>
      </c>
      <c r="E274"/>
      <c r="F274" t="s">
        <v>3493</v>
      </c>
      <c r="G274" s="95">
        <v>42898</v>
      </c>
      <c r="H274" t="s">
        <v>150</v>
      </c>
      <c r="I274" s="77">
        <v>5.83</v>
      </c>
      <c r="J274" t="s">
        <v>705</v>
      </c>
      <c r="K274" t="s">
        <v>102</v>
      </c>
      <c r="L274" s="78">
        <v>4.4999999999999998E-2</v>
      </c>
      <c r="M274" s="78">
        <v>8.1100000000000005E-2</v>
      </c>
      <c r="N274" s="77">
        <v>11755.46</v>
      </c>
      <c r="O274" s="77">
        <v>90.98</v>
      </c>
      <c r="P274" s="77">
        <v>10.695117507999999</v>
      </c>
      <c r="Q274" s="78">
        <v>2.0000000000000001E-4</v>
      </c>
      <c r="R274" s="78">
        <v>0</v>
      </c>
    </row>
    <row r="275" spans="2:18">
      <c r="B275" t="s">
        <v>3491</v>
      </c>
      <c r="C275" t="s">
        <v>3238</v>
      </c>
      <c r="D275" t="s">
        <v>3504</v>
      </c>
      <c r="E275"/>
      <c r="F275" t="s">
        <v>3493</v>
      </c>
      <c r="G275" s="95">
        <v>42989</v>
      </c>
      <c r="H275" t="s">
        <v>150</v>
      </c>
      <c r="I275" s="77">
        <v>5.83</v>
      </c>
      <c r="J275" t="s">
        <v>705</v>
      </c>
      <c r="K275" t="s">
        <v>102</v>
      </c>
      <c r="L275" s="78">
        <v>4.4999999999999998E-2</v>
      </c>
      <c r="M275" s="78">
        <v>8.1100000000000005E-2</v>
      </c>
      <c r="N275" s="77">
        <v>14813.36</v>
      </c>
      <c r="O275" s="77">
        <v>91.35</v>
      </c>
      <c r="P275" s="77">
        <v>13.53200436</v>
      </c>
      <c r="Q275" s="78">
        <v>2.0000000000000001E-4</v>
      </c>
      <c r="R275" s="78">
        <v>0</v>
      </c>
    </row>
    <row r="276" spans="2:18">
      <c r="B276" t="s">
        <v>3491</v>
      </c>
      <c r="C276" t="s">
        <v>3238</v>
      </c>
      <c r="D276" t="s">
        <v>3505</v>
      </c>
      <c r="E276"/>
      <c r="F276" t="s">
        <v>3493</v>
      </c>
      <c r="G276" s="95">
        <v>43080</v>
      </c>
      <c r="H276" t="s">
        <v>150</v>
      </c>
      <c r="I276" s="77">
        <v>5.83</v>
      </c>
      <c r="J276" t="s">
        <v>705</v>
      </c>
      <c r="K276" t="s">
        <v>102</v>
      </c>
      <c r="L276" s="78">
        <v>4.4999999999999998E-2</v>
      </c>
      <c r="M276" s="78">
        <v>8.1100000000000005E-2</v>
      </c>
      <c r="N276" s="77">
        <v>4589.6899999999996</v>
      </c>
      <c r="O276" s="77">
        <v>90.71</v>
      </c>
      <c r="P276" s="77">
        <v>4.163307799</v>
      </c>
      <c r="Q276" s="78">
        <v>1E-4</v>
      </c>
      <c r="R276" s="78">
        <v>0</v>
      </c>
    </row>
    <row r="277" spans="2:18">
      <c r="B277" t="s">
        <v>3491</v>
      </c>
      <c r="C277" t="s">
        <v>3238</v>
      </c>
      <c r="D277" t="s">
        <v>3506</v>
      </c>
      <c r="E277"/>
      <c r="F277" t="s">
        <v>3493</v>
      </c>
      <c r="G277" s="95">
        <v>43171</v>
      </c>
      <c r="H277" t="s">
        <v>150</v>
      </c>
      <c r="I277" s="77">
        <v>5.73</v>
      </c>
      <c r="J277" t="s">
        <v>705</v>
      </c>
      <c r="K277" t="s">
        <v>102</v>
      </c>
      <c r="L277" s="78">
        <v>4.4999999999999998E-2</v>
      </c>
      <c r="M277" s="78">
        <v>8.1799999999999998E-2</v>
      </c>
      <c r="N277" s="77">
        <v>3429.35</v>
      </c>
      <c r="O277" s="77">
        <v>91.35</v>
      </c>
      <c r="P277" s="77">
        <v>3.132711225</v>
      </c>
      <c r="Q277" s="78">
        <v>0</v>
      </c>
      <c r="R277" s="78">
        <v>0</v>
      </c>
    </row>
    <row r="278" spans="2:18">
      <c r="B278" t="s">
        <v>3491</v>
      </c>
      <c r="C278" t="s">
        <v>3238</v>
      </c>
      <c r="D278" t="s">
        <v>3507</v>
      </c>
      <c r="E278"/>
      <c r="F278" t="s">
        <v>3493</v>
      </c>
      <c r="G278" s="95">
        <v>43341</v>
      </c>
      <c r="H278" t="s">
        <v>150</v>
      </c>
      <c r="I278" s="77">
        <v>5.87</v>
      </c>
      <c r="J278" t="s">
        <v>705</v>
      </c>
      <c r="K278" t="s">
        <v>102</v>
      </c>
      <c r="L278" s="78">
        <v>4.4999999999999998E-2</v>
      </c>
      <c r="M278" s="78">
        <v>7.85E-2</v>
      </c>
      <c r="N278" s="77">
        <v>8603.41</v>
      </c>
      <c r="O278" s="77">
        <v>91.35</v>
      </c>
      <c r="P278" s="77">
        <v>7.8592150350000001</v>
      </c>
      <c r="Q278" s="78">
        <v>1E-4</v>
      </c>
      <c r="R278" s="78">
        <v>0</v>
      </c>
    </row>
    <row r="279" spans="2:18">
      <c r="B279" t="s">
        <v>3491</v>
      </c>
      <c r="C279" t="s">
        <v>3238</v>
      </c>
      <c r="D279" t="s">
        <v>3508</v>
      </c>
      <c r="E279"/>
      <c r="F279" t="s">
        <v>3493</v>
      </c>
      <c r="G279" s="95">
        <v>43990</v>
      </c>
      <c r="H279" t="s">
        <v>150</v>
      </c>
      <c r="I279" s="77">
        <v>5.83</v>
      </c>
      <c r="J279" t="s">
        <v>705</v>
      </c>
      <c r="K279" t="s">
        <v>102</v>
      </c>
      <c r="L279" s="78">
        <v>4.4999999999999998E-2</v>
      </c>
      <c r="M279" s="78">
        <v>8.1100000000000005E-2</v>
      </c>
      <c r="N279" s="77">
        <v>8873.4500000000007</v>
      </c>
      <c r="O279" s="77">
        <v>89.99</v>
      </c>
      <c r="P279" s="77">
        <v>7.9852176549999996</v>
      </c>
      <c r="Q279" s="78">
        <v>1E-4</v>
      </c>
      <c r="R279" s="78">
        <v>0</v>
      </c>
    </row>
    <row r="280" spans="2:18">
      <c r="B280" t="s">
        <v>3491</v>
      </c>
      <c r="C280" t="s">
        <v>3238</v>
      </c>
      <c r="D280" t="s">
        <v>3509</v>
      </c>
      <c r="E280"/>
      <c r="F280" t="s">
        <v>3493</v>
      </c>
      <c r="G280" s="95">
        <v>41893</v>
      </c>
      <c r="H280" t="s">
        <v>150</v>
      </c>
      <c r="I280" s="77">
        <v>5.83</v>
      </c>
      <c r="J280" t="s">
        <v>705</v>
      </c>
      <c r="K280" t="s">
        <v>102</v>
      </c>
      <c r="L280" s="78">
        <v>4.4999999999999998E-2</v>
      </c>
      <c r="M280" s="78">
        <v>8.1100000000000005E-2</v>
      </c>
      <c r="N280" s="77">
        <v>9082.6</v>
      </c>
      <c r="O280" s="77">
        <v>89.9</v>
      </c>
      <c r="P280" s="77">
        <v>8.1652573999999998</v>
      </c>
      <c r="Q280" s="78">
        <v>1E-4</v>
      </c>
      <c r="R280" s="78">
        <v>0</v>
      </c>
    </row>
    <row r="281" spans="2:18">
      <c r="B281" t="s">
        <v>3491</v>
      </c>
      <c r="C281" t="s">
        <v>3238</v>
      </c>
      <c r="D281" t="s">
        <v>3510</v>
      </c>
      <c r="E281"/>
      <c r="F281" t="s">
        <v>3493</v>
      </c>
      <c r="G281" s="95">
        <v>42257</v>
      </c>
      <c r="H281" t="s">
        <v>150</v>
      </c>
      <c r="I281" s="77">
        <v>5.83</v>
      </c>
      <c r="J281" t="s">
        <v>705</v>
      </c>
      <c r="K281" t="s">
        <v>102</v>
      </c>
      <c r="L281" s="78">
        <v>4.4999999999999998E-2</v>
      </c>
      <c r="M281" s="78">
        <v>8.1100000000000005E-2</v>
      </c>
      <c r="N281" s="77">
        <v>16630.78</v>
      </c>
      <c r="O281" s="77">
        <v>90.16</v>
      </c>
      <c r="P281" s="77">
        <v>14.994311248000001</v>
      </c>
      <c r="Q281" s="78">
        <v>2.0000000000000001E-4</v>
      </c>
      <c r="R281" s="78">
        <v>0</v>
      </c>
    </row>
    <row r="282" spans="2:18">
      <c r="B282" t="s">
        <v>3197</v>
      </c>
      <c r="C282" t="s">
        <v>3198</v>
      </c>
      <c r="D282" t="s">
        <v>3511</v>
      </c>
      <c r="E282"/>
      <c r="F282" t="s">
        <v>211</v>
      </c>
      <c r="G282" s="95"/>
      <c r="H282" t="s">
        <v>212</v>
      </c>
      <c r="I282" s="77">
        <v>0.01</v>
      </c>
      <c r="J282" t="s">
        <v>123</v>
      </c>
      <c r="K282" t="s">
        <v>102</v>
      </c>
      <c r="L282" s="78">
        <v>0</v>
      </c>
      <c r="M282" s="78">
        <v>1E-4</v>
      </c>
      <c r="N282" s="77">
        <v>-1132.81</v>
      </c>
      <c r="O282" s="77">
        <v>166.88372100000001</v>
      </c>
      <c r="P282" s="77">
        <v>-1.8904754798601</v>
      </c>
      <c r="Q282" s="78">
        <v>0</v>
      </c>
      <c r="R282" s="78">
        <v>0</v>
      </c>
    </row>
    <row r="283" spans="2:18">
      <c r="B283" t="s">
        <v>3197</v>
      </c>
      <c r="C283" t="s">
        <v>3198</v>
      </c>
      <c r="D283" t="s">
        <v>3512</v>
      </c>
      <c r="F283" t="s">
        <v>211</v>
      </c>
      <c r="G283" s="95"/>
      <c r="H283" t="s">
        <v>212</v>
      </c>
      <c r="I283" s="77">
        <v>0.01</v>
      </c>
      <c r="J283" t="s">
        <v>123</v>
      </c>
      <c r="K283" t="s">
        <v>102</v>
      </c>
      <c r="L283" s="78">
        <v>0</v>
      </c>
      <c r="M283" s="78">
        <v>1E-4</v>
      </c>
      <c r="N283" s="77">
        <v>-70.16</v>
      </c>
      <c r="O283" s="77">
        <v>100</v>
      </c>
      <c r="P283" s="77">
        <v>-7.016E-2</v>
      </c>
      <c r="Q283" s="78">
        <v>0</v>
      </c>
      <c r="R283" s="78">
        <v>0</v>
      </c>
    </row>
    <row r="284" spans="2:18">
      <c r="B284" t="s">
        <v>3197</v>
      </c>
      <c r="C284" t="s">
        <v>3198</v>
      </c>
      <c r="D284" t="s">
        <v>3513</v>
      </c>
      <c r="F284" t="s">
        <v>211</v>
      </c>
      <c r="G284" s="95"/>
      <c r="H284" t="s">
        <v>212</v>
      </c>
      <c r="I284" s="77">
        <v>0.01</v>
      </c>
      <c r="J284" t="s">
        <v>123</v>
      </c>
      <c r="K284" t="s">
        <v>102</v>
      </c>
      <c r="L284" s="78">
        <v>0</v>
      </c>
      <c r="M284" s="78">
        <v>1E-4</v>
      </c>
      <c r="N284" s="77">
        <v>-62.19</v>
      </c>
      <c r="O284" s="77">
        <v>100</v>
      </c>
      <c r="P284" s="77">
        <v>-6.2190000000000002E-2</v>
      </c>
      <c r="Q284" s="78">
        <v>0</v>
      </c>
      <c r="R284" s="78">
        <v>0</v>
      </c>
    </row>
    <row r="285" spans="2:18">
      <c r="B285" t="s">
        <v>3514</v>
      </c>
      <c r="C285" t="s">
        <v>3238</v>
      </c>
      <c r="D285" t="s">
        <v>3515</v>
      </c>
      <c r="E285"/>
      <c r="F285" t="s">
        <v>211</v>
      </c>
      <c r="G285" s="95">
        <v>43373</v>
      </c>
      <c r="H285" t="s">
        <v>212</v>
      </c>
      <c r="I285" s="77">
        <v>4.24</v>
      </c>
      <c r="J285" t="s">
        <v>950</v>
      </c>
      <c r="K285" t="s">
        <v>113</v>
      </c>
      <c r="L285" s="78">
        <v>3.0300000000000001E-2</v>
      </c>
      <c r="M285" s="78">
        <v>8.0299999999999996E-2</v>
      </c>
      <c r="N285" s="77">
        <v>220061.13</v>
      </c>
      <c r="O285" s="77">
        <v>81.900000000000006</v>
      </c>
      <c r="P285" s="77">
        <v>841.98079685619905</v>
      </c>
      <c r="Q285" s="78">
        <v>1.1900000000000001E-2</v>
      </c>
      <c r="R285" s="78">
        <v>1.1999999999999999E-3</v>
      </c>
    </row>
    <row r="286" spans="2:18">
      <c r="B286" t="s">
        <v>3516</v>
      </c>
      <c r="C286" t="s">
        <v>3238</v>
      </c>
      <c r="D286" t="s">
        <v>3517</v>
      </c>
      <c r="E286"/>
      <c r="F286" t="s">
        <v>211</v>
      </c>
      <c r="G286" s="95">
        <v>43550</v>
      </c>
      <c r="H286" t="s">
        <v>212</v>
      </c>
      <c r="I286" s="77">
        <v>2.12</v>
      </c>
      <c r="J286" t="s">
        <v>950</v>
      </c>
      <c r="K286" t="s">
        <v>106</v>
      </c>
      <c r="L286" s="78">
        <v>8.2500000000000004E-2</v>
      </c>
      <c r="M286" s="78">
        <v>8.5000000000000006E-2</v>
      </c>
      <c r="N286" s="77">
        <v>127959.08</v>
      </c>
      <c r="O286" s="77">
        <v>102.51</v>
      </c>
      <c r="P286" s="77">
        <v>484.28278893633598</v>
      </c>
      <c r="Q286" s="78">
        <v>6.8999999999999999E-3</v>
      </c>
      <c r="R286" s="78">
        <v>6.9999999999999999E-4</v>
      </c>
    </row>
    <row r="287" spans="2:18">
      <c r="B287" t="s">
        <v>3518</v>
      </c>
      <c r="C287" t="s">
        <v>3238</v>
      </c>
      <c r="D287" t="s">
        <v>3519</v>
      </c>
      <c r="E287"/>
      <c r="F287" t="s">
        <v>211</v>
      </c>
      <c r="G287" s="95">
        <v>41534</v>
      </c>
      <c r="H287" t="s">
        <v>212</v>
      </c>
      <c r="I287" s="77">
        <v>5.55</v>
      </c>
      <c r="J287" t="s">
        <v>112</v>
      </c>
      <c r="K287" t="s">
        <v>102</v>
      </c>
      <c r="L287" s="78">
        <v>3.9800000000000002E-2</v>
      </c>
      <c r="M287" s="78">
        <v>3.2099999999999997E-2</v>
      </c>
      <c r="N287" s="77">
        <v>725357.48</v>
      </c>
      <c r="O287" s="77">
        <v>116.24</v>
      </c>
      <c r="P287" s="77">
        <v>843.15553475199999</v>
      </c>
      <c r="Q287" s="78">
        <v>1.2E-2</v>
      </c>
      <c r="R287" s="78">
        <v>1.1999999999999999E-3</v>
      </c>
    </row>
    <row r="288" spans="2:18">
      <c r="B288" t="s">
        <v>3520</v>
      </c>
      <c r="C288" t="s">
        <v>3238</v>
      </c>
      <c r="D288" t="s">
        <v>3521</v>
      </c>
      <c r="E288"/>
      <c r="F288" t="s">
        <v>211</v>
      </c>
      <c r="G288" s="95">
        <v>44553</v>
      </c>
      <c r="H288" t="s">
        <v>212</v>
      </c>
      <c r="I288" s="77">
        <v>2.6</v>
      </c>
      <c r="J288" t="s">
        <v>1126</v>
      </c>
      <c r="K288" t="s">
        <v>110</v>
      </c>
      <c r="L288" s="78">
        <v>6.1100000000000002E-2</v>
      </c>
      <c r="M288" s="78">
        <v>6.93E-2</v>
      </c>
      <c r="N288" s="77">
        <v>124060.2</v>
      </c>
      <c r="O288" s="77">
        <v>100.13</v>
      </c>
      <c r="P288" s="77">
        <v>501.03491041388401</v>
      </c>
      <c r="Q288" s="78">
        <v>7.1000000000000004E-3</v>
      </c>
      <c r="R288" s="78">
        <v>6.9999999999999999E-4</v>
      </c>
    </row>
    <row r="289" spans="2:18">
      <c r="B289" t="s">
        <v>3520</v>
      </c>
      <c r="C289" t="s">
        <v>3238</v>
      </c>
      <c r="D289" t="s">
        <v>3522</v>
      </c>
      <c r="E289"/>
      <c r="F289" t="s">
        <v>211</v>
      </c>
      <c r="G289" s="95">
        <v>44585</v>
      </c>
      <c r="H289" t="s">
        <v>212</v>
      </c>
      <c r="I289" s="77">
        <v>2.6</v>
      </c>
      <c r="J289" t="s">
        <v>1126</v>
      </c>
      <c r="K289" t="s">
        <v>110</v>
      </c>
      <c r="L289" s="78">
        <v>6.1100000000000002E-2</v>
      </c>
      <c r="M289" s="78">
        <v>6.9599999999999995E-2</v>
      </c>
      <c r="N289" s="77">
        <v>12987.02</v>
      </c>
      <c r="O289" s="77">
        <v>100.13</v>
      </c>
      <c r="P289" s="77">
        <v>52.449942868408399</v>
      </c>
      <c r="Q289" s="78">
        <v>6.9999999999999999E-4</v>
      </c>
      <c r="R289" s="78">
        <v>1E-4</v>
      </c>
    </row>
    <row r="290" spans="2:18">
      <c r="B290" t="s">
        <v>3520</v>
      </c>
      <c r="C290" t="s">
        <v>3238</v>
      </c>
      <c r="D290" t="s">
        <v>3523</v>
      </c>
      <c r="E290"/>
      <c r="F290" t="s">
        <v>211</v>
      </c>
      <c r="G290" s="95">
        <v>44553</v>
      </c>
      <c r="H290" t="s">
        <v>212</v>
      </c>
      <c r="I290" s="77">
        <v>2.6</v>
      </c>
      <c r="J290" t="s">
        <v>1126</v>
      </c>
      <c r="K290" t="s">
        <v>110</v>
      </c>
      <c r="L290" s="78">
        <v>6.1100000000000002E-2</v>
      </c>
      <c r="M290" s="78">
        <v>6.9599999999999995E-2</v>
      </c>
      <c r="N290" s="77">
        <v>1640.47</v>
      </c>
      <c r="O290" s="77">
        <v>100.12</v>
      </c>
      <c r="P290" s="77">
        <v>6.6246117040375996</v>
      </c>
      <c r="Q290" s="78">
        <v>1E-4</v>
      </c>
      <c r="R290" s="78">
        <v>0</v>
      </c>
    </row>
    <row r="291" spans="2:18">
      <c r="B291" t="s">
        <v>3520</v>
      </c>
      <c r="C291" t="s">
        <v>3238</v>
      </c>
      <c r="D291" t="s">
        <v>3524</v>
      </c>
      <c r="E291"/>
      <c r="F291" t="s">
        <v>211</v>
      </c>
      <c r="G291" s="95">
        <v>44671</v>
      </c>
      <c r="H291" t="s">
        <v>212</v>
      </c>
      <c r="I291" s="77">
        <v>2.6</v>
      </c>
      <c r="J291" t="s">
        <v>1126</v>
      </c>
      <c r="K291" t="s">
        <v>110</v>
      </c>
      <c r="L291" s="78">
        <v>6.1100000000000002E-2</v>
      </c>
      <c r="M291" s="78">
        <v>6.9599999999999995E-2</v>
      </c>
      <c r="N291" s="77">
        <v>1025.29</v>
      </c>
      <c r="O291" s="77">
        <v>100.13</v>
      </c>
      <c r="P291" s="77">
        <v>4.1407807120918001</v>
      </c>
      <c r="Q291" s="78">
        <v>1E-4</v>
      </c>
      <c r="R291" s="78">
        <v>0</v>
      </c>
    </row>
    <row r="292" spans="2:18">
      <c r="B292" t="s">
        <v>3520</v>
      </c>
      <c r="C292" t="s">
        <v>3238</v>
      </c>
      <c r="D292" t="s">
        <v>3525</v>
      </c>
      <c r="E292"/>
      <c r="F292" t="s">
        <v>211</v>
      </c>
      <c r="G292" s="95">
        <v>44742</v>
      </c>
      <c r="H292" t="s">
        <v>212</v>
      </c>
      <c r="I292" s="77">
        <v>2.6</v>
      </c>
      <c r="J292" t="s">
        <v>1126</v>
      </c>
      <c r="K292" t="s">
        <v>110</v>
      </c>
      <c r="L292" s="78">
        <v>6.1100000000000002E-2</v>
      </c>
      <c r="M292" s="78">
        <v>6.9599999999999995E-2</v>
      </c>
      <c r="N292" s="77">
        <v>6151.75</v>
      </c>
      <c r="O292" s="77">
        <v>100.13</v>
      </c>
      <c r="P292" s="77">
        <v>24.844724658985001</v>
      </c>
      <c r="Q292" s="78">
        <v>4.0000000000000002E-4</v>
      </c>
      <c r="R292" s="78">
        <v>0</v>
      </c>
    </row>
    <row r="293" spans="2:18">
      <c r="B293" t="s">
        <v>3526</v>
      </c>
      <c r="C293" t="s">
        <v>3238</v>
      </c>
      <c r="D293" t="s">
        <v>3527</v>
      </c>
      <c r="E293"/>
      <c r="F293" t="s">
        <v>211</v>
      </c>
      <c r="G293" s="95">
        <v>44871</v>
      </c>
      <c r="H293" t="s">
        <v>212</v>
      </c>
      <c r="I293" s="77">
        <v>5.19</v>
      </c>
      <c r="J293" t="s">
        <v>356</v>
      </c>
      <c r="K293" t="s">
        <v>102</v>
      </c>
      <c r="L293" s="78">
        <v>0.05</v>
      </c>
      <c r="M293" s="78">
        <v>6.3700000000000007E-2</v>
      </c>
      <c r="N293" s="77">
        <v>188832.1</v>
      </c>
      <c r="O293" s="77">
        <v>96.85</v>
      </c>
      <c r="P293" s="77">
        <v>182.88388885000001</v>
      </c>
      <c r="Q293" s="78">
        <v>2.5999999999999999E-3</v>
      </c>
      <c r="R293" s="78">
        <v>2.9999999999999997E-4</v>
      </c>
    </row>
    <row r="294" spans="2:18">
      <c r="B294" t="s">
        <v>3526</v>
      </c>
      <c r="C294" t="s">
        <v>3238</v>
      </c>
      <c r="D294" t="s">
        <v>3528</v>
      </c>
      <c r="E294"/>
      <c r="F294" t="s">
        <v>211</v>
      </c>
      <c r="G294" s="95">
        <v>44969</v>
      </c>
      <c r="H294" t="s">
        <v>212</v>
      </c>
      <c r="I294" s="77">
        <v>5.19</v>
      </c>
      <c r="J294" t="s">
        <v>356</v>
      </c>
      <c r="K294" t="s">
        <v>102</v>
      </c>
      <c r="L294" s="78">
        <v>0.05</v>
      </c>
      <c r="M294" s="78">
        <v>6.0999999999999999E-2</v>
      </c>
      <c r="N294" s="77">
        <v>133366.43</v>
      </c>
      <c r="O294" s="77">
        <v>97.62</v>
      </c>
      <c r="P294" s="77">
        <v>130.19230896600001</v>
      </c>
      <c r="Q294" s="78">
        <v>1.8E-3</v>
      </c>
      <c r="R294" s="78">
        <v>2.0000000000000001E-4</v>
      </c>
    </row>
    <row r="295" spans="2:18">
      <c r="B295" t="s">
        <v>3526</v>
      </c>
      <c r="C295" t="s">
        <v>3238</v>
      </c>
      <c r="D295" t="s">
        <v>3529</v>
      </c>
      <c r="E295"/>
      <c r="F295" t="s">
        <v>211</v>
      </c>
      <c r="G295" s="95">
        <v>45018</v>
      </c>
      <c r="H295" t="s">
        <v>212</v>
      </c>
      <c r="I295" s="77">
        <v>5.19</v>
      </c>
      <c r="J295" t="s">
        <v>356</v>
      </c>
      <c r="K295" t="s">
        <v>102</v>
      </c>
      <c r="L295" s="78">
        <v>0.05</v>
      </c>
      <c r="M295" s="78">
        <v>4.2599999999999999E-2</v>
      </c>
      <c r="N295" s="77">
        <v>63718.53</v>
      </c>
      <c r="O295" s="77">
        <v>106.07</v>
      </c>
      <c r="P295" s="77">
        <v>67.586244770999997</v>
      </c>
      <c r="Q295" s="78">
        <v>1E-3</v>
      </c>
      <c r="R295" s="78">
        <v>1E-4</v>
      </c>
    </row>
    <row r="296" spans="2:18">
      <c r="B296" s="79" t="s">
        <v>3530</v>
      </c>
      <c r="G296" s="97"/>
      <c r="I296" s="81">
        <v>0</v>
      </c>
      <c r="M296" s="80">
        <v>0</v>
      </c>
      <c r="N296" s="81">
        <v>0</v>
      </c>
      <c r="P296" s="81">
        <v>0</v>
      </c>
      <c r="Q296" s="80">
        <v>0</v>
      </c>
      <c r="R296" s="80">
        <v>0</v>
      </c>
    </row>
    <row r="297" spans="2:18">
      <c r="B297" t="s">
        <v>211</v>
      </c>
      <c r="D297" t="s">
        <v>211</v>
      </c>
      <c r="F297" t="s">
        <v>211</v>
      </c>
      <c r="G297" s="97"/>
      <c r="I297" s="77">
        <v>0</v>
      </c>
      <c r="J297" t="s">
        <v>211</v>
      </c>
      <c r="K297" t="s">
        <v>211</v>
      </c>
      <c r="L297" s="78">
        <v>0</v>
      </c>
      <c r="M297" s="78">
        <v>0</v>
      </c>
      <c r="N297" s="77">
        <v>0</v>
      </c>
      <c r="O297" s="77">
        <v>0</v>
      </c>
      <c r="P297" s="77">
        <v>0</v>
      </c>
      <c r="Q297" s="78">
        <v>0</v>
      </c>
      <c r="R297" s="78">
        <v>0</v>
      </c>
    </row>
    <row r="298" spans="2:18">
      <c r="B298" s="79" t="s">
        <v>3531</v>
      </c>
      <c r="G298" s="97"/>
      <c r="I298" s="81">
        <v>0</v>
      </c>
      <c r="M298" s="80">
        <v>0</v>
      </c>
      <c r="N298" s="81">
        <v>0</v>
      </c>
      <c r="P298" s="81">
        <v>0</v>
      </c>
      <c r="Q298" s="80">
        <v>0</v>
      </c>
      <c r="R298" s="80">
        <v>0</v>
      </c>
    </row>
    <row r="299" spans="2:18">
      <c r="B299" s="79" t="s">
        <v>3532</v>
      </c>
      <c r="G299" s="97"/>
      <c r="I299" s="81">
        <v>0</v>
      </c>
      <c r="M299" s="80">
        <v>0</v>
      </c>
      <c r="N299" s="81">
        <v>0</v>
      </c>
      <c r="P299" s="81">
        <v>0</v>
      </c>
      <c r="Q299" s="80">
        <v>0</v>
      </c>
      <c r="R299" s="80">
        <v>0</v>
      </c>
    </row>
    <row r="300" spans="2:18">
      <c r="B300" t="s">
        <v>211</v>
      </c>
      <c r="D300" t="s">
        <v>211</v>
      </c>
      <c r="F300" t="s">
        <v>211</v>
      </c>
      <c r="G300" s="97"/>
      <c r="I300" s="77">
        <v>0</v>
      </c>
      <c r="J300" t="s">
        <v>211</v>
      </c>
      <c r="K300" t="s">
        <v>211</v>
      </c>
      <c r="L300" s="78">
        <v>0</v>
      </c>
      <c r="M300" s="78">
        <v>0</v>
      </c>
      <c r="N300" s="77">
        <v>0</v>
      </c>
      <c r="O300" s="77">
        <v>0</v>
      </c>
      <c r="P300" s="77">
        <v>0</v>
      </c>
      <c r="Q300" s="78">
        <v>0</v>
      </c>
      <c r="R300" s="78">
        <v>0</v>
      </c>
    </row>
    <row r="301" spans="2:18">
      <c r="B301" s="79" t="s">
        <v>3533</v>
      </c>
      <c r="G301" s="97"/>
      <c r="I301" s="81">
        <v>0</v>
      </c>
      <c r="M301" s="80">
        <v>0</v>
      </c>
      <c r="N301" s="81">
        <v>0</v>
      </c>
      <c r="P301" s="81">
        <v>0</v>
      </c>
      <c r="Q301" s="80">
        <v>0</v>
      </c>
      <c r="R301" s="80">
        <v>0</v>
      </c>
    </row>
    <row r="302" spans="2:18">
      <c r="B302" t="s">
        <v>211</v>
      </c>
      <c r="D302" t="s">
        <v>211</v>
      </c>
      <c r="F302" t="s">
        <v>211</v>
      </c>
      <c r="G302" s="97"/>
      <c r="I302" s="77">
        <v>0</v>
      </c>
      <c r="J302" t="s">
        <v>211</v>
      </c>
      <c r="K302" t="s">
        <v>211</v>
      </c>
      <c r="L302" s="78">
        <v>0</v>
      </c>
      <c r="M302" s="78">
        <v>0</v>
      </c>
      <c r="N302" s="77">
        <v>0</v>
      </c>
      <c r="O302" s="77">
        <v>0</v>
      </c>
      <c r="P302" s="77">
        <v>0</v>
      </c>
      <c r="Q302" s="78">
        <v>0</v>
      </c>
      <c r="R302" s="78">
        <v>0</v>
      </c>
    </row>
    <row r="303" spans="2:18">
      <c r="B303" s="79" t="s">
        <v>3534</v>
      </c>
      <c r="G303" s="97"/>
      <c r="I303" s="81">
        <v>0</v>
      </c>
      <c r="M303" s="80">
        <v>0</v>
      </c>
      <c r="N303" s="81">
        <v>0</v>
      </c>
      <c r="P303" s="81">
        <v>0</v>
      </c>
      <c r="Q303" s="80">
        <v>0</v>
      </c>
      <c r="R303" s="80">
        <v>0</v>
      </c>
    </row>
    <row r="304" spans="2:18">
      <c r="B304" t="s">
        <v>211</v>
      </c>
      <c r="D304" t="s">
        <v>211</v>
      </c>
      <c r="F304" t="s">
        <v>211</v>
      </c>
      <c r="G304" s="97"/>
      <c r="I304" s="77">
        <v>0</v>
      </c>
      <c r="J304" t="s">
        <v>211</v>
      </c>
      <c r="K304" t="s">
        <v>211</v>
      </c>
      <c r="L304" s="78">
        <v>0</v>
      </c>
      <c r="M304" s="78">
        <v>0</v>
      </c>
      <c r="N304" s="77">
        <v>0</v>
      </c>
      <c r="O304" s="77">
        <v>0</v>
      </c>
      <c r="P304" s="77">
        <v>0</v>
      </c>
      <c r="Q304" s="78">
        <v>0</v>
      </c>
      <c r="R304" s="78">
        <v>0</v>
      </c>
    </row>
    <row r="305" spans="2:18">
      <c r="B305" s="79" t="s">
        <v>3535</v>
      </c>
      <c r="G305" s="97"/>
      <c r="I305" s="81">
        <v>0</v>
      </c>
      <c r="M305" s="80">
        <v>0</v>
      </c>
      <c r="N305" s="81">
        <v>0</v>
      </c>
      <c r="P305" s="81">
        <v>0</v>
      </c>
      <c r="Q305" s="80">
        <v>0</v>
      </c>
      <c r="R305" s="80">
        <v>0</v>
      </c>
    </row>
    <row r="306" spans="2:18">
      <c r="B306" t="s">
        <v>211</v>
      </c>
      <c r="D306" t="s">
        <v>211</v>
      </c>
      <c r="F306" t="s">
        <v>211</v>
      </c>
      <c r="G306" s="97"/>
      <c r="I306" s="77">
        <v>0</v>
      </c>
      <c r="J306" t="s">
        <v>211</v>
      </c>
      <c r="K306" t="s">
        <v>211</v>
      </c>
      <c r="L306" s="78">
        <v>0</v>
      </c>
      <c r="M306" s="78">
        <v>0</v>
      </c>
      <c r="N306" s="77">
        <v>0</v>
      </c>
      <c r="O306" s="77">
        <v>0</v>
      </c>
      <c r="P306" s="77">
        <v>0</v>
      </c>
      <c r="Q306" s="78">
        <v>0</v>
      </c>
      <c r="R306" s="78">
        <v>0</v>
      </c>
    </row>
    <row r="307" spans="2:18">
      <c r="B307" s="79" t="s">
        <v>226</v>
      </c>
      <c r="G307" s="97"/>
      <c r="I307" s="81">
        <v>2.25</v>
      </c>
      <c r="M307" s="80">
        <v>6.6000000000000003E-2</v>
      </c>
      <c r="N307" s="81">
        <v>10648491.48</v>
      </c>
      <c r="P307" s="81">
        <v>27555.918384099441</v>
      </c>
      <c r="Q307" s="80">
        <v>0.39090000000000003</v>
      </c>
      <c r="R307" s="80">
        <v>3.9300000000000002E-2</v>
      </c>
    </row>
    <row r="308" spans="2:18">
      <c r="B308" s="79" t="s">
        <v>3536</v>
      </c>
      <c r="G308" s="97"/>
      <c r="I308" s="81">
        <v>0</v>
      </c>
      <c r="M308" s="80">
        <v>0</v>
      </c>
      <c r="N308" s="81">
        <v>0</v>
      </c>
      <c r="P308" s="81">
        <v>0</v>
      </c>
      <c r="Q308" s="80">
        <v>0</v>
      </c>
      <c r="R308" s="80">
        <v>0</v>
      </c>
    </row>
    <row r="309" spans="2:18">
      <c r="B309" t="s">
        <v>211</v>
      </c>
      <c r="D309" t="s">
        <v>211</v>
      </c>
      <c r="F309" t="s">
        <v>211</v>
      </c>
      <c r="G309" s="97"/>
      <c r="I309" s="77">
        <v>0</v>
      </c>
      <c r="J309" t="s">
        <v>211</v>
      </c>
      <c r="K309" t="s">
        <v>211</v>
      </c>
      <c r="L309" s="78">
        <v>0</v>
      </c>
      <c r="M309" s="78">
        <v>0</v>
      </c>
      <c r="N309" s="77">
        <v>0</v>
      </c>
      <c r="O309" s="77">
        <v>0</v>
      </c>
      <c r="P309" s="77">
        <v>0</v>
      </c>
      <c r="Q309" s="78">
        <v>0</v>
      </c>
      <c r="R309" s="78">
        <v>0</v>
      </c>
    </row>
    <row r="310" spans="2:18">
      <c r="B310" s="79" t="s">
        <v>3235</v>
      </c>
      <c r="G310" s="97"/>
      <c r="I310" s="81">
        <v>0</v>
      </c>
      <c r="M310" s="80">
        <v>0</v>
      </c>
      <c r="N310" s="81">
        <v>0</v>
      </c>
      <c r="P310" s="81">
        <v>0</v>
      </c>
      <c r="Q310" s="80">
        <v>0</v>
      </c>
      <c r="R310" s="80">
        <v>0</v>
      </c>
    </row>
    <row r="311" spans="2:18">
      <c r="B311" t="s">
        <v>211</v>
      </c>
      <c r="D311" t="s">
        <v>211</v>
      </c>
      <c r="F311" t="s">
        <v>211</v>
      </c>
      <c r="G311" s="97"/>
      <c r="I311" s="77">
        <v>0</v>
      </c>
      <c r="J311" t="s">
        <v>211</v>
      </c>
      <c r="K311" t="s">
        <v>211</v>
      </c>
      <c r="L311" s="78">
        <v>0</v>
      </c>
      <c r="M311" s="78">
        <v>0</v>
      </c>
      <c r="N311" s="77">
        <v>0</v>
      </c>
      <c r="O311" s="77">
        <v>0</v>
      </c>
      <c r="P311" s="77">
        <v>0</v>
      </c>
      <c r="Q311" s="78">
        <v>0</v>
      </c>
      <c r="R311" s="78">
        <v>0</v>
      </c>
    </row>
    <row r="312" spans="2:18">
      <c r="B312" s="79" t="s">
        <v>3236</v>
      </c>
      <c r="G312" s="97"/>
      <c r="I312" s="81">
        <v>2.25</v>
      </c>
      <c r="M312" s="80">
        <v>6.6000000000000003E-2</v>
      </c>
      <c r="N312" s="81">
        <v>10648491.48</v>
      </c>
      <c r="P312" s="81">
        <v>27555.918384099441</v>
      </c>
      <c r="Q312" s="80">
        <v>0.39090000000000003</v>
      </c>
      <c r="R312" s="80">
        <v>3.9300000000000002E-2</v>
      </c>
    </row>
    <row r="313" spans="2:18">
      <c r="B313" s="26" t="s">
        <v>3873</v>
      </c>
      <c r="C313" t="s">
        <v>3198</v>
      </c>
      <c r="D313" t="s">
        <v>3537</v>
      </c>
      <c r="E313"/>
      <c r="F313" t="s">
        <v>509</v>
      </c>
      <c r="G313" s="95">
        <v>43186</v>
      </c>
      <c r="H313" t="s">
        <v>208</v>
      </c>
      <c r="I313" s="77">
        <v>3.57</v>
      </c>
      <c r="J313" t="s">
        <v>705</v>
      </c>
      <c r="K313" t="s">
        <v>106</v>
      </c>
      <c r="L313" s="78">
        <v>4.8000000000000001E-2</v>
      </c>
      <c r="M313" s="78">
        <v>5.8700000000000002E-2</v>
      </c>
      <c r="N313" s="77">
        <v>339049.9</v>
      </c>
      <c r="O313" s="77">
        <v>97.92</v>
      </c>
      <c r="P313" s="77">
        <v>1225.7353683993599</v>
      </c>
      <c r="Q313" s="78">
        <v>1.7399999999999999E-2</v>
      </c>
      <c r="R313" s="78">
        <v>1.6999999999999999E-3</v>
      </c>
    </row>
    <row r="314" spans="2:18">
      <c r="B314" s="26" t="s">
        <v>3873</v>
      </c>
      <c r="C314" t="s">
        <v>3198</v>
      </c>
      <c r="D314" t="s">
        <v>3538</v>
      </c>
      <c r="E314"/>
      <c r="F314" t="s">
        <v>509</v>
      </c>
      <c r="G314" s="95">
        <v>43552</v>
      </c>
      <c r="H314" t="s">
        <v>208</v>
      </c>
      <c r="I314" s="77">
        <v>3.56</v>
      </c>
      <c r="J314" t="s">
        <v>705</v>
      </c>
      <c r="K314" t="s">
        <v>106</v>
      </c>
      <c r="L314" s="78">
        <v>4.5999999999999999E-2</v>
      </c>
      <c r="M314" s="78">
        <v>6.3299999999999995E-2</v>
      </c>
      <c r="N314" s="77">
        <v>169093.41</v>
      </c>
      <c r="O314" s="77">
        <v>95.7</v>
      </c>
      <c r="P314" s="77">
        <v>597.44827632203999</v>
      </c>
      <c r="Q314" s="78">
        <v>8.5000000000000006E-3</v>
      </c>
      <c r="R314" s="78">
        <v>8.9999999999999998E-4</v>
      </c>
    </row>
    <row r="315" spans="2:18">
      <c r="B315" s="26" t="s">
        <v>3873</v>
      </c>
      <c r="C315" t="s">
        <v>3198</v>
      </c>
      <c r="D315" t="s">
        <v>3539</v>
      </c>
      <c r="E315"/>
      <c r="F315" t="s">
        <v>509</v>
      </c>
      <c r="G315" s="95">
        <v>43942</v>
      </c>
      <c r="H315" t="s">
        <v>208</v>
      </c>
      <c r="I315" s="77">
        <v>3.47</v>
      </c>
      <c r="J315" t="s">
        <v>705</v>
      </c>
      <c r="K315" t="s">
        <v>106</v>
      </c>
      <c r="L315" s="78">
        <v>5.4399999999999997E-2</v>
      </c>
      <c r="M315" s="78">
        <v>7.5700000000000003E-2</v>
      </c>
      <c r="N315" s="77">
        <v>171827.92</v>
      </c>
      <c r="O315" s="77">
        <v>94.89</v>
      </c>
      <c r="P315" s="77">
        <v>601.97141905929595</v>
      </c>
      <c r="Q315" s="78">
        <v>8.5000000000000006E-3</v>
      </c>
      <c r="R315" s="78">
        <v>8.9999999999999998E-4</v>
      </c>
    </row>
    <row r="316" spans="2:18">
      <c r="B316" t="s">
        <v>3540</v>
      </c>
      <c r="C316" t="s">
        <v>3238</v>
      </c>
      <c r="D316" t="s">
        <v>3541</v>
      </c>
      <c r="E316"/>
      <c r="F316" t="s">
        <v>3274</v>
      </c>
      <c r="G316" s="95">
        <v>44004</v>
      </c>
      <c r="H316" t="s">
        <v>2249</v>
      </c>
      <c r="I316" s="77">
        <v>1.83</v>
      </c>
      <c r="J316" t="s">
        <v>1126</v>
      </c>
      <c r="K316" t="s">
        <v>120</v>
      </c>
      <c r="L316" s="78">
        <v>7.1999999999999995E-2</v>
      </c>
      <c r="M316" s="78">
        <v>7.8700000000000006E-2</v>
      </c>
      <c r="N316" s="77">
        <v>515777.18</v>
      </c>
      <c r="O316" s="77">
        <v>101.89999999999984</v>
      </c>
      <c r="P316" s="77">
        <v>1286.92771100401</v>
      </c>
      <c r="Q316" s="78">
        <v>1.83E-2</v>
      </c>
      <c r="R316" s="78">
        <v>1.8E-3</v>
      </c>
    </row>
    <row r="317" spans="2:18">
      <c r="B317" t="s">
        <v>3540</v>
      </c>
      <c r="C317" t="s">
        <v>3238</v>
      </c>
      <c r="D317" t="s">
        <v>3542</v>
      </c>
      <c r="E317"/>
      <c r="F317" t="s">
        <v>3274</v>
      </c>
      <c r="G317" s="95">
        <v>44004</v>
      </c>
      <c r="H317" t="s">
        <v>2249</v>
      </c>
      <c r="I317" s="77">
        <v>1.83</v>
      </c>
      <c r="J317" t="s">
        <v>1126</v>
      </c>
      <c r="K317" t="s">
        <v>120</v>
      </c>
      <c r="L317" s="78">
        <v>7.1999999999999995E-2</v>
      </c>
      <c r="M317" s="78">
        <v>0.08</v>
      </c>
      <c r="N317" s="77">
        <v>59410.93</v>
      </c>
      <c r="O317" s="77">
        <v>101.67000000000027</v>
      </c>
      <c r="P317" s="77">
        <v>147.90301237140699</v>
      </c>
      <c r="Q317" s="78">
        <v>2.0999999999999999E-3</v>
      </c>
      <c r="R317" s="78">
        <v>2.0000000000000001E-4</v>
      </c>
    </row>
    <row r="318" spans="2:18">
      <c r="B318" t="s">
        <v>3540</v>
      </c>
      <c r="C318" t="s">
        <v>3238</v>
      </c>
      <c r="D318" t="s">
        <v>3543</v>
      </c>
      <c r="E318"/>
      <c r="F318" t="s">
        <v>3274</v>
      </c>
      <c r="G318" s="95">
        <v>44627</v>
      </c>
      <c r="H318" t="s">
        <v>2249</v>
      </c>
      <c r="I318" s="77">
        <v>1.82</v>
      </c>
      <c r="J318" t="s">
        <v>1126</v>
      </c>
      <c r="K318" t="s">
        <v>120</v>
      </c>
      <c r="L318" s="78">
        <v>7.1999999999999995E-2</v>
      </c>
      <c r="M318" s="78">
        <v>8.0600000000000005E-2</v>
      </c>
      <c r="N318" s="77">
        <v>60490.63</v>
      </c>
      <c r="O318" s="77">
        <v>101.56000000000013</v>
      </c>
      <c r="P318" s="77">
        <v>150.427987381241</v>
      </c>
      <c r="Q318" s="78">
        <v>2.0999999999999999E-3</v>
      </c>
      <c r="R318" s="78">
        <v>2.0000000000000001E-4</v>
      </c>
    </row>
    <row r="319" spans="2:18">
      <c r="B319" t="s">
        <v>3540</v>
      </c>
      <c r="C319" t="s">
        <v>3238</v>
      </c>
      <c r="D319" t="s">
        <v>3544</v>
      </c>
      <c r="E319"/>
      <c r="F319" t="s">
        <v>3274</v>
      </c>
      <c r="G319" s="95">
        <v>44658</v>
      </c>
      <c r="H319" t="s">
        <v>2249</v>
      </c>
      <c r="I319" s="77">
        <v>1.82</v>
      </c>
      <c r="J319" t="s">
        <v>1126</v>
      </c>
      <c r="K319" t="s">
        <v>120</v>
      </c>
      <c r="L319" s="78">
        <v>7.1999999999999995E-2</v>
      </c>
      <c r="M319" s="78">
        <v>8.0600000000000005E-2</v>
      </c>
      <c r="N319" s="77">
        <v>8966.83</v>
      </c>
      <c r="O319" s="77">
        <v>101.56</v>
      </c>
      <c r="P319" s="77">
        <v>22.298696345032798</v>
      </c>
      <c r="Q319" s="78">
        <v>2.9999999999999997E-4</v>
      </c>
      <c r="R319" s="78">
        <v>0</v>
      </c>
    </row>
    <row r="320" spans="2:18">
      <c r="B320" t="s">
        <v>3540</v>
      </c>
      <c r="C320" t="s">
        <v>3238</v>
      </c>
      <c r="D320" t="s">
        <v>3545</v>
      </c>
      <c r="E320"/>
      <c r="F320" t="s">
        <v>3274</v>
      </c>
      <c r="G320" s="95">
        <v>44741</v>
      </c>
      <c r="H320" t="s">
        <v>2249</v>
      </c>
      <c r="I320" s="77">
        <v>1.82</v>
      </c>
      <c r="J320" t="s">
        <v>1126</v>
      </c>
      <c r="K320" t="s">
        <v>120</v>
      </c>
      <c r="L320" s="78">
        <v>7.1999999999999995E-2</v>
      </c>
      <c r="M320" s="78">
        <v>8.0600000000000005E-2</v>
      </c>
      <c r="N320" s="77">
        <v>80180.210000000006</v>
      </c>
      <c r="O320" s="77">
        <v>101.5600000000002</v>
      </c>
      <c r="P320" s="77">
        <v>199.39199869641399</v>
      </c>
      <c r="Q320" s="78">
        <v>2.8E-3</v>
      </c>
      <c r="R320" s="78">
        <v>2.9999999999999997E-4</v>
      </c>
    </row>
    <row r="321" spans="2:18">
      <c r="B321" t="s">
        <v>3540</v>
      </c>
      <c r="C321" t="s">
        <v>3238</v>
      </c>
      <c r="D321" t="s">
        <v>3546</v>
      </c>
      <c r="E321"/>
      <c r="F321" t="s">
        <v>3274</v>
      </c>
      <c r="G321" s="95">
        <v>44833</v>
      </c>
      <c r="H321" t="s">
        <v>2249</v>
      </c>
      <c r="I321" s="77">
        <v>1.82</v>
      </c>
      <c r="J321" t="s">
        <v>1126</v>
      </c>
      <c r="K321" t="s">
        <v>120</v>
      </c>
      <c r="L321" s="78">
        <v>7.1999999999999995E-2</v>
      </c>
      <c r="M321" s="78">
        <v>8.0600000000000005E-2</v>
      </c>
      <c r="N321" s="77">
        <v>59459.48</v>
      </c>
      <c r="O321" s="77">
        <v>101.56000000000014</v>
      </c>
      <c r="P321" s="77">
        <v>147.86372545855701</v>
      </c>
      <c r="Q321" s="78">
        <v>2.0999999999999999E-3</v>
      </c>
      <c r="R321" s="78">
        <v>2.0000000000000001E-4</v>
      </c>
    </row>
    <row r="322" spans="2:18">
      <c r="B322" t="s">
        <v>3540</v>
      </c>
      <c r="C322" t="s">
        <v>3238</v>
      </c>
      <c r="D322" t="s">
        <v>3547</v>
      </c>
      <c r="E322"/>
      <c r="F322" t="s">
        <v>3274</v>
      </c>
      <c r="G322" s="95">
        <v>44861</v>
      </c>
      <c r="H322" t="s">
        <v>2249</v>
      </c>
      <c r="I322" s="77">
        <v>1.83</v>
      </c>
      <c r="J322" t="s">
        <v>1126</v>
      </c>
      <c r="K322" t="s">
        <v>120</v>
      </c>
      <c r="L322" s="78">
        <v>7.1599999999999997E-2</v>
      </c>
      <c r="M322" s="78">
        <v>8.0100000000000005E-2</v>
      </c>
      <c r="N322" s="77">
        <v>26126.14</v>
      </c>
      <c r="O322" s="77">
        <v>101.56</v>
      </c>
      <c r="P322" s="77">
        <v>64.970436879902394</v>
      </c>
      <c r="Q322" s="78">
        <v>8.9999999999999998E-4</v>
      </c>
      <c r="R322" s="78">
        <v>1E-4</v>
      </c>
    </row>
    <row r="323" spans="2:18">
      <c r="B323" t="s">
        <v>3540</v>
      </c>
      <c r="C323" t="s">
        <v>3238</v>
      </c>
      <c r="D323" t="s">
        <v>3548</v>
      </c>
      <c r="E323"/>
      <c r="F323" t="s">
        <v>3274</v>
      </c>
      <c r="G323" s="95">
        <v>44910</v>
      </c>
      <c r="H323" t="s">
        <v>2249</v>
      </c>
      <c r="I323" s="77">
        <v>1.83</v>
      </c>
      <c r="J323" t="s">
        <v>1126</v>
      </c>
      <c r="K323" t="s">
        <v>120</v>
      </c>
      <c r="L323" s="78">
        <v>7.1599999999999997E-2</v>
      </c>
      <c r="M323" s="78">
        <v>8.0100000000000005E-2</v>
      </c>
      <c r="N323" s="77">
        <v>18018.02</v>
      </c>
      <c r="O323" s="77">
        <v>101.56</v>
      </c>
      <c r="P323" s="77">
        <v>44.807178982843197</v>
      </c>
      <c r="Q323" s="78">
        <v>5.9999999999999995E-4</v>
      </c>
      <c r="R323" s="78">
        <v>1E-4</v>
      </c>
    </row>
    <row r="324" spans="2:18">
      <c r="B324" t="s">
        <v>3540</v>
      </c>
      <c r="C324" t="s">
        <v>3238</v>
      </c>
      <c r="D324" t="s">
        <v>3549</v>
      </c>
      <c r="E324"/>
      <c r="F324" t="s">
        <v>3274</v>
      </c>
      <c r="G324" s="95">
        <v>45048</v>
      </c>
      <c r="H324" t="s">
        <v>2249</v>
      </c>
      <c r="I324" s="77">
        <v>1.83</v>
      </c>
      <c r="J324" t="s">
        <v>1126</v>
      </c>
      <c r="K324" t="s">
        <v>120</v>
      </c>
      <c r="L324" s="78">
        <v>7.0300000000000001E-2</v>
      </c>
      <c r="M324" s="78">
        <v>7.9000000000000001E-2</v>
      </c>
      <c r="N324" s="77">
        <v>27027.040000000001</v>
      </c>
      <c r="O324" s="77">
        <v>101.07</v>
      </c>
      <c r="P324" s="77">
        <v>66.886519132540798</v>
      </c>
      <c r="Q324" s="78">
        <v>8.9999999999999998E-4</v>
      </c>
      <c r="R324" s="78">
        <v>1E-4</v>
      </c>
    </row>
    <row r="325" spans="2:18">
      <c r="B325" t="s">
        <v>3550</v>
      </c>
      <c r="C325" t="s">
        <v>3238</v>
      </c>
      <c r="D325" t="s">
        <v>3551</v>
      </c>
      <c r="E325"/>
      <c r="F325" t="s">
        <v>3274</v>
      </c>
      <c r="G325" s="95">
        <v>44341</v>
      </c>
      <c r="H325" t="s">
        <v>2249</v>
      </c>
      <c r="I325" s="77">
        <v>0.72</v>
      </c>
      <c r="J325" t="s">
        <v>1126</v>
      </c>
      <c r="K325" t="s">
        <v>106</v>
      </c>
      <c r="L325" s="78">
        <v>7.6600000000000001E-2</v>
      </c>
      <c r="M325" s="78">
        <v>8.9099999999999999E-2</v>
      </c>
      <c r="N325" s="77">
        <v>127604.25</v>
      </c>
      <c r="O325" s="77">
        <v>99.66</v>
      </c>
      <c r="P325" s="77">
        <v>469.5131003706</v>
      </c>
      <c r="Q325" s="78">
        <v>6.7000000000000002E-3</v>
      </c>
      <c r="R325" s="78">
        <v>6.9999999999999999E-4</v>
      </c>
    </row>
    <row r="326" spans="2:18">
      <c r="B326" t="s">
        <v>3550</v>
      </c>
      <c r="C326" t="s">
        <v>3238</v>
      </c>
      <c r="D326" t="s">
        <v>3552</v>
      </c>
      <c r="E326"/>
      <c r="F326" t="s">
        <v>3274</v>
      </c>
      <c r="G326" s="95">
        <v>44748</v>
      </c>
      <c r="H326" t="s">
        <v>2249</v>
      </c>
      <c r="I326" s="77">
        <v>0.72</v>
      </c>
      <c r="J326" t="s">
        <v>1126</v>
      </c>
      <c r="K326" t="s">
        <v>106</v>
      </c>
      <c r="L326" s="78">
        <v>7.6600000000000001E-2</v>
      </c>
      <c r="M326" s="78">
        <v>8.9099999999999999E-2</v>
      </c>
      <c r="N326" s="77">
        <v>355.9</v>
      </c>
      <c r="O326" s="77">
        <v>100.39588648496769</v>
      </c>
      <c r="P326" s="77">
        <v>1.31918468032</v>
      </c>
      <c r="Q326" s="78">
        <v>0</v>
      </c>
      <c r="R326" s="78">
        <v>0</v>
      </c>
    </row>
    <row r="327" spans="2:18">
      <c r="B327" t="s">
        <v>3550</v>
      </c>
      <c r="C327" t="s">
        <v>3238</v>
      </c>
      <c r="D327" t="s">
        <v>3553</v>
      </c>
      <c r="E327"/>
      <c r="F327" t="s">
        <v>3274</v>
      </c>
      <c r="G327" s="95">
        <v>44978</v>
      </c>
      <c r="H327" t="s">
        <v>2249</v>
      </c>
      <c r="I327" s="77">
        <v>0.72</v>
      </c>
      <c r="J327" t="s">
        <v>1126</v>
      </c>
      <c r="K327" t="s">
        <v>106</v>
      </c>
      <c r="L327" s="78">
        <v>7.6600000000000001E-2</v>
      </c>
      <c r="M327" s="78">
        <v>8.9099999999999999E-2</v>
      </c>
      <c r="N327" s="77">
        <v>486.03</v>
      </c>
      <c r="O327" s="77">
        <v>99.64</v>
      </c>
      <c r="P327" s="77">
        <v>1.787962838064</v>
      </c>
      <c r="Q327" s="78">
        <v>0</v>
      </c>
      <c r="R327" s="78">
        <v>0</v>
      </c>
    </row>
    <row r="328" spans="2:18">
      <c r="B328" t="s">
        <v>3550</v>
      </c>
      <c r="C328" t="s">
        <v>3238</v>
      </c>
      <c r="D328" t="s">
        <v>3554</v>
      </c>
      <c r="E328"/>
      <c r="F328" t="s">
        <v>3274</v>
      </c>
      <c r="G328" s="95">
        <v>41816</v>
      </c>
      <c r="H328" t="s">
        <v>2249</v>
      </c>
      <c r="I328" s="77">
        <v>0.72</v>
      </c>
      <c r="J328" t="s">
        <v>1126</v>
      </c>
      <c r="K328" t="s">
        <v>106</v>
      </c>
      <c r="L328" s="78">
        <v>7.6499999999999999E-2</v>
      </c>
      <c r="M328" s="78">
        <v>8.8999999999999996E-2</v>
      </c>
      <c r="N328" s="77">
        <v>252.38</v>
      </c>
      <c r="O328" s="77">
        <v>99.65</v>
      </c>
      <c r="P328" s="77">
        <v>0.92852570564000003</v>
      </c>
      <c r="Q328" s="78">
        <v>0</v>
      </c>
      <c r="R328" s="78">
        <v>0</v>
      </c>
    </row>
    <row r="329" spans="2:18">
      <c r="B329" t="s">
        <v>3550</v>
      </c>
      <c r="C329" t="s">
        <v>3238</v>
      </c>
      <c r="D329" t="s">
        <v>3555</v>
      </c>
      <c r="E329"/>
      <c r="F329" t="s">
        <v>3274</v>
      </c>
      <c r="G329" s="95">
        <v>45036</v>
      </c>
      <c r="H329" t="s">
        <v>2249</v>
      </c>
      <c r="I329" s="77">
        <v>0.72</v>
      </c>
      <c r="J329" t="s">
        <v>1126</v>
      </c>
      <c r="K329" t="s">
        <v>106</v>
      </c>
      <c r="L329" s="78">
        <v>7.6600000000000001E-2</v>
      </c>
      <c r="M329" s="78">
        <v>8.9099999999999999E-2</v>
      </c>
      <c r="N329" s="77">
        <v>922.16</v>
      </c>
      <c r="O329" s="77">
        <v>99.75</v>
      </c>
      <c r="P329" s="77">
        <v>3.3961031832000002</v>
      </c>
      <c r="Q329" s="78">
        <v>0</v>
      </c>
      <c r="R329" s="78">
        <v>0</v>
      </c>
    </row>
    <row r="330" spans="2:18">
      <c r="B330" t="s">
        <v>3550</v>
      </c>
      <c r="C330" t="s">
        <v>3238</v>
      </c>
      <c r="D330" t="s">
        <v>3556</v>
      </c>
      <c r="E330"/>
      <c r="F330" t="s">
        <v>3274</v>
      </c>
      <c r="G330" s="95">
        <v>45068</v>
      </c>
      <c r="H330" t="s">
        <v>2249</v>
      </c>
      <c r="I330" s="77">
        <v>0.72</v>
      </c>
      <c r="J330" t="s">
        <v>1126</v>
      </c>
      <c r="K330" t="s">
        <v>106</v>
      </c>
      <c r="L330" s="78">
        <v>7.6600000000000001E-2</v>
      </c>
      <c r="M330" s="78">
        <v>8.9099999999999999E-2</v>
      </c>
      <c r="N330" s="77">
        <v>498.35</v>
      </c>
      <c r="O330" s="77">
        <v>99.47</v>
      </c>
      <c r="P330" s="77">
        <v>1.8301566865400001</v>
      </c>
      <c r="Q330" s="78">
        <v>0</v>
      </c>
      <c r="R330" s="78">
        <v>0</v>
      </c>
    </row>
    <row r="331" spans="2:18">
      <c r="B331" t="s">
        <v>3550</v>
      </c>
      <c r="C331" t="s">
        <v>3238</v>
      </c>
      <c r="D331" t="s">
        <v>3557</v>
      </c>
      <c r="E331"/>
      <c r="F331" t="s">
        <v>3274</v>
      </c>
      <c r="G331" s="95">
        <v>45097</v>
      </c>
      <c r="H331" t="s">
        <v>2249</v>
      </c>
      <c r="I331" s="77">
        <v>0.72</v>
      </c>
      <c r="J331" t="s">
        <v>1126</v>
      </c>
      <c r="K331" t="s">
        <v>106</v>
      </c>
      <c r="L331" s="78">
        <v>7.6600000000000001E-2</v>
      </c>
      <c r="M331" s="78">
        <v>8.9200000000000002E-2</v>
      </c>
      <c r="N331" s="77">
        <v>389.17</v>
      </c>
      <c r="O331" s="77">
        <v>99.65</v>
      </c>
      <c r="P331" s="77">
        <v>1.4317867852599999</v>
      </c>
      <c r="Q331" s="78">
        <v>0</v>
      </c>
      <c r="R331" s="78">
        <v>0</v>
      </c>
    </row>
    <row r="332" spans="2:18">
      <c r="B332" t="s">
        <v>3558</v>
      </c>
      <c r="C332" t="s">
        <v>3238</v>
      </c>
      <c r="D332" t="s">
        <v>3559</v>
      </c>
      <c r="E332"/>
      <c r="F332" t="s">
        <v>3274</v>
      </c>
      <c r="G332" s="95">
        <v>44529</v>
      </c>
      <c r="H332" t="s">
        <v>2249</v>
      </c>
      <c r="I332" s="77">
        <v>2.78</v>
      </c>
      <c r="J332" t="s">
        <v>1126</v>
      </c>
      <c r="K332" t="s">
        <v>203</v>
      </c>
      <c r="L332" s="78">
        <v>6.7299999999999999E-2</v>
      </c>
      <c r="M332" s="78">
        <v>7.9299999999999995E-2</v>
      </c>
      <c r="N332" s="77">
        <v>1241569.31</v>
      </c>
      <c r="O332" s="77">
        <v>100.53000000000011</v>
      </c>
      <c r="P332" s="77">
        <v>428.73939699232102</v>
      </c>
      <c r="Q332" s="78">
        <v>6.1000000000000004E-3</v>
      </c>
      <c r="R332" s="78">
        <v>5.9999999999999995E-4</v>
      </c>
    </row>
    <row r="333" spans="2:18">
      <c r="B333" t="s">
        <v>3558</v>
      </c>
      <c r="C333" t="s">
        <v>3238</v>
      </c>
      <c r="D333" t="s">
        <v>3560</v>
      </c>
      <c r="E333"/>
      <c r="F333" t="s">
        <v>3274</v>
      </c>
      <c r="G333" s="95">
        <v>44880</v>
      </c>
      <c r="H333" t="s">
        <v>2249</v>
      </c>
      <c r="I333" s="77">
        <v>1.07</v>
      </c>
      <c r="J333" t="s">
        <v>1126</v>
      </c>
      <c r="K333" t="s">
        <v>201</v>
      </c>
      <c r="L333" s="78">
        <v>6.5699999999999995E-2</v>
      </c>
      <c r="M333" s="78">
        <v>7.1599999999999997E-2</v>
      </c>
      <c r="N333" s="77">
        <v>34033.46</v>
      </c>
      <c r="O333" s="77">
        <v>100.81919452054824</v>
      </c>
      <c r="P333" s="77">
        <v>11.7450866799716</v>
      </c>
      <c r="Q333" s="78">
        <v>2.0000000000000001E-4</v>
      </c>
      <c r="R333" s="78">
        <v>0</v>
      </c>
    </row>
    <row r="334" spans="2:18">
      <c r="B334" t="s">
        <v>3558</v>
      </c>
      <c r="C334" t="s">
        <v>3238</v>
      </c>
      <c r="D334" t="s">
        <v>3561</v>
      </c>
      <c r="E334"/>
      <c r="F334" t="s">
        <v>3274</v>
      </c>
      <c r="G334" s="95">
        <v>44977</v>
      </c>
      <c r="H334" t="s">
        <v>2249</v>
      </c>
      <c r="I334" s="77">
        <v>1.08</v>
      </c>
      <c r="J334" t="s">
        <v>1126</v>
      </c>
      <c r="K334" t="s">
        <v>201</v>
      </c>
      <c r="L334" s="78">
        <v>6.6500000000000004E-2</v>
      </c>
      <c r="M334" s="78">
        <v>5.3999999999999999E-2</v>
      </c>
      <c r="N334" s="77">
        <v>13175.19</v>
      </c>
      <c r="O334" s="77">
        <v>102.5</v>
      </c>
      <c r="P334" s="77">
        <v>4.622614225425</v>
      </c>
      <c r="Q334" s="78">
        <v>1E-4</v>
      </c>
      <c r="R334" s="78">
        <v>0</v>
      </c>
    </row>
    <row r="335" spans="2:18">
      <c r="B335" t="s">
        <v>3558</v>
      </c>
      <c r="C335" t="s">
        <v>3238</v>
      </c>
      <c r="D335" t="s">
        <v>3562</v>
      </c>
      <c r="E335"/>
      <c r="F335" t="s">
        <v>3274</v>
      </c>
      <c r="G335" s="95">
        <v>45069</v>
      </c>
      <c r="H335" t="s">
        <v>2249</v>
      </c>
      <c r="I335" s="77">
        <v>1.08</v>
      </c>
      <c r="J335" t="s">
        <v>1126</v>
      </c>
      <c r="K335" t="s">
        <v>201</v>
      </c>
      <c r="L335" s="78">
        <v>6.6500000000000004E-2</v>
      </c>
      <c r="M335" s="78">
        <v>7.1800000000000003E-2</v>
      </c>
      <c r="N335" s="77">
        <v>21617.82</v>
      </c>
      <c r="O335" s="77">
        <v>100.3</v>
      </c>
      <c r="P335" s="77">
        <v>7.4219791253579999</v>
      </c>
      <c r="Q335" s="78">
        <v>1E-4</v>
      </c>
      <c r="R335" s="78">
        <v>0</v>
      </c>
    </row>
    <row r="336" spans="2:18">
      <c r="B336" t="s">
        <v>3563</v>
      </c>
      <c r="C336" t="s">
        <v>3238</v>
      </c>
      <c r="D336" t="s">
        <v>3564</v>
      </c>
      <c r="E336"/>
      <c r="F336" t="s">
        <v>325</v>
      </c>
      <c r="G336" s="95">
        <v>43788</v>
      </c>
      <c r="H336" t="s">
        <v>2249</v>
      </c>
      <c r="I336" s="77">
        <v>3.08</v>
      </c>
      <c r="J336" t="s">
        <v>1126</v>
      </c>
      <c r="K336" t="s">
        <v>110</v>
      </c>
      <c r="L336" s="78">
        <v>5.5599999999999997E-2</v>
      </c>
      <c r="M336" s="78">
        <v>5.4199999999999998E-2</v>
      </c>
      <c r="N336" s="77">
        <v>219906.93</v>
      </c>
      <c r="O336" s="77">
        <v>101.90999999999997</v>
      </c>
      <c r="P336" s="77">
        <v>903.91378834092404</v>
      </c>
      <c r="Q336" s="78">
        <v>1.2800000000000001E-2</v>
      </c>
      <c r="R336" s="78">
        <v>1.2999999999999999E-3</v>
      </c>
    </row>
    <row r="337" spans="2:18">
      <c r="B337" t="s">
        <v>3563</v>
      </c>
      <c r="C337" t="s">
        <v>3238</v>
      </c>
      <c r="D337" t="s">
        <v>3565</v>
      </c>
      <c r="E337"/>
      <c r="F337" t="s">
        <v>325</v>
      </c>
      <c r="G337" s="95">
        <v>44195</v>
      </c>
      <c r="H337" t="s">
        <v>2249</v>
      </c>
      <c r="I337" s="77">
        <v>2.98</v>
      </c>
      <c r="J337" t="s">
        <v>1126</v>
      </c>
      <c r="K337" t="s">
        <v>113</v>
      </c>
      <c r="L337" s="78">
        <v>7.6600000000000001E-2</v>
      </c>
      <c r="M337" s="78">
        <v>8.14E-2</v>
      </c>
      <c r="N337" s="77">
        <v>56912.83</v>
      </c>
      <c r="O337" s="77">
        <v>100.13999999999976</v>
      </c>
      <c r="P337" s="77">
        <v>266.25189944607502</v>
      </c>
      <c r="Q337" s="78">
        <v>3.8E-3</v>
      </c>
      <c r="R337" s="78">
        <v>4.0000000000000002E-4</v>
      </c>
    </row>
    <row r="338" spans="2:18">
      <c r="B338" t="s">
        <v>3563</v>
      </c>
      <c r="C338" t="s">
        <v>3238</v>
      </c>
      <c r="D338" t="s">
        <v>3566</v>
      </c>
      <c r="E338"/>
      <c r="F338" t="s">
        <v>325</v>
      </c>
      <c r="G338" s="95">
        <v>45099</v>
      </c>
      <c r="H338" t="s">
        <v>2249</v>
      </c>
      <c r="I338" s="77">
        <v>3.12</v>
      </c>
      <c r="J338" t="s">
        <v>1126</v>
      </c>
      <c r="K338" t="s">
        <v>110</v>
      </c>
      <c r="L338" s="78">
        <v>5.4300000000000001E-2</v>
      </c>
      <c r="M338" s="78">
        <v>5.5500000000000001E-2</v>
      </c>
      <c r="N338" s="77">
        <v>3833.99</v>
      </c>
      <c r="O338" s="77">
        <v>100</v>
      </c>
      <c r="P338" s="77">
        <v>15.464015266000001</v>
      </c>
      <c r="Q338" s="78">
        <v>2.0000000000000001E-4</v>
      </c>
      <c r="R338" s="78">
        <v>0</v>
      </c>
    </row>
    <row r="339" spans="2:18">
      <c r="B339" t="s">
        <v>3567</v>
      </c>
      <c r="C339" t="s">
        <v>3238</v>
      </c>
      <c r="D339" t="s">
        <v>3568</v>
      </c>
      <c r="E339"/>
      <c r="F339" t="s">
        <v>325</v>
      </c>
      <c r="G339" s="95">
        <v>44677</v>
      </c>
      <c r="H339" t="s">
        <v>2249</v>
      </c>
      <c r="I339" s="77">
        <v>2.92</v>
      </c>
      <c r="J339" t="s">
        <v>1126</v>
      </c>
      <c r="K339" t="s">
        <v>203</v>
      </c>
      <c r="L339" s="78">
        <v>0.1045</v>
      </c>
      <c r="M339" s="78">
        <v>0.11990000000000001</v>
      </c>
      <c r="N339" s="77">
        <v>378576.62</v>
      </c>
      <c r="O339" s="77">
        <v>102.12</v>
      </c>
      <c r="P339" s="77">
        <v>132.797939632164</v>
      </c>
      <c r="Q339" s="78">
        <v>1.9E-3</v>
      </c>
      <c r="R339" s="78">
        <v>2.0000000000000001E-4</v>
      </c>
    </row>
    <row r="340" spans="2:18">
      <c r="B340" t="s">
        <v>3567</v>
      </c>
      <c r="C340" t="s">
        <v>3238</v>
      </c>
      <c r="D340" t="s">
        <v>3569</v>
      </c>
      <c r="E340"/>
      <c r="F340" t="s">
        <v>325</v>
      </c>
      <c r="G340" s="95">
        <v>44677</v>
      </c>
      <c r="H340" t="s">
        <v>2249</v>
      </c>
      <c r="I340" s="77">
        <v>3.19</v>
      </c>
      <c r="J340" t="s">
        <v>1126</v>
      </c>
      <c r="K340" t="s">
        <v>203</v>
      </c>
      <c r="L340" s="78">
        <v>6.5299999999999997E-2</v>
      </c>
      <c r="M340" s="78">
        <v>7.6700000000000004E-2</v>
      </c>
      <c r="N340" s="77">
        <v>1215356.7</v>
      </c>
      <c r="O340" s="77">
        <v>101.02</v>
      </c>
      <c r="P340" s="77">
        <v>421.73327171979003</v>
      </c>
      <c r="Q340" s="78">
        <v>6.0000000000000001E-3</v>
      </c>
      <c r="R340" s="78">
        <v>5.9999999999999995E-4</v>
      </c>
    </row>
    <row r="341" spans="2:18">
      <c r="B341" t="s">
        <v>3567</v>
      </c>
      <c r="C341" t="s">
        <v>3238</v>
      </c>
      <c r="D341" t="s">
        <v>3570</v>
      </c>
      <c r="E341"/>
      <c r="F341" t="s">
        <v>325</v>
      </c>
      <c r="G341" s="95">
        <v>44684</v>
      </c>
      <c r="H341" t="s">
        <v>2249</v>
      </c>
      <c r="I341" s="77">
        <v>3.13</v>
      </c>
      <c r="J341" t="s">
        <v>1126</v>
      </c>
      <c r="K341" t="s">
        <v>203</v>
      </c>
      <c r="L341" s="78">
        <v>6.9000000000000006E-2</v>
      </c>
      <c r="M341" s="78">
        <v>8.4900000000000003E-2</v>
      </c>
      <c r="N341" s="77">
        <v>61481.17</v>
      </c>
      <c r="O341" s="77">
        <v>101.22</v>
      </c>
      <c r="P341" s="77">
        <v>21.376431034119001</v>
      </c>
      <c r="Q341" s="78">
        <v>2.9999999999999997E-4</v>
      </c>
      <c r="R341" s="78">
        <v>0</v>
      </c>
    </row>
    <row r="342" spans="2:18">
      <c r="B342" t="s">
        <v>3567</v>
      </c>
      <c r="C342" t="s">
        <v>3238</v>
      </c>
      <c r="D342" t="s">
        <v>3571</v>
      </c>
      <c r="E342"/>
      <c r="F342" t="s">
        <v>325</v>
      </c>
      <c r="G342" s="95">
        <v>44811</v>
      </c>
      <c r="H342" t="s">
        <v>2249</v>
      </c>
      <c r="I342" s="77">
        <v>3.16</v>
      </c>
      <c r="J342" t="s">
        <v>1126</v>
      </c>
      <c r="K342" t="s">
        <v>203</v>
      </c>
      <c r="L342" s="78">
        <v>7.2400000000000006E-2</v>
      </c>
      <c r="M342" s="78">
        <v>8.2000000000000003E-2</v>
      </c>
      <c r="N342" s="77">
        <v>90980.01</v>
      </c>
      <c r="O342" s="77">
        <v>101.22</v>
      </c>
      <c r="P342" s="77">
        <v>31.632903362907001</v>
      </c>
      <c r="Q342" s="78">
        <v>4.0000000000000002E-4</v>
      </c>
      <c r="R342" s="78">
        <v>0</v>
      </c>
    </row>
    <row r="343" spans="2:18">
      <c r="B343" t="s">
        <v>3567</v>
      </c>
      <c r="C343" t="s">
        <v>3238</v>
      </c>
      <c r="D343" t="s">
        <v>3572</v>
      </c>
      <c r="E343"/>
      <c r="F343" t="s">
        <v>325</v>
      </c>
      <c r="G343" s="95">
        <v>45089</v>
      </c>
      <c r="H343" t="s">
        <v>2249</v>
      </c>
      <c r="I343" s="77">
        <v>3.18</v>
      </c>
      <c r="J343" t="s">
        <v>1126</v>
      </c>
      <c r="K343" t="s">
        <v>203</v>
      </c>
      <c r="L343" s="78">
        <v>6.9199999999999998E-2</v>
      </c>
      <c r="M343" s="78">
        <v>7.6499999999999999E-2</v>
      </c>
      <c r="N343" s="77">
        <v>86692.93</v>
      </c>
      <c r="O343" s="77">
        <v>99.97</v>
      </c>
      <c r="P343" s="77">
        <v>29.770087748563501</v>
      </c>
      <c r="Q343" s="78">
        <v>4.0000000000000002E-4</v>
      </c>
      <c r="R343" s="78">
        <v>0</v>
      </c>
    </row>
    <row r="344" spans="2:18">
      <c r="B344" t="s">
        <v>3573</v>
      </c>
      <c r="C344" t="s">
        <v>3238</v>
      </c>
      <c r="D344" t="s">
        <v>3574</v>
      </c>
      <c r="E344"/>
      <c r="F344" t="s">
        <v>968</v>
      </c>
      <c r="G344" s="95">
        <v>44665</v>
      </c>
      <c r="H344" t="s">
        <v>2249</v>
      </c>
      <c r="I344" s="77">
        <v>4.13</v>
      </c>
      <c r="J344" t="s">
        <v>1126</v>
      </c>
      <c r="K344" t="s">
        <v>110</v>
      </c>
      <c r="L344" s="78">
        <v>6.8599999999999994E-2</v>
      </c>
      <c r="M344" s="78">
        <v>7.2599999999999998E-2</v>
      </c>
      <c r="N344" s="77">
        <v>225564</v>
      </c>
      <c r="O344" s="77">
        <v>101.44</v>
      </c>
      <c r="P344" s="77">
        <v>922.89081126144004</v>
      </c>
      <c r="Q344" s="78">
        <v>1.3100000000000001E-2</v>
      </c>
      <c r="R344" s="78">
        <v>1.2999999999999999E-3</v>
      </c>
    </row>
    <row r="345" spans="2:18">
      <c r="B345" t="s">
        <v>3575</v>
      </c>
      <c r="C345" t="s">
        <v>3238</v>
      </c>
      <c r="D345" t="s">
        <v>3576</v>
      </c>
      <c r="E345"/>
      <c r="F345" t="s">
        <v>936</v>
      </c>
      <c r="G345" s="95">
        <v>43684</v>
      </c>
      <c r="H345" t="s">
        <v>213</v>
      </c>
      <c r="I345" s="77">
        <v>7.16</v>
      </c>
      <c r="J345" t="s">
        <v>950</v>
      </c>
      <c r="K345" t="s">
        <v>106</v>
      </c>
      <c r="L345" s="78">
        <v>4.36E-2</v>
      </c>
      <c r="M345" s="78">
        <v>3.73E-2</v>
      </c>
      <c r="N345" s="77">
        <v>124556.61</v>
      </c>
      <c r="O345" s="77">
        <v>106.93</v>
      </c>
      <c r="P345" s="77">
        <v>491.731510305516</v>
      </c>
      <c r="Q345" s="78">
        <v>7.0000000000000001E-3</v>
      </c>
      <c r="R345" s="78">
        <v>6.9999999999999999E-4</v>
      </c>
    </row>
    <row r="346" spans="2:18">
      <c r="B346" t="s">
        <v>3577</v>
      </c>
      <c r="C346" t="s">
        <v>3238</v>
      </c>
      <c r="D346" t="s">
        <v>3578</v>
      </c>
      <c r="E346"/>
      <c r="F346" t="s">
        <v>1108</v>
      </c>
      <c r="G346" s="95">
        <v>43811</v>
      </c>
      <c r="H346" t="s">
        <v>930</v>
      </c>
      <c r="I346" s="77">
        <v>7.31</v>
      </c>
      <c r="J346" t="s">
        <v>950</v>
      </c>
      <c r="K346" t="s">
        <v>106</v>
      </c>
      <c r="L346" s="78">
        <v>4.48E-2</v>
      </c>
      <c r="M346" s="78">
        <v>6.2899999999999998E-2</v>
      </c>
      <c r="N346" s="77">
        <v>40680.18</v>
      </c>
      <c r="O346" s="77">
        <v>89.58</v>
      </c>
      <c r="P346" s="77">
        <v>134.541298960848</v>
      </c>
      <c r="Q346" s="78">
        <v>1.9E-3</v>
      </c>
      <c r="R346" s="78">
        <v>2.0000000000000001E-4</v>
      </c>
    </row>
    <row r="347" spans="2:18">
      <c r="B347" t="s">
        <v>3579</v>
      </c>
      <c r="C347" t="s">
        <v>3238</v>
      </c>
      <c r="D347" t="s">
        <v>3580</v>
      </c>
      <c r="E347"/>
      <c r="F347" t="s">
        <v>211</v>
      </c>
      <c r="G347" s="95">
        <v>45058</v>
      </c>
      <c r="H347" t="s">
        <v>212</v>
      </c>
      <c r="I347" s="77">
        <v>1.29</v>
      </c>
      <c r="J347" t="s">
        <v>1006</v>
      </c>
      <c r="K347" t="s">
        <v>106</v>
      </c>
      <c r="L347" s="78">
        <v>7.51E-2</v>
      </c>
      <c r="M347" s="78">
        <v>7.9799999999999996E-2</v>
      </c>
      <c r="N347" s="77">
        <v>3902.29</v>
      </c>
      <c r="O347" s="77">
        <v>100.3</v>
      </c>
      <c r="P347" s="77">
        <v>14.45047644404</v>
      </c>
      <c r="Q347" s="78">
        <v>2.0000000000000001E-4</v>
      </c>
      <c r="R347" s="78">
        <v>0</v>
      </c>
    </row>
    <row r="348" spans="2:18">
      <c r="B348" t="s">
        <v>3581</v>
      </c>
      <c r="C348" t="s">
        <v>3238</v>
      </c>
      <c r="D348" t="s">
        <v>3582</v>
      </c>
      <c r="E348"/>
      <c r="F348" t="s">
        <v>211</v>
      </c>
      <c r="G348" s="95">
        <v>42870</v>
      </c>
      <c r="H348" t="s">
        <v>212</v>
      </c>
      <c r="I348" s="77">
        <v>0.77</v>
      </c>
      <c r="J348" t="s">
        <v>950</v>
      </c>
      <c r="K348" t="s">
        <v>106</v>
      </c>
      <c r="L348" s="78">
        <v>7.9100000000000004E-2</v>
      </c>
      <c r="M348" s="78">
        <v>9.0700000000000003E-2</v>
      </c>
      <c r="N348" s="77">
        <v>30800.11</v>
      </c>
      <c r="O348" s="77">
        <v>101.41</v>
      </c>
      <c r="P348" s="77">
        <v>115.31737360629199</v>
      </c>
      <c r="Q348" s="78">
        <v>1.6000000000000001E-3</v>
      </c>
      <c r="R348" s="78">
        <v>2.0000000000000001E-4</v>
      </c>
    </row>
    <row r="349" spans="2:18">
      <c r="B349" t="s">
        <v>3583</v>
      </c>
      <c r="C349" t="s">
        <v>3238</v>
      </c>
      <c r="D349" t="s">
        <v>3584</v>
      </c>
      <c r="E349"/>
      <c r="F349" t="s">
        <v>211</v>
      </c>
      <c r="G349" s="95">
        <v>42921</v>
      </c>
      <c r="H349" t="s">
        <v>212</v>
      </c>
      <c r="I349" s="77">
        <v>7.21</v>
      </c>
      <c r="J349" t="s">
        <v>950</v>
      </c>
      <c r="K349" t="s">
        <v>106</v>
      </c>
      <c r="L349" s="78">
        <v>7.8899999999999998E-2</v>
      </c>
      <c r="M349" s="78">
        <v>0</v>
      </c>
      <c r="N349" s="77">
        <v>51502.09</v>
      </c>
      <c r="O349" s="77">
        <v>14.370590999999992</v>
      </c>
      <c r="P349" s="77">
        <v>27.325063190619201</v>
      </c>
      <c r="Q349" s="78">
        <v>4.0000000000000002E-4</v>
      </c>
      <c r="R349" s="78">
        <v>0</v>
      </c>
    </row>
    <row r="350" spans="2:18">
      <c r="B350" t="s">
        <v>3583</v>
      </c>
      <c r="C350" t="s">
        <v>3238</v>
      </c>
      <c r="D350" t="s">
        <v>3585</v>
      </c>
      <c r="E350"/>
      <c r="F350" t="s">
        <v>211</v>
      </c>
      <c r="G350" s="95">
        <v>43342</v>
      </c>
      <c r="H350" t="s">
        <v>212</v>
      </c>
      <c r="I350" s="77">
        <v>1.06</v>
      </c>
      <c r="J350" t="s">
        <v>950</v>
      </c>
      <c r="K350" t="s">
        <v>106</v>
      </c>
      <c r="L350" s="78">
        <v>7.8899999999999998E-2</v>
      </c>
      <c r="M350" s="78">
        <v>0</v>
      </c>
      <c r="N350" s="77">
        <v>9775.23</v>
      </c>
      <c r="O350" s="77">
        <v>14.370591000000012</v>
      </c>
      <c r="P350" s="77">
        <v>5.1863677270735398</v>
      </c>
      <c r="Q350" s="78">
        <v>1E-4</v>
      </c>
      <c r="R350" s="78">
        <v>0</v>
      </c>
    </row>
    <row r="351" spans="2:18">
      <c r="B351" t="s">
        <v>3586</v>
      </c>
      <c r="C351" t="s">
        <v>3238</v>
      </c>
      <c r="D351" t="s">
        <v>3587</v>
      </c>
      <c r="E351"/>
      <c r="F351" t="s">
        <v>211</v>
      </c>
      <c r="G351" s="95">
        <v>43083</v>
      </c>
      <c r="H351" t="s">
        <v>212</v>
      </c>
      <c r="I351" s="77">
        <v>0.62</v>
      </c>
      <c r="J351" t="s">
        <v>950</v>
      </c>
      <c r="K351" t="s">
        <v>116</v>
      </c>
      <c r="L351" s="78">
        <v>6.7799999999999999E-2</v>
      </c>
      <c r="M351" s="78">
        <v>7.0300000000000001E-2</v>
      </c>
      <c r="N351" s="77">
        <v>11447.79</v>
      </c>
      <c r="O351" s="77">
        <v>101.71</v>
      </c>
      <c r="P351" s="77">
        <v>32.417964139297801</v>
      </c>
      <c r="Q351" s="78">
        <v>5.0000000000000001E-4</v>
      </c>
      <c r="R351" s="78">
        <v>0</v>
      </c>
    </row>
    <row r="352" spans="2:18">
      <c r="B352" t="s">
        <v>3586</v>
      </c>
      <c r="C352" t="s">
        <v>3238</v>
      </c>
      <c r="D352" t="s">
        <v>3588</v>
      </c>
      <c r="E352"/>
      <c r="F352" t="s">
        <v>211</v>
      </c>
      <c r="G352" s="95">
        <v>43083</v>
      </c>
      <c r="H352" t="s">
        <v>212</v>
      </c>
      <c r="I352" s="77">
        <v>5.14</v>
      </c>
      <c r="J352" t="s">
        <v>950</v>
      </c>
      <c r="K352" t="s">
        <v>116</v>
      </c>
      <c r="L352" s="78">
        <v>6.83E-2</v>
      </c>
      <c r="M352" s="78">
        <v>7.3300000000000004E-2</v>
      </c>
      <c r="N352" s="77">
        <v>20095.55</v>
      </c>
      <c r="O352" s="77">
        <v>101.98</v>
      </c>
      <c r="P352" s="77">
        <v>57.057840910137998</v>
      </c>
      <c r="Q352" s="78">
        <v>8.0000000000000004E-4</v>
      </c>
      <c r="R352" s="78">
        <v>1E-4</v>
      </c>
    </row>
    <row r="353" spans="2:18">
      <c r="B353" t="s">
        <v>3586</v>
      </c>
      <c r="C353" t="s">
        <v>3238</v>
      </c>
      <c r="D353" t="s">
        <v>3589</v>
      </c>
      <c r="E353"/>
      <c r="F353" t="s">
        <v>211</v>
      </c>
      <c r="G353" s="95">
        <v>43083</v>
      </c>
      <c r="H353" t="s">
        <v>212</v>
      </c>
      <c r="I353" s="77">
        <v>5.47</v>
      </c>
      <c r="J353" t="s">
        <v>950</v>
      </c>
      <c r="K353" t="s">
        <v>116</v>
      </c>
      <c r="L353" s="78">
        <v>4.4999999999999998E-2</v>
      </c>
      <c r="M353" s="78">
        <v>6.6600000000000006E-2</v>
      </c>
      <c r="N353" s="77">
        <v>80382.19</v>
      </c>
      <c r="O353" s="77">
        <v>90.579999999999828</v>
      </c>
      <c r="P353" s="77">
        <v>202.71812459990801</v>
      </c>
      <c r="Q353" s="78">
        <v>2.8999999999999998E-3</v>
      </c>
      <c r="R353" s="78">
        <v>2.9999999999999997E-4</v>
      </c>
    </row>
    <row r="354" spans="2:18">
      <c r="B354" t="s">
        <v>3590</v>
      </c>
      <c r="C354" t="s">
        <v>3238</v>
      </c>
      <c r="D354" t="s">
        <v>3591</v>
      </c>
      <c r="E354"/>
      <c r="F354" t="s">
        <v>211</v>
      </c>
      <c r="G354" s="95">
        <v>44137</v>
      </c>
      <c r="H354" t="s">
        <v>212</v>
      </c>
      <c r="I354" s="77">
        <v>0.22</v>
      </c>
      <c r="J354" t="s">
        <v>1006</v>
      </c>
      <c r="K354" t="s">
        <v>106</v>
      </c>
      <c r="L354" s="78">
        <v>7.2800000000000004E-2</v>
      </c>
      <c r="M354" s="78">
        <v>5.6300000000000003E-2</v>
      </c>
      <c r="N354" s="77">
        <v>461323.65</v>
      </c>
      <c r="O354" s="77">
        <v>100.97</v>
      </c>
      <c r="P354" s="77">
        <v>1719.7280228832601</v>
      </c>
      <c r="Q354" s="78">
        <v>2.4400000000000002E-2</v>
      </c>
      <c r="R354" s="78">
        <v>2.5000000000000001E-3</v>
      </c>
    </row>
    <row r="355" spans="2:18">
      <c r="B355" t="s">
        <v>3590</v>
      </c>
      <c r="C355" t="s">
        <v>3238</v>
      </c>
      <c r="D355" t="s">
        <v>3592</v>
      </c>
      <c r="E355"/>
      <c r="F355" t="s">
        <v>211</v>
      </c>
      <c r="G355" s="95">
        <v>44679</v>
      </c>
      <c r="H355" t="s">
        <v>212</v>
      </c>
      <c r="I355" s="77">
        <v>0.22</v>
      </c>
      <c r="J355" t="s">
        <v>1006</v>
      </c>
      <c r="K355" t="s">
        <v>106</v>
      </c>
      <c r="L355" s="78">
        <v>7.2800000000000004E-2</v>
      </c>
      <c r="M355" s="78">
        <v>5.6300000000000003E-2</v>
      </c>
      <c r="N355" s="77">
        <v>3972.57</v>
      </c>
      <c r="O355" s="77">
        <v>101.14</v>
      </c>
      <c r="P355" s="77">
        <v>14.833929144216</v>
      </c>
      <c r="Q355" s="78">
        <v>2.0000000000000001E-4</v>
      </c>
      <c r="R355" s="78">
        <v>0</v>
      </c>
    </row>
    <row r="356" spans="2:18">
      <c r="B356" t="s">
        <v>3590</v>
      </c>
      <c r="C356" t="s">
        <v>3238</v>
      </c>
      <c r="D356" t="s">
        <v>3593</v>
      </c>
      <c r="E356"/>
      <c r="F356" t="s">
        <v>211</v>
      </c>
      <c r="G356" s="95">
        <v>44810</v>
      </c>
      <c r="H356" t="s">
        <v>212</v>
      </c>
      <c r="I356" s="77">
        <v>0.22</v>
      </c>
      <c r="J356" t="s">
        <v>1006</v>
      </c>
      <c r="K356" t="s">
        <v>106</v>
      </c>
      <c r="L356" s="78">
        <v>7.2800000000000004E-2</v>
      </c>
      <c r="M356" s="78">
        <v>5.6300000000000003E-2</v>
      </c>
      <c r="N356" s="77">
        <v>7188.67</v>
      </c>
      <c r="O356" s="77">
        <v>100.97</v>
      </c>
      <c r="P356" s="77">
        <v>26.798013165507999</v>
      </c>
      <c r="Q356" s="78">
        <v>4.0000000000000002E-4</v>
      </c>
      <c r="R356" s="78">
        <v>0</v>
      </c>
    </row>
    <row r="357" spans="2:18">
      <c r="B357" t="s">
        <v>3594</v>
      </c>
      <c r="C357" t="s">
        <v>3238</v>
      </c>
      <c r="D357" t="s">
        <v>3595</v>
      </c>
      <c r="E357"/>
      <c r="F357" t="s">
        <v>211</v>
      </c>
      <c r="G357" s="95">
        <v>44150</v>
      </c>
      <c r="H357" t="s">
        <v>212</v>
      </c>
      <c r="I357" s="77">
        <v>0.05</v>
      </c>
      <c r="J357" t="s">
        <v>1006</v>
      </c>
      <c r="K357" t="s">
        <v>106</v>
      </c>
      <c r="L357" s="78">
        <v>7.0900000000000005E-2</v>
      </c>
      <c r="M357" s="78">
        <v>5.5899999999999998E-2</v>
      </c>
      <c r="N357" s="77">
        <v>401929.91</v>
      </c>
      <c r="O357" s="77">
        <v>100.36999999999973</v>
      </c>
      <c r="P357" s="77">
        <v>1489.41575106256</v>
      </c>
      <c r="Q357" s="78">
        <v>2.1100000000000001E-2</v>
      </c>
      <c r="R357" s="78">
        <v>2.0999999999999999E-3</v>
      </c>
    </row>
    <row r="358" spans="2:18">
      <c r="B358" t="s">
        <v>3594</v>
      </c>
      <c r="C358" t="s">
        <v>3238</v>
      </c>
      <c r="D358" t="s">
        <v>3596</v>
      </c>
      <c r="E358"/>
      <c r="F358" t="s">
        <v>211</v>
      </c>
      <c r="G358" s="95">
        <v>44169</v>
      </c>
      <c r="H358" t="s">
        <v>212</v>
      </c>
      <c r="I358" s="77">
        <v>0.05</v>
      </c>
      <c r="J358" t="s">
        <v>1006</v>
      </c>
      <c r="K358" t="s">
        <v>106</v>
      </c>
      <c r="L358" s="78">
        <v>7.0900000000000005E-2</v>
      </c>
      <c r="M358" s="78">
        <v>5.5899999999999998E-2</v>
      </c>
      <c r="N358" s="77">
        <v>952.93</v>
      </c>
      <c r="O358" s="77">
        <v>100.9</v>
      </c>
      <c r="P358" s="77">
        <v>3.5498815180399999</v>
      </c>
      <c r="Q358" s="78">
        <v>1E-4</v>
      </c>
      <c r="R358" s="78">
        <v>0</v>
      </c>
    </row>
    <row r="359" spans="2:18">
      <c r="B359" t="s">
        <v>3594</v>
      </c>
      <c r="C359" t="s">
        <v>3238</v>
      </c>
      <c r="D359" t="s">
        <v>3597</v>
      </c>
      <c r="E359"/>
      <c r="F359" t="s">
        <v>211</v>
      </c>
      <c r="G359" s="95">
        <v>44326</v>
      </c>
      <c r="H359" t="s">
        <v>212</v>
      </c>
      <c r="I359" s="77">
        <v>0.05</v>
      </c>
      <c r="J359" t="s">
        <v>1006</v>
      </c>
      <c r="K359" t="s">
        <v>106</v>
      </c>
      <c r="L359" s="78">
        <v>7.0900000000000005E-2</v>
      </c>
      <c r="M359" s="78">
        <v>5.5899999999999998E-2</v>
      </c>
      <c r="N359" s="77">
        <v>201.63</v>
      </c>
      <c r="O359" s="77">
        <v>100.9</v>
      </c>
      <c r="P359" s="77">
        <v>0.75111772164000001</v>
      </c>
      <c r="Q359" s="78">
        <v>0</v>
      </c>
      <c r="R359" s="78">
        <v>0</v>
      </c>
    </row>
    <row r="360" spans="2:18">
      <c r="B360" t="s">
        <v>3594</v>
      </c>
      <c r="C360" t="s">
        <v>3238</v>
      </c>
      <c r="D360" t="s">
        <v>3598</v>
      </c>
      <c r="E360"/>
      <c r="F360" t="s">
        <v>211</v>
      </c>
      <c r="G360" s="95">
        <v>44497</v>
      </c>
      <c r="H360" t="s">
        <v>212</v>
      </c>
      <c r="I360" s="77">
        <v>0.05</v>
      </c>
      <c r="J360" t="s">
        <v>1006</v>
      </c>
      <c r="K360" t="s">
        <v>106</v>
      </c>
      <c r="L360" s="78">
        <v>7.0900000000000005E-2</v>
      </c>
      <c r="M360" s="78">
        <v>5.5899999999999998E-2</v>
      </c>
      <c r="N360" s="77">
        <v>299.58999999999997</v>
      </c>
      <c r="O360" s="77">
        <v>100.37</v>
      </c>
      <c r="P360" s="77">
        <v>1.1101787992359999</v>
      </c>
      <c r="Q360" s="78">
        <v>0</v>
      </c>
      <c r="R360" s="78">
        <v>0</v>
      </c>
    </row>
    <row r="361" spans="2:18">
      <c r="B361" t="s">
        <v>3594</v>
      </c>
      <c r="C361" t="s">
        <v>3238</v>
      </c>
      <c r="D361" t="s">
        <v>3599</v>
      </c>
      <c r="E361"/>
      <c r="F361" t="s">
        <v>211</v>
      </c>
      <c r="G361" s="95">
        <v>44733</v>
      </c>
      <c r="H361" t="s">
        <v>212</v>
      </c>
      <c r="I361" s="77">
        <v>0.05</v>
      </c>
      <c r="J361" t="s">
        <v>1006</v>
      </c>
      <c r="K361" t="s">
        <v>106</v>
      </c>
      <c r="L361" s="78">
        <v>7.0900000000000005E-2</v>
      </c>
      <c r="M361" s="78">
        <v>5.5899999999999998E-2</v>
      </c>
      <c r="N361" s="77">
        <v>1193</v>
      </c>
      <c r="O361" s="77">
        <v>100.37</v>
      </c>
      <c r="P361" s="77">
        <v>4.4208528571999999</v>
      </c>
      <c r="Q361" s="78">
        <v>1E-4</v>
      </c>
      <c r="R361" s="78">
        <v>0</v>
      </c>
    </row>
    <row r="362" spans="2:18">
      <c r="B362" t="s">
        <v>3594</v>
      </c>
      <c r="C362" t="s">
        <v>3238</v>
      </c>
      <c r="D362" t="s">
        <v>3600</v>
      </c>
      <c r="E362"/>
      <c r="F362" t="s">
        <v>211</v>
      </c>
      <c r="G362" s="95">
        <v>44819</v>
      </c>
      <c r="H362" t="s">
        <v>212</v>
      </c>
      <c r="I362" s="77">
        <v>0.05</v>
      </c>
      <c r="J362" t="s">
        <v>1006</v>
      </c>
      <c r="K362" t="s">
        <v>106</v>
      </c>
      <c r="L362" s="78">
        <v>7.0900000000000005E-2</v>
      </c>
      <c r="M362" s="78">
        <v>5.5899999999999998E-2</v>
      </c>
      <c r="N362" s="77">
        <v>234.17</v>
      </c>
      <c r="O362" s="77">
        <v>100.9</v>
      </c>
      <c r="P362" s="77">
        <v>0.87233664075999995</v>
      </c>
      <c r="Q362" s="78">
        <v>0</v>
      </c>
      <c r="R362" s="78">
        <v>0</v>
      </c>
    </row>
    <row r="363" spans="2:18">
      <c r="B363" t="s">
        <v>3594</v>
      </c>
      <c r="C363" t="s">
        <v>3238</v>
      </c>
      <c r="D363" t="s">
        <v>3601</v>
      </c>
      <c r="E363"/>
      <c r="F363" t="s">
        <v>211</v>
      </c>
      <c r="G363" s="95">
        <v>44854</v>
      </c>
      <c r="H363" t="s">
        <v>212</v>
      </c>
      <c r="I363" s="77">
        <v>0.05</v>
      </c>
      <c r="J363" t="s">
        <v>1006</v>
      </c>
      <c r="K363" t="s">
        <v>106</v>
      </c>
      <c r="L363" s="78">
        <v>7.0900000000000005E-2</v>
      </c>
      <c r="M363" s="78">
        <v>5.4899999999999997E-2</v>
      </c>
      <c r="N363" s="77">
        <v>56.18</v>
      </c>
      <c r="O363" s="77">
        <v>100.9</v>
      </c>
      <c r="P363" s="77">
        <v>0.20928330904</v>
      </c>
      <c r="Q363" s="78">
        <v>0</v>
      </c>
      <c r="R363" s="78">
        <v>0</v>
      </c>
    </row>
    <row r="364" spans="2:18">
      <c r="B364" t="s">
        <v>3594</v>
      </c>
      <c r="C364" t="s">
        <v>3238</v>
      </c>
      <c r="D364" t="s">
        <v>3602</v>
      </c>
      <c r="E364"/>
      <c r="F364" t="s">
        <v>211</v>
      </c>
      <c r="G364" s="95">
        <v>44950</v>
      </c>
      <c r="H364" t="s">
        <v>212</v>
      </c>
      <c r="I364" s="77">
        <v>0.05</v>
      </c>
      <c r="J364" t="s">
        <v>1006</v>
      </c>
      <c r="K364" t="s">
        <v>106</v>
      </c>
      <c r="L364" s="78">
        <v>7.0900000000000005E-2</v>
      </c>
      <c r="M364" s="78">
        <v>5.5899999999999998E-2</v>
      </c>
      <c r="N364" s="77">
        <v>307.02999999999997</v>
      </c>
      <c r="O364" s="77">
        <v>100.9</v>
      </c>
      <c r="P364" s="77">
        <v>1.1437567528399999</v>
      </c>
      <c r="Q364" s="78">
        <v>0</v>
      </c>
      <c r="R364" s="78">
        <v>0</v>
      </c>
    </row>
    <row r="365" spans="2:18">
      <c r="B365" t="s">
        <v>3594</v>
      </c>
      <c r="C365" t="s">
        <v>3238</v>
      </c>
      <c r="D365" t="s">
        <v>3603</v>
      </c>
      <c r="E365"/>
      <c r="F365" t="s">
        <v>211</v>
      </c>
      <c r="G365" s="95">
        <v>45029</v>
      </c>
      <c r="H365" t="s">
        <v>212</v>
      </c>
      <c r="I365" s="77">
        <v>0.05</v>
      </c>
      <c r="J365" t="s">
        <v>1006</v>
      </c>
      <c r="K365" t="s">
        <v>106</v>
      </c>
      <c r="L365" s="78">
        <v>7.0900000000000005E-2</v>
      </c>
      <c r="M365" s="78">
        <v>5.5899999999999998E-2</v>
      </c>
      <c r="N365" s="77">
        <v>102.34</v>
      </c>
      <c r="O365" s="77">
        <v>100.84</v>
      </c>
      <c r="P365" s="77">
        <v>0.38101312995199998</v>
      </c>
      <c r="Q365" s="78">
        <v>0</v>
      </c>
      <c r="R365" s="78">
        <v>0</v>
      </c>
    </row>
    <row r="366" spans="2:18">
      <c r="B366" t="s">
        <v>3604</v>
      </c>
      <c r="C366" t="s">
        <v>3238</v>
      </c>
      <c r="D366" t="s">
        <v>3605</v>
      </c>
      <c r="E366"/>
      <c r="F366" t="s">
        <v>211</v>
      </c>
      <c r="G366" s="95">
        <v>43397</v>
      </c>
      <c r="H366" t="s">
        <v>212</v>
      </c>
      <c r="I366" s="77">
        <v>0.03</v>
      </c>
      <c r="J366" t="s">
        <v>1006</v>
      </c>
      <c r="K366" t="s">
        <v>106</v>
      </c>
      <c r="L366" s="78">
        <v>7.0499999999999993E-2</v>
      </c>
      <c r="M366" s="78">
        <v>6.1199999999999997E-2</v>
      </c>
      <c r="N366" s="77">
        <v>248120.4</v>
      </c>
      <c r="O366" s="77">
        <v>100.42</v>
      </c>
      <c r="P366" s="77">
        <v>919.90797097055997</v>
      </c>
      <c r="Q366" s="78">
        <v>1.3100000000000001E-2</v>
      </c>
      <c r="R366" s="78">
        <v>1.2999999999999999E-3</v>
      </c>
    </row>
    <row r="367" spans="2:18">
      <c r="B367" t="s">
        <v>3606</v>
      </c>
      <c r="C367" t="s">
        <v>3238</v>
      </c>
      <c r="D367" t="s">
        <v>3607</v>
      </c>
      <c r="E367"/>
      <c r="F367" t="s">
        <v>211</v>
      </c>
      <c r="G367" s="95">
        <v>43536</v>
      </c>
      <c r="H367" t="s">
        <v>212</v>
      </c>
      <c r="I367" s="77">
        <v>2.6</v>
      </c>
      <c r="J367" t="s">
        <v>950</v>
      </c>
      <c r="K367" t="s">
        <v>106</v>
      </c>
      <c r="L367" s="78">
        <v>7.4999999999999997E-2</v>
      </c>
      <c r="M367" s="78">
        <v>7.2999999999999995E-2</v>
      </c>
      <c r="N367" s="77">
        <v>70136.91</v>
      </c>
      <c r="O367" s="77">
        <v>102.4</v>
      </c>
      <c r="P367" s="77">
        <v>265.16016304127999</v>
      </c>
      <c r="Q367" s="78">
        <v>3.8E-3</v>
      </c>
      <c r="R367" s="78">
        <v>4.0000000000000002E-4</v>
      </c>
    </row>
    <row r="368" spans="2:18">
      <c r="B368" t="s">
        <v>3606</v>
      </c>
      <c r="C368" t="s">
        <v>3238</v>
      </c>
      <c r="D368" t="s">
        <v>3608</v>
      </c>
      <c r="E368"/>
      <c r="F368" t="s">
        <v>211</v>
      </c>
      <c r="G368" s="95">
        <v>43570</v>
      </c>
      <c r="H368" t="s">
        <v>212</v>
      </c>
      <c r="I368" s="77">
        <v>2.6</v>
      </c>
      <c r="J368" t="s">
        <v>950</v>
      </c>
      <c r="K368" t="s">
        <v>106</v>
      </c>
      <c r="L368" s="78">
        <v>7.4999999999999997E-2</v>
      </c>
      <c r="M368" s="78">
        <v>7.2900000000000006E-2</v>
      </c>
      <c r="N368" s="77">
        <v>56591.34</v>
      </c>
      <c r="O368" s="77">
        <v>102.42</v>
      </c>
      <c r="P368" s="77">
        <v>213.991459780176</v>
      </c>
      <c r="Q368" s="78">
        <v>3.0000000000000001E-3</v>
      </c>
      <c r="R368" s="78">
        <v>2.9999999999999997E-4</v>
      </c>
    </row>
    <row r="369" spans="2:18">
      <c r="B369" t="s">
        <v>3606</v>
      </c>
      <c r="C369" t="s">
        <v>3238</v>
      </c>
      <c r="D369" t="s">
        <v>3609</v>
      </c>
      <c r="E369"/>
      <c r="F369" t="s">
        <v>211</v>
      </c>
      <c r="G369" s="95">
        <v>43774</v>
      </c>
      <c r="H369" t="s">
        <v>212</v>
      </c>
      <c r="I369" s="77">
        <v>2.6</v>
      </c>
      <c r="J369" t="s">
        <v>950</v>
      </c>
      <c r="K369" t="s">
        <v>106</v>
      </c>
      <c r="L369" s="78">
        <v>7.4999999999999997E-2</v>
      </c>
      <c r="M369" s="78">
        <v>7.1199999999999999E-2</v>
      </c>
      <c r="N369" s="77">
        <v>51682.57</v>
      </c>
      <c r="O369" s="77">
        <v>102.43</v>
      </c>
      <c r="P369" s="77">
        <v>195.44878121709201</v>
      </c>
      <c r="Q369" s="78">
        <v>2.8E-3</v>
      </c>
      <c r="R369" s="78">
        <v>2.9999999999999997E-4</v>
      </c>
    </row>
    <row r="370" spans="2:18">
      <c r="B370" t="s">
        <v>3610</v>
      </c>
      <c r="C370" t="s">
        <v>3238</v>
      </c>
      <c r="D370" t="s">
        <v>3611</v>
      </c>
      <c r="E370"/>
      <c r="F370" t="s">
        <v>211</v>
      </c>
      <c r="G370" s="95">
        <v>44144</v>
      </c>
      <c r="H370" t="s">
        <v>212</v>
      </c>
      <c r="I370" s="77">
        <v>0.03</v>
      </c>
      <c r="J370" t="s">
        <v>1006</v>
      </c>
      <c r="K370" t="s">
        <v>106</v>
      </c>
      <c r="L370" s="78">
        <v>7.8799999999999995E-2</v>
      </c>
      <c r="M370" s="78">
        <v>0</v>
      </c>
      <c r="N370" s="77">
        <v>303405.48</v>
      </c>
      <c r="O370" s="77">
        <v>75.180497999999986</v>
      </c>
      <c r="P370" s="77">
        <v>842.15166403958801</v>
      </c>
      <c r="Q370" s="78">
        <v>1.1900000000000001E-2</v>
      </c>
      <c r="R370" s="78">
        <v>1.1999999999999999E-3</v>
      </c>
    </row>
    <row r="371" spans="2:18">
      <c r="B371" t="s">
        <v>3612</v>
      </c>
      <c r="C371" t="s">
        <v>3238</v>
      </c>
      <c r="D371" t="s">
        <v>3613</v>
      </c>
      <c r="E371"/>
      <c r="F371" t="s">
        <v>211</v>
      </c>
      <c r="G371" s="95">
        <v>44508</v>
      </c>
      <c r="H371" t="s">
        <v>212</v>
      </c>
      <c r="I371" s="77">
        <v>3.06</v>
      </c>
      <c r="J371" t="s">
        <v>950</v>
      </c>
      <c r="K371" t="s">
        <v>106</v>
      </c>
      <c r="L371" s="78">
        <v>8.4099999999999994E-2</v>
      </c>
      <c r="M371" s="78">
        <v>9.0700000000000003E-2</v>
      </c>
      <c r="N371" s="77">
        <v>342772.31</v>
      </c>
      <c r="O371" s="77">
        <v>100.55999999999985</v>
      </c>
      <c r="P371" s="77">
        <v>1272.60225458371</v>
      </c>
      <c r="Q371" s="78">
        <v>1.8100000000000002E-2</v>
      </c>
      <c r="R371" s="78">
        <v>1.8E-3</v>
      </c>
    </row>
    <row r="372" spans="2:18">
      <c r="B372" t="s">
        <v>3614</v>
      </c>
      <c r="C372" t="s">
        <v>3238</v>
      </c>
      <c r="D372" t="s">
        <v>3615</v>
      </c>
      <c r="E372"/>
      <c r="F372" t="s">
        <v>211</v>
      </c>
      <c r="G372" s="95">
        <v>43563</v>
      </c>
      <c r="H372" t="s">
        <v>212</v>
      </c>
      <c r="I372" s="77">
        <v>0.75</v>
      </c>
      <c r="J372" t="s">
        <v>1006</v>
      </c>
      <c r="K372" t="s">
        <v>106</v>
      </c>
      <c r="L372" s="78">
        <v>7.8600000000000003E-2</v>
      </c>
      <c r="M372" s="78">
        <v>6.8900000000000003E-2</v>
      </c>
      <c r="N372" s="77">
        <v>378391.49</v>
      </c>
      <c r="O372" s="77">
        <v>101.57000000000029</v>
      </c>
      <c r="P372" s="77">
        <v>1418.9546167629601</v>
      </c>
      <c r="Q372" s="78">
        <v>2.01E-2</v>
      </c>
      <c r="R372" s="78">
        <v>2E-3</v>
      </c>
    </row>
    <row r="373" spans="2:18">
      <c r="B373" t="s">
        <v>3616</v>
      </c>
      <c r="C373" t="s">
        <v>3238</v>
      </c>
      <c r="D373" t="s">
        <v>3617</v>
      </c>
      <c r="E373"/>
      <c r="F373" t="s">
        <v>211</v>
      </c>
      <c r="G373" s="95">
        <v>44136</v>
      </c>
      <c r="H373" t="s">
        <v>212</v>
      </c>
      <c r="I373" s="77">
        <v>0.05</v>
      </c>
      <c r="J373" t="s">
        <v>1006</v>
      </c>
      <c r="K373" t="s">
        <v>106</v>
      </c>
      <c r="L373" s="78">
        <v>7.0099999999999996E-2</v>
      </c>
      <c r="M373" s="78">
        <v>0</v>
      </c>
      <c r="N373" s="77">
        <v>268179.76</v>
      </c>
      <c r="O373" s="77">
        <v>84.997694999999979</v>
      </c>
      <c r="P373" s="77">
        <v>841.57890057351597</v>
      </c>
      <c r="Q373" s="78">
        <v>1.1900000000000001E-2</v>
      </c>
      <c r="R373" s="78">
        <v>1.1999999999999999E-3</v>
      </c>
    </row>
    <row r="374" spans="2:18">
      <c r="B374" t="s">
        <v>3618</v>
      </c>
      <c r="C374" t="s">
        <v>3238</v>
      </c>
      <c r="D374" t="s">
        <v>3619</v>
      </c>
      <c r="E374"/>
      <c r="F374" t="s">
        <v>211</v>
      </c>
      <c r="G374" s="95">
        <v>44498</v>
      </c>
      <c r="H374" t="s">
        <v>212</v>
      </c>
      <c r="I374" s="77">
        <v>3.1</v>
      </c>
      <c r="J374" t="s">
        <v>950</v>
      </c>
      <c r="K374" t="s">
        <v>106</v>
      </c>
      <c r="L374" s="78">
        <v>8.1600000000000006E-2</v>
      </c>
      <c r="M374" s="78">
        <v>9.1600000000000001E-2</v>
      </c>
      <c r="N374" s="77">
        <v>190825.62</v>
      </c>
      <c r="O374" s="77">
        <v>101.58</v>
      </c>
      <c r="P374" s="77">
        <v>715.65973442683196</v>
      </c>
      <c r="Q374" s="78">
        <v>1.0200000000000001E-2</v>
      </c>
      <c r="R374" s="78">
        <v>1E-3</v>
      </c>
    </row>
    <row r="375" spans="2:18">
      <c r="B375" t="s">
        <v>3620</v>
      </c>
      <c r="C375" t="s">
        <v>3238</v>
      </c>
      <c r="D375" t="s">
        <v>3621</v>
      </c>
      <c r="E375"/>
      <c r="F375" t="s">
        <v>211</v>
      </c>
      <c r="G375" s="95">
        <v>44179</v>
      </c>
      <c r="H375" t="s">
        <v>212</v>
      </c>
      <c r="I375" s="77">
        <v>2.59</v>
      </c>
      <c r="J375" t="s">
        <v>950</v>
      </c>
      <c r="K375" t="s">
        <v>106</v>
      </c>
      <c r="L375" s="78">
        <v>7.8799999999999995E-2</v>
      </c>
      <c r="M375" s="78">
        <v>8.2500000000000004E-2</v>
      </c>
      <c r="N375" s="77">
        <v>96934.71</v>
      </c>
      <c r="O375" s="77">
        <v>100.02</v>
      </c>
      <c r="P375" s="77">
        <v>357.954525909864</v>
      </c>
      <c r="Q375" s="78">
        <v>5.1000000000000004E-3</v>
      </c>
      <c r="R375" s="78">
        <v>5.0000000000000001E-4</v>
      </c>
    </row>
    <row r="376" spans="2:18">
      <c r="B376" t="s">
        <v>3622</v>
      </c>
      <c r="C376" t="s">
        <v>3238</v>
      </c>
      <c r="D376" t="s">
        <v>3623</v>
      </c>
      <c r="E376"/>
      <c r="F376" t="s">
        <v>211</v>
      </c>
      <c r="G376" s="95">
        <v>43866</v>
      </c>
      <c r="H376" t="s">
        <v>212</v>
      </c>
      <c r="I376" s="77">
        <v>1.29</v>
      </c>
      <c r="J376" t="s">
        <v>1006</v>
      </c>
      <c r="K376" t="s">
        <v>106</v>
      </c>
      <c r="L376" s="78">
        <v>7.4999999999999997E-2</v>
      </c>
      <c r="M376" s="78">
        <v>7.9200000000000007E-2</v>
      </c>
      <c r="N376" s="77">
        <v>392972.45</v>
      </c>
      <c r="O376" s="77">
        <v>100.37</v>
      </c>
      <c r="P376" s="77">
        <v>1456.22244625598</v>
      </c>
      <c r="Q376" s="78">
        <v>2.07E-2</v>
      </c>
      <c r="R376" s="78">
        <v>2.0999999999999999E-3</v>
      </c>
    </row>
    <row r="377" spans="2:18">
      <c r="B377" t="s">
        <v>3622</v>
      </c>
      <c r="C377" t="s">
        <v>3238</v>
      </c>
      <c r="D377" t="s">
        <v>3624</v>
      </c>
      <c r="E377"/>
      <c r="F377" t="s">
        <v>211</v>
      </c>
      <c r="G377" s="95">
        <v>44953</v>
      </c>
      <c r="H377" t="s">
        <v>212</v>
      </c>
      <c r="I377" s="77">
        <v>1.29</v>
      </c>
      <c r="J377" t="s">
        <v>1006</v>
      </c>
      <c r="K377" t="s">
        <v>106</v>
      </c>
      <c r="L377" s="78">
        <v>7.4999999999999997E-2</v>
      </c>
      <c r="M377" s="78">
        <v>7.9200000000000007E-2</v>
      </c>
      <c r="N377" s="77">
        <v>1128.5899999999999</v>
      </c>
      <c r="O377" s="77">
        <v>100.16</v>
      </c>
      <c r="P377" s="77">
        <v>4.1734210868480002</v>
      </c>
      <c r="Q377" s="78">
        <v>1E-4</v>
      </c>
      <c r="R377" s="78">
        <v>0</v>
      </c>
    </row>
    <row r="378" spans="2:18">
      <c r="B378" t="s">
        <v>3622</v>
      </c>
      <c r="C378" t="s">
        <v>3238</v>
      </c>
      <c r="D378" t="s">
        <v>3625</v>
      </c>
      <c r="E378"/>
      <c r="F378" t="s">
        <v>211</v>
      </c>
      <c r="G378" s="95">
        <v>44959</v>
      </c>
      <c r="H378" t="s">
        <v>212</v>
      </c>
      <c r="I378" s="77">
        <v>1.29</v>
      </c>
      <c r="J378" t="s">
        <v>1006</v>
      </c>
      <c r="K378" t="s">
        <v>106</v>
      </c>
      <c r="L378" s="78">
        <v>7.4999999999999997E-2</v>
      </c>
      <c r="M378" s="78">
        <v>7.9200000000000007E-2</v>
      </c>
      <c r="N378" s="77">
        <v>634.41999999999996</v>
      </c>
      <c r="O378" s="77">
        <v>100.16</v>
      </c>
      <c r="P378" s="77">
        <v>2.3460262858240002</v>
      </c>
      <c r="Q378" s="78">
        <v>0</v>
      </c>
      <c r="R378" s="78">
        <v>0</v>
      </c>
    </row>
    <row r="379" spans="2:18">
      <c r="B379" t="s">
        <v>3622</v>
      </c>
      <c r="C379" t="s">
        <v>3238</v>
      </c>
      <c r="D379" t="s">
        <v>3626</v>
      </c>
      <c r="E379"/>
      <c r="F379" t="s">
        <v>211</v>
      </c>
      <c r="G379" s="95">
        <v>44966</v>
      </c>
      <c r="H379" t="s">
        <v>212</v>
      </c>
      <c r="I379" s="77">
        <v>1.29</v>
      </c>
      <c r="J379" t="s">
        <v>1006</v>
      </c>
      <c r="K379" t="s">
        <v>106</v>
      </c>
      <c r="L379" s="78">
        <v>7.4999999999999997E-2</v>
      </c>
      <c r="M379" s="78">
        <v>7.9699999999999993E-2</v>
      </c>
      <c r="N379" s="77">
        <v>950.58</v>
      </c>
      <c r="O379" s="77">
        <v>100.1</v>
      </c>
      <c r="P379" s="77">
        <v>3.5130509013600002</v>
      </c>
      <c r="Q379" s="78">
        <v>0</v>
      </c>
      <c r="R379" s="78">
        <v>0</v>
      </c>
    </row>
    <row r="380" spans="2:18">
      <c r="B380" t="s">
        <v>3622</v>
      </c>
      <c r="C380" t="s">
        <v>3238</v>
      </c>
      <c r="D380" t="s">
        <v>3627</v>
      </c>
      <c r="E380"/>
      <c r="F380" t="s">
        <v>211</v>
      </c>
      <c r="G380" s="95">
        <v>44986</v>
      </c>
      <c r="H380" t="s">
        <v>212</v>
      </c>
      <c r="I380" s="77">
        <v>1.29</v>
      </c>
      <c r="J380" t="s">
        <v>1006</v>
      </c>
      <c r="K380" t="s">
        <v>106</v>
      </c>
      <c r="L380" s="78">
        <v>7.4999999999999997E-2</v>
      </c>
      <c r="M380" s="78">
        <v>7.9699999999999993E-2</v>
      </c>
      <c r="N380" s="77">
        <v>3697.76</v>
      </c>
      <c r="O380" s="77">
        <v>100.1</v>
      </c>
      <c r="P380" s="77">
        <v>13.665782049920001</v>
      </c>
      <c r="Q380" s="78">
        <v>2.0000000000000001E-4</v>
      </c>
      <c r="R380" s="78">
        <v>0</v>
      </c>
    </row>
    <row r="381" spans="2:18">
      <c r="B381" t="s">
        <v>3622</v>
      </c>
      <c r="C381" t="s">
        <v>3238</v>
      </c>
      <c r="D381" t="s">
        <v>3628</v>
      </c>
      <c r="E381"/>
      <c r="F381" t="s">
        <v>211</v>
      </c>
      <c r="G381" s="95">
        <v>44994</v>
      </c>
      <c r="H381" t="s">
        <v>212</v>
      </c>
      <c r="I381" s="77">
        <v>1.29</v>
      </c>
      <c r="J381" t="s">
        <v>1006</v>
      </c>
      <c r="K381" t="s">
        <v>106</v>
      </c>
      <c r="L381" s="78">
        <v>7.4999999999999997E-2</v>
      </c>
      <c r="M381" s="78">
        <v>7.9699999999999993E-2</v>
      </c>
      <c r="N381" s="77">
        <v>721.75</v>
      </c>
      <c r="O381" s="77">
        <v>100.11</v>
      </c>
      <c r="P381" s="77">
        <v>2.6676321711000002</v>
      </c>
      <c r="Q381" s="78">
        <v>0</v>
      </c>
      <c r="R381" s="78">
        <v>0</v>
      </c>
    </row>
    <row r="382" spans="2:18">
      <c r="B382" t="s">
        <v>3629</v>
      </c>
      <c r="C382" t="s">
        <v>3238</v>
      </c>
      <c r="D382" t="s">
        <v>3630</v>
      </c>
      <c r="E382"/>
      <c r="F382" t="s">
        <v>211</v>
      </c>
      <c r="G382" s="95">
        <v>44027</v>
      </c>
      <c r="H382" t="s">
        <v>212</v>
      </c>
      <c r="I382" s="77">
        <v>3.5</v>
      </c>
      <c r="J382" t="s">
        <v>1126</v>
      </c>
      <c r="K382" t="s">
        <v>110</v>
      </c>
      <c r="L382" s="78">
        <v>2.35E-2</v>
      </c>
      <c r="M382" s="78">
        <v>2.4299999999999999E-2</v>
      </c>
      <c r="N382" s="77">
        <v>147819.60999999999</v>
      </c>
      <c r="O382" s="77">
        <v>102.35999999999993</v>
      </c>
      <c r="P382" s="77">
        <v>610.28630348738602</v>
      </c>
      <c r="Q382" s="78">
        <v>8.6999999999999994E-3</v>
      </c>
      <c r="R382" s="78">
        <v>8.9999999999999998E-4</v>
      </c>
    </row>
    <row r="383" spans="2:18">
      <c r="B383" t="s">
        <v>3629</v>
      </c>
      <c r="C383" t="s">
        <v>3238</v>
      </c>
      <c r="D383" t="s">
        <v>3631</v>
      </c>
      <c r="E383"/>
      <c r="F383" t="s">
        <v>211</v>
      </c>
      <c r="G383" s="95">
        <v>44119</v>
      </c>
      <c r="H383" t="s">
        <v>212</v>
      </c>
      <c r="I383" s="77">
        <v>3.5</v>
      </c>
      <c r="J383" t="s">
        <v>1126</v>
      </c>
      <c r="K383" t="s">
        <v>110</v>
      </c>
      <c r="L383" s="78">
        <v>2.35E-2</v>
      </c>
      <c r="M383" s="78">
        <v>2.4299999999999999E-2</v>
      </c>
      <c r="N383" s="77">
        <v>147819.60999999999</v>
      </c>
      <c r="O383" s="77">
        <v>102.35999999999993</v>
      </c>
      <c r="P383" s="77">
        <v>610.28630348738602</v>
      </c>
      <c r="Q383" s="78">
        <v>8.6999999999999994E-3</v>
      </c>
      <c r="R383" s="78">
        <v>8.9999999999999998E-4</v>
      </c>
    </row>
    <row r="384" spans="2:18">
      <c r="B384" t="s">
        <v>3629</v>
      </c>
      <c r="C384" t="s">
        <v>3238</v>
      </c>
      <c r="D384" t="s">
        <v>3632</v>
      </c>
      <c r="E384"/>
      <c r="F384" t="s">
        <v>211</v>
      </c>
      <c r="G384" s="95">
        <v>44211</v>
      </c>
      <c r="H384" t="s">
        <v>212</v>
      </c>
      <c r="I384" s="77">
        <v>3.5</v>
      </c>
      <c r="J384" t="s">
        <v>1126</v>
      </c>
      <c r="K384" t="s">
        <v>110</v>
      </c>
      <c r="L384" s="78">
        <v>2.35E-2</v>
      </c>
      <c r="M384" s="78">
        <v>2.4299999999999999E-2</v>
      </c>
      <c r="N384" s="77">
        <v>147819.60999999999</v>
      </c>
      <c r="O384" s="77">
        <v>102.35999999999993</v>
      </c>
      <c r="P384" s="77">
        <v>610.28630348738602</v>
      </c>
      <c r="Q384" s="78">
        <v>8.6999999999999994E-3</v>
      </c>
      <c r="R384" s="78">
        <v>8.9999999999999998E-4</v>
      </c>
    </row>
    <row r="385" spans="2:18">
      <c r="B385" t="s">
        <v>3633</v>
      </c>
      <c r="C385" t="s">
        <v>3238</v>
      </c>
      <c r="D385" t="s">
        <v>3634</v>
      </c>
      <c r="E385"/>
      <c r="F385" t="s">
        <v>211</v>
      </c>
      <c r="G385" s="95">
        <v>43860</v>
      </c>
      <c r="H385" t="s">
        <v>212</v>
      </c>
      <c r="I385" s="77">
        <v>2.72</v>
      </c>
      <c r="J385" t="s">
        <v>950</v>
      </c>
      <c r="K385" t="s">
        <v>106</v>
      </c>
      <c r="L385" s="78">
        <v>7.9100000000000004E-2</v>
      </c>
      <c r="M385" s="78">
        <v>8.5400000000000004E-2</v>
      </c>
      <c r="N385" s="77">
        <v>213625.22</v>
      </c>
      <c r="O385" s="77">
        <v>102.26</v>
      </c>
      <c r="P385" s="77">
        <v>806.52902969662398</v>
      </c>
      <c r="Q385" s="78">
        <v>1.14E-2</v>
      </c>
      <c r="R385" s="78">
        <v>1.1999999999999999E-3</v>
      </c>
    </row>
    <row r="386" spans="2:18">
      <c r="B386" t="s">
        <v>3520</v>
      </c>
      <c r="C386" t="s">
        <v>3238</v>
      </c>
      <c r="D386" t="s">
        <v>3635</v>
      </c>
      <c r="E386"/>
      <c r="F386" t="s">
        <v>211</v>
      </c>
      <c r="G386" s="95">
        <v>44553</v>
      </c>
      <c r="H386" t="s">
        <v>212</v>
      </c>
      <c r="I386" s="77">
        <v>2.6</v>
      </c>
      <c r="J386" t="s">
        <v>1126</v>
      </c>
      <c r="K386" t="s">
        <v>110</v>
      </c>
      <c r="L386" s="78">
        <v>6.1100000000000002E-2</v>
      </c>
      <c r="M386" s="78">
        <v>6.9500000000000006E-2</v>
      </c>
      <c r="N386" s="77">
        <v>1913.88</v>
      </c>
      <c r="O386" s="77">
        <v>100.14</v>
      </c>
      <c r="P386" s="77">
        <v>7.7302508130287997</v>
      </c>
      <c r="Q386" s="78">
        <v>1E-4</v>
      </c>
      <c r="R386" s="78">
        <v>0</v>
      </c>
    </row>
    <row r="387" spans="2:18">
      <c r="B387" t="s">
        <v>3520</v>
      </c>
      <c r="C387" t="s">
        <v>3238</v>
      </c>
      <c r="D387" t="s">
        <v>3636</v>
      </c>
      <c r="E387"/>
      <c r="F387" t="s">
        <v>211</v>
      </c>
      <c r="G387" s="95">
        <v>44553</v>
      </c>
      <c r="H387" t="s">
        <v>212</v>
      </c>
      <c r="I387" s="77">
        <v>2.6</v>
      </c>
      <c r="J387" t="s">
        <v>1126</v>
      </c>
      <c r="K387" t="s">
        <v>110</v>
      </c>
      <c r="L387" s="78">
        <v>6.1100000000000002E-2</v>
      </c>
      <c r="M387" s="78">
        <v>7.0499999999999993E-2</v>
      </c>
      <c r="N387" s="77">
        <v>2460.6999999999998</v>
      </c>
      <c r="O387" s="77">
        <v>99.88</v>
      </c>
      <c r="P387" s="77">
        <v>9.9130773951440005</v>
      </c>
      <c r="Q387" s="78">
        <v>1E-4</v>
      </c>
      <c r="R387" s="78">
        <v>0</v>
      </c>
    </row>
    <row r="388" spans="2:18">
      <c r="B388" t="s">
        <v>3520</v>
      </c>
      <c r="C388" t="s">
        <v>3238</v>
      </c>
      <c r="D388" t="s">
        <v>3637</v>
      </c>
      <c r="E388"/>
      <c r="F388" t="s">
        <v>211</v>
      </c>
      <c r="G388" s="95">
        <v>44553</v>
      </c>
      <c r="H388" t="s">
        <v>212</v>
      </c>
      <c r="I388" s="77">
        <v>2.6</v>
      </c>
      <c r="J388" t="s">
        <v>1126</v>
      </c>
      <c r="K388" t="s">
        <v>110</v>
      </c>
      <c r="L388" s="78">
        <v>6.1100000000000002E-2</v>
      </c>
      <c r="M388" s="78">
        <v>6.9400000000000003E-2</v>
      </c>
      <c r="N388" s="77">
        <v>11483.26</v>
      </c>
      <c r="O388" s="77">
        <v>100.15</v>
      </c>
      <c r="P388" s="77">
        <v>46.386055755325998</v>
      </c>
      <c r="Q388" s="78">
        <v>6.9999999999999999E-4</v>
      </c>
      <c r="R388" s="78">
        <v>1E-4</v>
      </c>
    </row>
    <row r="389" spans="2:18">
      <c r="B389" t="s">
        <v>3520</v>
      </c>
      <c r="C389" t="s">
        <v>3238</v>
      </c>
      <c r="D389" t="s">
        <v>3638</v>
      </c>
      <c r="E389"/>
      <c r="F389" t="s">
        <v>211</v>
      </c>
      <c r="G389" s="95">
        <v>44886</v>
      </c>
      <c r="H389" t="s">
        <v>212</v>
      </c>
      <c r="I389" s="77">
        <v>2.6</v>
      </c>
      <c r="J389" t="s">
        <v>1126</v>
      </c>
      <c r="K389" t="s">
        <v>110</v>
      </c>
      <c r="L389" s="78">
        <v>6.1100000000000002E-2</v>
      </c>
      <c r="M389" s="78">
        <v>6.9500000000000006E-2</v>
      </c>
      <c r="N389" s="77">
        <v>2802.46</v>
      </c>
      <c r="O389" s="77">
        <v>100.74157149999994</v>
      </c>
      <c r="P389" s="77">
        <v>11.3872652696072</v>
      </c>
      <c r="Q389" s="78">
        <v>2.0000000000000001E-4</v>
      </c>
      <c r="R389" s="78">
        <v>0</v>
      </c>
    </row>
    <row r="390" spans="2:18">
      <c r="B390" t="s">
        <v>3520</v>
      </c>
      <c r="C390" t="s">
        <v>3238</v>
      </c>
      <c r="D390" t="s">
        <v>3639</v>
      </c>
      <c r="E390"/>
      <c r="F390" t="s">
        <v>211</v>
      </c>
      <c r="G390" s="95">
        <v>44985</v>
      </c>
      <c r="H390" t="s">
        <v>212</v>
      </c>
      <c r="I390" s="77">
        <v>2.6</v>
      </c>
      <c r="J390" t="s">
        <v>1126</v>
      </c>
      <c r="K390" t="s">
        <v>110</v>
      </c>
      <c r="L390" s="78">
        <v>6.1100000000000002E-2</v>
      </c>
      <c r="M390" s="78">
        <v>6.9400000000000003E-2</v>
      </c>
      <c r="N390" s="77">
        <v>4374.57</v>
      </c>
      <c r="O390" s="77">
        <v>100.16</v>
      </c>
      <c r="P390" s="77">
        <v>17.672621663020799</v>
      </c>
      <c r="Q390" s="78">
        <v>2.9999999999999997E-4</v>
      </c>
      <c r="R390" s="78">
        <v>0</v>
      </c>
    </row>
    <row r="391" spans="2:18">
      <c r="B391" t="s">
        <v>3520</v>
      </c>
      <c r="C391" t="s">
        <v>3238</v>
      </c>
      <c r="D391" t="s">
        <v>3640</v>
      </c>
      <c r="E391"/>
      <c r="F391" t="s">
        <v>211</v>
      </c>
      <c r="G391" s="95">
        <v>43080</v>
      </c>
      <c r="H391" t="s">
        <v>212</v>
      </c>
      <c r="I391" s="77">
        <v>2.6</v>
      </c>
      <c r="J391" t="s">
        <v>1126</v>
      </c>
      <c r="K391" t="s">
        <v>110</v>
      </c>
      <c r="L391" s="78">
        <v>6.1100000000000002E-2</v>
      </c>
      <c r="M391" s="78">
        <v>6.93E-2</v>
      </c>
      <c r="N391" s="77">
        <v>1025.29</v>
      </c>
      <c r="O391" s="77">
        <v>99.481571499999987</v>
      </c>
      <c r="P391" s="77">
        <v>4.1139655695174397</v>
      </c>
      <c r="Q391" s="78">
        <v>1E-4</v>
      </c>
      <c r="R391" s="78">
        <v>0</v>
      </c>
    </row>
    <row r="392" spans="2:18">
      <c r="B392" t="s">
        <v>3641</v>
      </c>
      <c r="C392" t="s">
        <v>3238</v>
      </c>
      <c r="D392" t="s">
        <v>3642</v>
      </c>
      <c r="E392"/>
      <c r="F392" t="s">
        <v>211</v>
      </c>
      <c r="G392" s="95">
        <v>43083</v>
      </c>
      <c r="H392" t="s">
        <v>212</v>
      </c>
      <c r="I392" s="77">
        <v>3.64</v>
      </c>
      <c r="J392" t="s">
        <v>986</v>
      </c>
      <c r="K392" t="s">
        <v>110</v>
      </c>
      <c r="L392" s="78">
        <v>7.1900000000000006E-2</v>
      </c>
      <c r="M392" s="78">
        <v>7.1999999999999995E-2</v>
      </c>
      <c r="N392" s="77">
        <v>135087.06</v>
      </c>
      <c r="O392" s="77">
        <v>102.17999999999996</v>
      </c>
      <c r="P392" s="77">
        <v>556.73809902612697</v>
      </c>
      <c r="Q392" s="78">
        <v>7.9000000000000008E-3</v>
      </c>
      <c r="R392" s="78">
        <v>8.0000000000000004E-4</v>
      </c>
    </row>
    <row r="393" spans="2:18">
      <c r="B393" t="s">
        <v>3641</v>
      </c>
      <c r="C393" t="s">
        <v>3238</v>
      </c>
      <c r="D393" t="s">
        <v>3643</v>
      </c>
      <c r="E393"/>
      <c r="F393" t="s">
        <v>211</v>
      </c>
      <c r="G393" s="95">
        <v>44778</v>
      </c>
      <c r="H393" t="s">
        <v>212</v>
      </c>
      <c r="I393" s="77">
        <v>3.56</v>
      </c>
      <c r="J393" t="s">
        <v>986</v>
      </c>
      <c r="K393" t="s">
        <v>106</v>
      </c>
      <c r="L393" s="78">
        <v>8.2699999999999996E-2</v>
      </c>
      <c r="M393" s="78">
        <v>9.0200000000000002E-2</v>
      </c>
      <c r="N393" s="77">
        <v>371986.5</v>
      </c>
      <c r="O393" s="77">
        <v>100.16</v>
      </c>
      <c r="P393" s="77">
        <v>1375.5715566527999</v>
      </c>
      <c r="Q393" s="78">
        <v>1.95E-2</v>
      </c>
      <c r="R393" s="78">
        <v>2E-3</v>
      </c>
    </row>
    <row r="394" spans="2:18">
      <c r="B394" t="s">
        <v>3644</v>
      </c>
      <c r="C394" t="s">
        <v>3238</v>
      </c>
      <c r="D394" t="s">
        <v>3645</v>
      </c>
      <c r="E394"/>
      <c r="F394" t="s">
        <v>211</v>
      </c>
      <c r="G394" s="95">
        <v>42817</v>
      </c>
      <c r="H394" t="s">
        <v>212</v>
      </c>
      <c r="I394" s="77">
        <v>1.77</v>
      </c>
      <c r="J394" t="s">
        <v>950</v>
      </c>
      <c r="K394" t="s">
        <v>106</v>
      </c>
      <c r="L394" s="78">
        <v>5.7200000000000001E-2</v>
      </c>
      <c r="M394" s="78">
        <v>8.3199999999999996E-2</v>
      </c>
      <c r="N394" s="77">
        <v>34800.480000000003</v>
      </c>
      <c r="O394" s="77">
        <v>97.61</v>
      </c>
      <c r="P394" s="77">
        <v>125.412619565376</v>
      </c>
      <c r="Q394" s="78">
        <v>1.8E-3</v>
      </c>
      <c r="R394" s="78">
        <v>2.0000000000000001E-4</v>
      </c>
    </row>
    <row r="395" spans="2:18">
      <c r="B395" t="s">
        <v>3644</v>
      </c>
      <c r="C395" t="s">
        <v>3238</v>
      </c>
      <c r="D395" t="s">
        <v>3646</v>
      </c>
      <c r="E395"/>
      <c r="F395" t="s">
        <v>211</v>
      </c>
      <c r="G395" s="95">
        <v>43098</v>
      </c>
      <c r="H395" t="s">
        <v>212</v>
      </c>
      <c r="I395" s="77">
        <v>1.62</v>
      </c>
      <c r="J395" t="s">
        <v>950</v>
      </c>
      <c r="K395" t="s">
        <v>106</v>
      </c>
      <c r="L395" s="78">
        <v>7.9200000000000007E-2</v>
      </c>
      <c r="M395" s="78">
        <v>6.8000000000000005E-2</v>
      </c>
      <c r="N395" s="77">
        <v>102381.06</v>
      </c>
      <c r="O395" s="77">
        <v>104.04</v>
      </c>
      <c r="P395" s="77">
        <v>393.26170481020802</v>
      </c>
      <c r="Q395" s="78">
        <v>5.5999999999999999E-3</v>
      </c>
      <c r="R395" s="78">
        <v>5.9999999999999995E-4</v>
      </c>
    </row>
    <row r="396" spans="2:18">
      <c r="B396" t="s">
        <v>3644</v>
      </c>
      <c r="C396" t="s">
        <v>3238</v>
      </c>
      <c r="D396" t="s">
        <v>3647</v>
      </c>
      <c r="E396"/>
      <c r="F396" t="s">
        <v>211</v>
      </c>
      <c r="G396" s="95">
        <v>43798</v>
      </c>
      <c r="H396" t="s">
        <v>212</v>
      </c>
      <c r="I396" s="77">
        <v>1.62</v>
      </c>
      <c r="J396" t="s">
        <v>950</v>
      </c>
      <c r="K396" t="s">
        <v>106</v>
      </c>
      <c r="L396" s="78">
        <v>7.9200000000000007E-2</v>
      </c>
      <c r="M396" s="78">
        <v>7.7499999999999999E-2</v>
      </c>
      <c r="N396" s="77">
        <v>6022.42</v>
      </c>
      <c r="O396" s="77">
        <v>102.98</v>
      </c>
      <c r="P396" s="77">
        <v>22.897370924272</v>
      </c>
      <c r="Q396" s="78">
        <v>2.9999999999999997E-4</v>
      </c>
      <c r="R396" s="78">
        <v>0</v>
      </c>
    </row>
    <row r="397" spans="2:18">
      <c r="B397" t="s">
        <v>3644</v>
      </c>
      <c r="C397" t="s">
        <v>3238</v>
      </c>
      <c r="D397" t="s">
        <v>3648</v>
      </c>
      <c r="E397"/>
      <c r="F397" t="s">
        <v>211</v>
      </c>
      <c r="G397" s="95">
        <v>44064</v>
      </c>
      <c r="H397" t="s">
        <v>212</v>
      </c>
      <c r="I397" s="77">
        <v>2.5299999999999998</v>
      </c>
      <c r="J397" t="s">
        <v>950</v>
      </c>
      <c r="K397" t="s">
        <v>106</v>
      </c>
      <c r="L397" s="78">
        <v>8.6699999999999999E-2</v>
      </c>
      <c r="M397" s="78">
        <v>0.1024</v>
      </c>
      <c r="N397" s="77">
        <v>343383.01</v>
      </c>
      <c r="O397" s="77">
        <v>97.990000000000151</v>
      </c>
      <c r="P397" s="77">
        <v>1242.2878944543099</v>
      </c>
      <c r="Q397" s="78">
        <v>1.7600000000000001E-2</v>
      </c>
      <c r="R397" s="78">
        <v>1.8E-3</v>
      </c>
    </row>
    <row r="398" spans="2:18">
      <c r="B398" s="79" t="s">
        <v>3535</v>
      </c>
      <c r="I398" s="81">
        <v>0</v>
      </c>
      <c r="M398" s="80">
        <v>0</v>
      </c>
      <c r="N398" s="81">
        <v>0</v>
      </c>
      <c r="P398" s="81">
        <v>0</v>
      </c>
      <c r="Q398" s="80">
        <v>0</v>
      </c>
      <c r="R398" s="80">
        <v>0</v>
      </c>
    </row>
    <row r="399" spans="2:18">
      <c r="B399" t="s">
        <v>211</v>
      </c>
      <c r="D399" t="s">
        <v>211</v>
      </c>
      <c r="F399" t="s">
        <v>211</v>
      </c>
      <c r="I399" s="77">
        <v>0</v>
      </c>
      <c r="J399" t="s">
        <v>211</v>
      </c>
      <c r="K399" t="s">
        <v>211</v>
      </c>
      <c r="L399" s="78">
        <v>0</v>
      </c>
      <c r="M399" s="78">
        <v>0</v>
      </c>
      <c r="N399" s="77">
        <v>0</v>
      </c>
      <c r="O399" s="77">
        <v>0</v>
      </c>
      <c r="P399" s="77">
        <v>0</v>
      </c>
      <c r="Q399" s="78">
        <v>0</v>
      </c>
      <c r="R399" s="78">
        <v>0</v>
      </c>
    </row>
    <row r="400" spans="2:18">
      <c r="B400" t="s">
        <v>228</v>
      </c>
    </row>
    <row r="401" spans="2:2">
      <c r="B401" t="s">
        <v>328</v>
      </c>
    </row>
    <row r="402" spans="2:2">
      <c r="B402" t="s">
        <v>329</v>
      </c>
    </row>
    <row r="403" spans="2:2">
      <c r="B403" t="s">
        <v>330</v>
      </c>
    </row>
  </sheetData>
  <mergeCells count="1">
    <mergeCell ref="B7:R7"/>
  </mergeCells>
  <dataValidations count="1">
    <dataValidation allowBlank="1" showInputMessage="1" showErrorMessage="1" sqref="C1:C4 A5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7">
        <v>45106</v>
      </c>
    </row>
    <row r="2" spans="2:64" s="1" customFormat="1">
      <c r="B2" s="2" t="s">
        <v>1</v>
      </c>
      <c r="C2" s="12" t="s">
        <v>3690</v>
      </c>
    </row>
    <row r="3" spans="2:64" s="1" customFormat="1">
      <c r="B3" s="2" t="s">
        <v>2</v>
      </c>
      <c r="C3" s="26" t="s">
        <v>3691</v>
      </c>
    </row>
    <row r="4" spans="2:64" s="1" customFormat="1">
      <c r="B4" s="2" t="s">
        <v>3</v>
      </c>
      <c r="C4" s="88" t="s">
        <v>197</v>
      </c>
    </row>
    <row r="5" spans="2:64">
      <c r="B5" s="2"/>
    </row>
    <row r="7" spans="2:64" ht="26.25" customHeight="1">
      <c r="B7" s="111" t="s">
        <v>153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2205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211</v>
      </c>
      <c r="C14" t="s">
        <v>211</v>
      </c>
      <c r="E14" t="s">
        <v>211</v>
      </c>
      <c r="G14" s="77">
        <v>0</v>
      </c>
      <c r="H14" t="s">
        <v>211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2206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211</v>
      </c>
      <c r="C16" t="s">
        <v>211</v>
      </c>
      <c r="E16" t="s">
        <v>211</v>
      </c>
      <c r="G16" s="77">
        <v>0</v>
      </c>
      <c r="H16" t="s">
        <v>211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3649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211</v>
      </c>
      <c r="C18" t="s">
        <v>211</v>
      </c>
      <c r="E18" t="s">
        <v>211</v>
      </c>
      <c r="G18" s="77">
        <v>0</v>
      </c>
      <c r="H18" t="s">
        <v>211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3650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211</v>
      </c>
      <c r="C20" t="s">
        <v>211</v>
      </c>
      <c r="E20" t="s">
        <v>211</v>
      </c>
      <c r="G20" s="77">
        <v>0</v>
      </c>
      <c r="H20" t="s">
        <v>211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924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211</v>
      </c>
      <c r="C22" t="s">
        <v>211</v>
      </c>
      <c r="E22" t="s">
        <v>211</v>
      </c>
      <c r="G22" s="77">
        <v>0</v>
      </c>
      <c r="H22" t="s">
        <v>211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226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211</v>
      </c>
      <c r="C24" t="s">
        <v>211</v>
      </c>
      <c r="E24" t="s">
        <v>211</v>
      </c>
      <c r="G24" s="77">
        <v>0</v>
      </c>
      <c r="H24" t="s">
        <v>211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228</v>
      </c>
    </row>
    <row r="26" spans="2:15">
      <c r="B26" t="s">
        <v>328</v>
      </c>
    </row>
    <row r="27" spans="2:15">
      <c r="B27" t="s">
        <v>329</v>
      </c>
    </row>
    <row r="28" spans="2:15">
      <c r="B28" t="s">
        <v>330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54"/>
  <sheetViews>
    <sheetView rightToLeft="1" topLeftCell="A3" workbookViewId="0">
      <selection activeCell="I11" sqref="I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7">
        <v>45106</v>
      </c>
    </row>
    <row r="2" spans="2:55" s="1" customFormat="1">
      <c r="B2" s="2" t="s">
        <v>1</v>
      </c>
      <c r="C2" s="12" t="s">
        <v>3690</v>
      </c>
    </row>
    <row r="3" spans="2:55" s="1" customFormat="1">
      <c r="B3" s="2" t="s">
        <v>2</v>
      </c>
      <c r="C3" s="26" t="s">
        <v>3691</v>
      </c>
    </row>
    <row r="4" spans="2:55" s="1" customFormat="1">
      <c r="B4" s="2" t="s">
        <v>3</v>
      </c>
      <c r="C4" s="88" t="s">
        <v>197</v>
      </c>
    </row>
    <row r="5" spans="2:55">
      <c r="B5" s="2"/>
    </row>
    <row r="7" spans="2:55" ht="26.25" customHeight="1">
      <c r="B7" s="111" t="s">
        <v>156</v>
      </c>
      <c r="C7" s="112"/>
      <c r="D7" s="112"/>
      <c r="E7" s="112"/>
      <c r="F7" s="112"/>
      <c r="G7" s="112"/>
      <c r="H7" s="112"/>
      <c r="I7" s="112"/>
      <c r="J7" s="113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f>E12</f>
        <v>1.1168944982553131E-2</v>
      </c>
      <c r="F11" s="7"/>
      <c r="G11" s="75">
        <v>8432.9794299999994</v>
      </c>
      <c r="H11" s="76">
        <f>G11/$G$11</f>
        <v>1</v>
      </c>
      <c r="I11" s="76">
        <f>G11/'סכום נכסי הקרן'!$C$42</f>
        <v>1.20332784079477E-2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f>E13*G13/G12</f>
        <v>1.1168944982553131E-2</v>
      </c>
      <c r="F12" s="19"/>
      <c r="G12" s="81">
        <f>G13+G19</f>
        <v>8432.9794300000012</v>
      </c>
      <c r="H12" s="80">
        <f t="shared" ref="H12:H29" si="0">G12/$G$11</f>
        <v>1.0000000000000002</v>
      </c>
      <c r="I12" s="80">
        <f>G12/'סכום נכסי הקרן'!$C$42</f>
        <v>1.2033278407947703E-2</v>
      </c>
    </row>
    <row r="13" spans="2:55">
      <c r="B13" s="79" t="s">
        <v>3651</v>
      </c>
      <c r="E13" s="80">
        <f>(E14*G14+E15*G15+E16*G16+E17*G17+E18*G18)/G13</f>
        <v>2.5802062347100172E-2</v>
      </c>
      <c r="F13" s="19"/>
      <c r="G13" s="81">
        <f>SUM(G14:G18)</f>
        <v>3650.3858500000006</v>
      </c>
      <c r="H13" s="80">
        <f t="shared" si="0"/>
        <v>0.4328702423978284</v>
      </c>
      <c r="I13" s="80">
        <f>G13/'סכום נכסי הקרן'!$C$42</f>
        <v>5.2088481412888759E-3</v>
      </c>
    </row>
    <row r="14" spans="2:55">
      <c r="B14" t="s">
        <v>3852</v>
      </c>
      <c r="C14" s="95">
        <v>45107</v>
      </c>
      <c r="D14" t="s">
        <v>3853</v>
      </c>
      <c r="E14" s="92">
        <v>5.5702368877963579E-2</v>
      </c>
      <c r="F14" t="s">
        <v>102</v>
      </c>
      <c r="G14" s="93">
        <v>208.00000000000003</v>
      </c>
      <c r="H14" s="92">
        <f t="shared" si="0"/>
        <v>2.4665066685689761E-2</v>
      </c>
      <c r="I14" s="92">
        <f>G14/'סכום נכסי הקרן'!$C$42</f>
        <v>2.9680161437950074E-4</v>
      </c>
      <c r="J14" t="s">
        <v>3854</v>
      </c>
    </row>
    <row r="15" spans="2:55">
      <c r="B15" t="s">
        <v>3855</v>
      </c>
      <c r="C15" s="95">
        <v>44926</v>
      </c>
      <c r="D15" t="s">
        <v>3853</v>
      </c>
      <c r="E15" s="92">
        <v>1.03495447062998E-2</v>
      </c>
      <c r="F15" t="s">
        <v>102</v>
      </c>
      <c r="G15" s="93">
        <v>233.85585000000003</v>
      </c>
      <c r="H15" s="92">
        <f t="shared" si="0"/>
        <v>2.7731106418695493E-2</v>
      </c>
      <c r="I15" s="92">
        <f>G15/'סכום נכסי הקרן'!$C$42</f>
        <v>3.3369612409658834E-4</v>
      </c>
      <c r="J15" t="s">
        <v>3856</v>
      </c>
    </row>
    <row r="16" spans="2:55">
      <c r="B16" t="s">
        <v>3857</v>
      </c>
      <c r="C16" s="95">
        <v>44926</v>
      </c>
      <c r="D16" t="s">
        <v>3853</v>
      </c>
      <c r="E16" s="92">
        <v>4.7296312681196134E-2</v>
      </c>
      <c r="F16" t="s">
        <v>102</v>
      </c>
      <c r="G16" s="93">
        <v>1333.3160000000003</v>
      </c>
      <c r="H16" s="92">
        <f t="shared" si="0"/>
        <v>0.15810734640912083</v>
      </c>
      <c r="I16" s="92">
        <f>G16/'סכום נכסי הקרן'!$C$42</f>
        <v>1.9025497176827809E-3</v>
      </c>
      <c r="J16" t="s">
        <v>3858</v>
      </c>
    </row>
    <row r="17" spans="2:10">
      <c r="B17" t="s">
        <v>3859</v>
      </c>
      <c r="C17" s="95">
        <v>44834</v>
      </c>
      <c r="D17" t="s">
        <v>3853</v>
      </c>
      <c r="E17" s="92">
        <v>9.3472825224956522E-4</v>
      </c>
      <c r="F17" t="s">
        <v>102</v>
      </c>
      <c r="G17" s="93">
        <v>653.96100000000013</v>
      </c>
      <c r="H17" s="92">
        <f t="shared" si="0"/>
        <v>7.7548036898270986E-2</v>
      </c>
      <c r="I17" s="92">
        <f>G17/'סכום נכסי הקרן'!$C$42</f>
        <v>9.3315711798669571E-4</v>
      </c>
      <c r="J17" t="s">
        <v>3860</v>
      </c>
    </row>
    <row r="18" spans="2:10">
      <c r="B18" t="s">
        <v>3861</v>
      </c>
      <c r="C18" s="95">
        <v>44977</v>
      </c>
      <c r="D18" t="s">
        <v>123</v>
      </c>
      <c r="E18" s="92">
        <v>1.3517987452427962E-2</v>
      </c>
      <c r="F18" t="s">
        <v>102</v>
      </c>
      <c r="G18" s="93">
        <v>1221.2530000000002</v>
      </c>
      <c r="H18" s="92">
        <f t="shared" si="0"/>
        <v>0.14481868598605135</v>
      </c>
      <c r="I18" s="92">
        <f>G18/'סכום נכסי הקרן'!$C$42</f>
        <v>1.7426435671433098E-3</v>
      </c>
      <c r="J18" t="s">
        <v>3862</v>
      </c>
    </row>
    <row r="19" spans="2:10">
      <c r="B19" s="79" t="s">
        <v>3652</v>
      </c>
      <c r="C19" s="96"/>
      <c r="E19" s="80">
        <v>0</v>
      </c>
      <c r="F19" s="19"/>
      <c r="G19" s="81">
        <f>SUM(G20:G24)</f>
        <v>4782.5935800000007</v>
      </c>
      <c r="H19" s="80">
        <f t="shared" si="0"/>
        <v>0.56712975760217177</v>
      </c>
      <c r="I19" s="80">
        <f>G19/'סכום נכסי הקרן'!$C$42</f>
        <v>6.8244302666588272E-3</v>
      </c>
    </row>
    <row r="20" spans="2:10">
      <c r="B20" t="s">
        <v>3863</v>
      </c>
      <c r="C20" s="95">
        <v>44834</v>
      </c>
      <c r="D20" t="s">
        <v>123</v>
      </c>
      <c r="E20" s="92">
        <v>0</v>
      </c>
      <c r="F20" t="s">
        <v>102</v>
      </c>
      <c r="G20" s="93">
        <v>3419.9275700000007</v>
      </c>
      <c r="H20" s="92">
        <f t="shared" si="0"/>
        <v>0.40554202679941803</v>
      </c>
      <c r="I20" s="92">
        <f>G20/'סכום נכסי הקרן'!$C$42</f>
        <v>4.8800001146007844E-3</v>
      </c>
      <c r="J20" t="s">
        <v>3864</v>
      </c>
    </row>
    <row r="21" spans="2:10">
      <c r="B21" t="s">
        <v>3865</v>
      </c>
      <c r="C21" s="95">
        <v>44377</v>
      </c>
      <c r="D21" t="s">
        <v>123</v>
      </c>
      <c r="E21" s="92">
        <v>0</v>
      </c>
      <c r="F21" t="s">
        <v>102</v>
      </c>
      <c r="G21" s="93">
        <v>89.07847000000001</v>
      </c>
      <c r="H21" s="92">
        <f t="shared" si="0"/>
        <v>1.0563107705813533E-2</v>
      </c>
      <c r="I21" s="92">
        <f>G21/'סכום נכסי הקרן'!$C$42</f>
        <v>1.2710881587719194E-4</v>
      </c>
      <c r="J21" t="s">
        <v>3866</v>
      </c>
    </row>
    <row r="22" spans="2:10">
      <c r="B22" t="s">
        <v>3867</v>
      </c>
      <c r="C22" s="95">
        <v>44377</v>
      </c>
      <c r="D22" t="s">
        <v>123</v>
      </c>
      <c r="E22" s="92">
        <v>0</v>
      </c>
      <c r="F22" t="s">
        <v>102</v>
      </c>
      <c r="G22" s="93">
        <v>122.22854000000002</v>
      </c>
      <c r="H22" s="92">
        <f t="shared" si="0"/>
        <v>1.4494111009588936E-2</v>
      </c>
      <c r="I22" s="92">
        <f>G22/'סכום נכסי הקרן'!$C$42</f>
        <v>1.7441167305408357E-4</v>
      </c>
      <c r="J22" t="s">
        <v>3866</v>
      </c>
    </row>
    <row r="23" spans="2:10">
      <c r="B23" t="s">
        <v>3868</v>
      </c>
      <c r="C23" s="95">
        <v>44834</v>
      </c>
      <c r="D23" t="s">
        <v>123</v>
      </c>
      <c r="E23" s="92">
        <v>0</v>
      </c>
      <c r="F23" t="s">
        <v>102</v>
      </c>
      <c r="G23" s="93">
        <v>167.13800000000003</v>
      </c>
      <c r="H23" s="92">
        <f t="shared" si="0"/>
        <v>1.981956690246546E-2</v>
      </c>
      <c r="I23" s="92">
        <f>G23/'סכום נכסי הקרן'!$C$42</f>
        <v>2.3849436646231249E-4</v>
      </c>
      <c r="J23" t="s">
        <v>3869</v>
      </c>
    </row>
    <row r="24" spans="2:10">
      <c r="B24" t="s">
        <v>3870</v>
      </c>
      <c r="C24" s="95">
        <v>45077</v>
      </c>
      <c r="D24" t="s">
        <v>123</v>
      </c>
      <c r="E24" s="92">
        <v>0</v>
      </c>
      <c r="F24" t="s">
        <v>102</v>
      </c>
      <c r="G24" s="93">
        <v>984.22100000000012</v>
      </c>
      <c r="H24" s="92">
        <f t="shared" si="0"/>
        <v>0.11671094518488588</v>
      </c>
      <c r="I24" s="92">
        <f>G24/'סכום נכסי הקרן'!$C$42</f>
        <v>1.4044152966644547E-3</v>
      </c>
      <c r="J24" t="s">
        <v>3871</v>
      </c>
    </row>
    <row r="25" spans="2:10">
      <c r="B25" s="79" t="s">
        <v>226</v>
      </c>
      <c r="E25" s="80">
        <v>0</v>
      </c>
      <c r="F25" s="19"/>
      <c r="G25" s="81">
        <v>0</v>
      </c>
      <c r="H25" s="80">
        <f t="shared" si="0"/>
        <v>0</v>
      </c>
      <c r="I25" s="80">
        <f>G25/'סכום נכסי הקרן'!$C$42</f>
        <v>0</v>
      </c>
    </row>
    <row r="26" spans="2:10">
      <c r="B26" s="79" t="s">
        <v>3651</v>
      </c>
      <c r="E26" s="80">
        <v>0</v>
      </c>
      <c r="F26" s="19"/>
      <c r="G26" s="81">
        <v>0</v>
      </c>
      <c r="H26" s="80">
        <f t="shared" si="0"/>
        <v>0</v>
      </c>
      <c r="I26" s="80">
        <f>G26/'סכום נכסי הקרן'!$C$42</f>
        <v>0</v>
      </c>
    </row>
    <row r="27" spans="2:10">
      <c r="B27" t="s">
        <v>211</v>
      </c>
      <c r="E27" s="92">
        <v>0</v>
      </c>
      <c r="F27" t="s">
        <v>211</v>
      </c>
      <c r="G27" s="93">
        <v>0</v>
      </c>
      <c r="H27" s="92">
        <f t="shared" si="0"/>
        <v>0</v>
      </c>
      <c r="I27" s="92">
        <f>G27/'סכום נכסי הקרן'!$C$42</f>
        <v>0</v>
      </c>
    </row>
    <row r="28" spans="2:10">
      <c r="B28" s="79" t="s">
        <v>3652</v>
      </c>
      <c r="E28" s="80">
        <v>0</v>
      </c>
      <c r="F28" s="19"/>
      <c r="G28" s="81">
        <v>0</v>
      </c>
      <c r="H28" s="80">
        <f t="shared" si="0"/>
        <v>0</v>
      </c>
      <c r="I28" s="80">
        <f>G28/'סכום נכסי הקרן'!$C$42</f>
        <v>0</v>
      </c>
    </row>
    <row r="29" spans="2:10">
      <c r="B29" t="s">
        <v>211</v>
      </c>
      <c r="E29" s="92">
        <v>0</v>
      </c>
      <c r="F29" t="s">
        <v>211</v>
      </c>
      <c r="G29" s="93">
        <v>0</v>
      </c>
      <c r="H29" s="92">
        <f t="shared" si="0"/>
        <v>0</v>
      </c>
      <c r="I29" s="92">
        <f>G29/'סכום נכסי הקרן'!$C$42</f>
        <v>0</v>
      </c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  <row r="847" spans="6:8">
      <c r="F847" s="19"/>
      <c r="G847" s="19"/>
      <c r="H847" s="19"/>
    </row>
    <row r="848" spans="6:8">
      <c r="F848" s="19"/>
      <c r="G848" s="19"/>
      <c r="H848" s="19"/>
    </row>
    <row r="849" spans="6:8">
      <c r="F849" s="19"/>
      <c r="G849" s="19"/>
      <c r="H849" s="19"/>
    </row>
    <row r="850" spans="6:8">
      <c r="F850" s="19"/>
      <c r="G850" s="19"/>
      <c r="H850" s="19"/>
    </row>
    <row r="851" spans="6:8">
      <c r="F851" s="19"/>
      <c r="G851" s="19"/>
      <c r="H851" s="19"/>
    </row>
    <row r="852" spans="6:8">
      <c r="F852" s="19"/>
      <c r="G852" s="19"/>
      <c r="H852" s="19"/>
    </row>
    <row r="853" spans="6:8">
      <c r="F853" s="19"/>
      <c r="G853" s="19"/>
      <c r="H853" s="19"/>
    </row>
    <row r="854" spans="6:8">
      <c r="F854" s="19"/>
      <c r="G854" s="19"/>
      <c r="H854" s="19"/>
    </row>
  </sheetData>
  <mergeCells count="1">
    <mergeCell ref="B7:J7"/>
  </mergeCells>
  <dataValidations count="1">
    <dataValidation allowBlank="1" showInputMessage="1" showErrorMessage="1" sqref="C1:C4 A5:XFD1048576" xr:uid="{F0B55A99-F6C2-4CFD-8A31-2B6B2A905C92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7">
        <v>45106</v>
      </c>
    </row>
    <row r="2" spans="2:60" s="1" customFormat="1">
      <c r="B2" s="2" t="s">
        <v>1</v>
      </c>
      <c r="C2" s="12" t="s">
        <v>3690</v>
      </c>
    </row>
    <row r="3" spans="2:60" s="1" customFormat="1">
      <c r="B3" s="2" t="s">
        <v>2</v>
      </c>
      <c r="C3" s="26" t="s">
        <v>3691</v>
      </c>
    </row>
    <row r="4" spans="2:60" s="1" customFormat="1">
      <c r="B4" s="2" t="s">
        <v>3</v>
      </c>
      <c r="C4" s="88" t="s">
        <v>197</v>
      </c>
    </row>
    <row r="5" spans="2:60">
      <c r="B5" s="2"/>
      <c r="C5" s="2"/>
    </row>
    <row r="7" spans="2:60" ht="26.25" customHeight="1">
      <c r="B7" s="111" t="s">
        <v>162</v>
      </c>
      <c r="C7" s="112"/>
      <c r="D7" s="112"/>
      <c r="E7" s="112"/>
      <c r="F7" s="112"/>
      <c r="G7" s="112"/>
      <c r="H7" s="112"/>
      <c r="I7" s="112"/>
      <c r="J7" s="112"/>
      <c r="K7" s="113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211</v>
      </c>
      <c r="D13" t="s">
        <v>211</v>
      </c>
      <c r="E13" s="19"/>
      <c r="F13" s="78">
        <v>0</v>
      </c>
      <c r="G13" t="s">
        <v>211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211</v>
      </c>
      <c r="D15" t="s">
        <v>211</v>
      </c>
      <c r="E15" s="19"/>
      <c r="F15" s="78">
        <v>0</v>
      </c>
      <c r="G15" t="s">
        <v>211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7">
        <v>45106</v>
      </c>
    </row>
    <row r="2" spans="2:60" s="1" customFormat="1">
      <c r="B2" s="2" t="s">
        <v>1</v>
      </c>
      <c r="C2" s="12" t="s">
        <v>3690</v>
      </c>
    </row>
    <row r="3" spans="2:60" s="1" customFormat="1">
      <c r="B3" s="2" t="s">
        <v>2</v>
      </c>
      <c r="C3" s="26" t="s">
        <v>3691</v>
      </c>
    </row>
    <row r="4" spans="2:60" s="1" customFormat="1">
      <c r="B4" s="2" t="s">
        <v>3</v>
      </c>
      <c r="C4" s="88" t="s">
        <v>197</v>
      </c>
    </row>
    <row r="5" spans="2:60">
      <c r="B5" s="2"/>
    </row>
    <row r="7" spans="2:60" ht="26.25" customHeight="1">
      <c r="B7" s="111" t="s">
        <v>167</v>
      </c>
      <c r="C7" s="112"/>
      <c r="D7" s="112"/>
      <c r="E7" s="112"/>
      <c r="F7" s="112"/>
      <c r="G7" s="112"/>
      <c r="H7" s="112"/>
      <c r="I7" s="112"/>
      <c r="J7" s="112"/>
      <c r="K7" s="113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-4.0000000000000002E-4</v>
      </c>
      <c r="I11" s="75">
        <v>4946.1521454755903</v>
      </c>
      <c r="J11" s="76">
        <v>1</v>
      </c>
      <c r="K11" s="76">
        <v>7.1000000000000004E-3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3653</v>
      </c>
      <c r="C12" s="15"/>
      <c r="D12" s="15"/>
      <c r="E12" s="15"/>
      <c r="F12" s="15"/>
      <c r="G12" s="15"/>
      <c r="H12" s="80">
        <v>-4.0000000000000002E-4</v>
      </c>
      <c r="I12" s="81">
        <v>4946.1521454755903</v>
      </c>
      <c r="J12" s="80">
        <v>1</v>
      </c>
      <c r="K12" s="80">
        <v>7.1000000000000004E-3</v>
      </c>
    </row>
    <row r="13" spans="2:60">
      <c r="B13" t="s">
        <v>3654</v>
      </c>
      <c r="C13" t="s">
        <v>211</v>
      </c>
      <c r="D13" t="s">
        <v>211</v>
      </c>
      <c r="E13" t="s">
        <v>212</v>
      </c>
      <c r="F13" s="78">
        <v>0</v>
      </c>
      <c r="G13" t="s">
        <v>211</v>
      </c>
      <c r="H13" s="78">
        <v>0</v>
      </c>
      <c r="I13" s="77">
        <v>-316.2</v>
      </c>
      <c r="J13" s="78">
        <v>-6.3899999999999998E-2</v>
      </c>
      <c r="K13" s="78">
        <v>-5.0000000000000001E-4</v>
      </c>
    </row>
    <row r="14" spans="2:60">
      <c r="B14" t="s">
        <v>3655</v>
      </c>
      <c r="C14" t="s">
        <v>211</v>
      </c>
      <c r="D14" t="s">
        <v>211</v>
      </c>
      <c r="E14" t="s">
        <v>212</v>
      </c>
      <c r="F14" s="78">
        <v>0</v>
      </c>
      <c r="G14" t="s">
        <v>211</v>
      </c>
      <c r="H14" s="78">
        <v>0</v>
      </c>
      <c r="I14" s="77">
        <v>-185.17</v>
      </c>
      <c r="J14" s="78">
        <v>-3.7400000000000003E-2</v>
      </c>
      <c r="K14" s="78">
        <v>-2.9999999999999997E-4</v>
      </c>
    </row>
    <row r="15" spans="2:60">
      <c r="B15" t="s">
        <v>3656</v>
      </c>
      <c r="C15" t="s">
        <v>211</v>
      </c>
      <c r="D15" t="s">
        <v>211</v>
      </c>
      <c r="E15" t="s">
        <v>212</v>
      </c>
      <c r="F15" s="78">
        <v>0</v>
      </c>
      <c r="G15" t="s">
        <v>211</v>
      </c>
      <c r="H15" s="78">
        <v>0</v>
      </c>
      <c r="I15" s="77">
        <v>587.16</v>
      </c>
      <c r="J15" s="78">
        <v>0.1187</v>
      </c>
      <c r="K15" s="78">
        <v>8.0000000000000004E-4</v>
      </c>
    </row>
    <row r="16" spans="2:60">
      <c r="B16" t="s">
        <v>3657</v>
      </c>
      <c r="C16" t="s">
        <v>3658</v>
      </c>
      <c r="D16" t="s">
        <v>211</v>
      </c>
      <c r="E16" t="s">
        <v>212</v>
      </c>
      <c r="F16" s="78">
        <v>0</v>
      </c>
      <c r="G16" t="s">
        <v>106</v>
      </c>
      <c r="H16" s="78">
        <v>0</v>
      </c>
      <c r="I16" s="77">
        <v>22.53223908</v>
      </c>
      <c r="J16" s="78">
        <v>4.5999999999999999E-3</v>
      </c>
      <c r="K16" s="78">
        <v>0</v>
      </c>
    </row>
    <row r="17" spans="2:11">
      <c r="B17" t="s">
        <v>3659</v>
      </c>
      <c r="C17" t="s">
        <v>3660</v>
      </c>
      <c r="D17" t="s">
        <v>211</v>
      </c>
      <c r="E17" t="s">
        <v>212</v>
      </c>
      <c r="F17" s="78">
        <v>0</v>
      </c>
      <c r="G17" t="s">
        <v>102</v>
      </c>
      <c r="H17" s="78">
        <v>0</v>
      </c>
      <c r="I17" s="77">
        <v>34.443510000000003</v>
      </c>
      <c r="J17" s="78">
        <v>7.0000000000000001E-3</v>
      </c>
      <c r="K17" s="78">
        <v>0</v>
      </c>
    </row>
    <row r="18" spans="2:11">
      <c r="B18" t="s">
        <v>3661</v>
      </c>
      <c r="C18" t="s">
        <v>3662</v>
      </c>
      <c r="D18" t="s">
        <v>211</v>
      </c>
      <c r="E18" t="s">
        <v>212</v>
      </c>
      <c r="F18" s="78">
        <v>0</v>
      </c>
      <c r="G18" t="s">
        <v>102</v>
      </c>
      <c r="H18" s="78">
        <v>0</v>
      </c>
      <c r="I18" s="77">
        <v>1E-13</v>
      </c>
      <c r="J18" s="78">
        <v>0</v>
      </c>
      <c r="K18" s="78">
        <v>0</v>
      </c>
    </row>
    <row r="19" spans="2:11">
      <c r="B19" t="s">
        <v>3663</v>
      </c>
      <c r="C19" t="s">
        <v>3664</v>
      </c>
      <c r="D19" t="s">
        <v>211</v>
      </c>
      <c r="E19" t="s">
        <v>212</v>
      </c>
      <c r="F19" s="78">
        <v>0</v>
      </c>
      <c r="G19" t="s">
        <v>102</v>
      </c>
      <c r="H19" s="78">
        <v>0</v>
      </c>
      <c r="I19" s="77">
        <v>-12.62823</v>
      </c>
      <c r="J19" s="78">
        <v>-2.5999999999999999E-3</v>
      </c>
      <c r="K19" s="78">
        <v>0</v>
      </c>
    </row>
    <row r="20" spans="2:11">
      <c r="B20" t="s">
        <v>3665</v>
      </c>
      <c r="C20" t="s">
        <v>3666</v>
      </c>
      <c r="D20" t="s">
        <v>211</v>
      </c>
      <c r="E20" t="s">
        <v>212</v>
      </c>
      <c r="F20" s="78">
        <v>0</v>
      </c>
      <c r="G20" t="s">
        <v>203</v>
      </c>
      <c r="H20" s="78">
        <v>0</v>
      </c>
      <c r="I20" s="77">
        <v>-2.5877125950000002</v>
      </c>
      <c r="J20" s="78">
        <v>-5.0000000000000001E-4</v>
      </c>
      <c r="K20" s="78">
        <v>0</v>
      </c>
    </row>
    <row r="21" spans="2:11">
      <c r="B21" t="s">
        <v>3667</v>
      </c>
      <c r="C21" t="s">
        <v>3668</v>
      </c>
      <c r="D21" t="s">
        <v>211</v>
      </c>
      <c r="E21" t="s">
        <v>212</v>
      </c>
      <c r="F21" s="78">
        <v>0</v>
      </c>
      <c r="G21" t="s">
        <v>120</v>
      </c>
      <c r="H21" s="78">
        <v>0</v>
      </c>
      <c r="I21" s="77">
        <v>-9.9609048000000006E-2</v>
      </c>
      <c r="J21" s="78">
        <v>0</v>
      </c>
      <c r="K21" s="78">
        <v>0</v>
      </c>
    </row>
    <row r="22" spans="2:11">
      <c r="B22" t="s">
        <v>3667</v>
      </c>
      <c r="C22" t="s">
        <v>3669</v>
      </c>
      <c r="D22" t="s">
        <v>211</v>
      </c>
      <c r="E22" t="s">
        <v>212</v>
      </c>
      <c r="F22" s="78">
        <v>0</v>
      </c>
      <c r="G22" t="s">
        <v>106</v>
      </c>
      <c r="H22" s="78">
        <v>0</v>
      </c>
      <c r="I22" s="77">
        <v>5.1092111200000003</v>
      </c>
      <c r="J22" s="78">
        <v>1E-3</v>
      </c>
      <c r="K22" s="78">
        <v>0</v>
      </c>
    </row>
    <row r="23" spans="2:11">
      <c r="B23" t="s">
        <v>3670</v>
      </c>
      <c r="C23" t="s">
        <v>3671</v>
      </c>
      <c r="D23" t="s">
        <v>211</v>
      </c>
      <c r="E23" t="s">
        <v>212</v>
      </c>
      <c r="F23" s="78">
        <v>0</v>
      </c>
      <c r="G23" t="s">
        <v>110</v>
      </c>
      <c r="H23" s="78">
        <v>0</v>
      </c>
      <c r="I23" s="77">
        <v>0.45766989800000002</v>
      </c>
      <c r="J23" s="78">
        <v>1E-4</v>
      </c>
      <c r="K23" s="78">
        <v>0</v>
      </c>
    </row>
    <row r="24" spans="2:11">
      <c r="B24" t="s">
        <v>3672</v>
      </c>
      <c r="C24" t="s">
        <v>3673</v>
      </c>
      <c r="D24" t="s">
        <v>211</v>
      </c>
      <c r="E24" t="s">
        <v>212</v>
      </c>
      <c r="F24" s="78">
        <v>0</v>
      </c>
      <c r="G24" t="s">
        <v>113</v>
      </c>
      <c r="H24" s="78">
        <v>0</v>
      </c>
      <c r="I24" s="77">
        <v>-1.2906972759999999</v>
      </c>
      <c r="J24" s="78">
        <v>-2.9999999999999997E-4</v>
      </c>
      <c r="K24" s="78">
        <v>0</v>
      </c>
    </row>
    <row r="25" spans="2:11">
      <c r="B25" t="s">
        <v>3674</v>
      </c>
      <c r="C25" t="s">
        <v>3675</v>
      </c>
      <c r="D25" t="s">
        <v>211</v>
      </c>
      <c r="E25" t="s">
        <v>212</v>
      </c>
      <c r="F25" s="78">
        <v>0</v>
      </c>
      <c r="G25" t="s">
        <v>102</v>
      </c>
      <c r="H25" s="78">
        <v>0</v>
      </c>
      <c r="I25" s="77">
        <v>1.74976</v>
      </c>
      <c r="J25" s="78">
        <v>4.0000000000000002E-4</v>
      </c>
      <c r="K25" s="78">
        <v>0</v>
      </c>
    </row>
    <row r="26" spans="2:11">
      <c r="B26" t="s">
        <v>3676</v>
      </c>
      <c r="C26" t="s">
        <v>3677</v>
      </c>
      <c r="D26" t="s">
        <v>211</v>
      </c>
      <c r="E26" t="s">
        <v>212</v>
      </c>
      <c r="F26" s="78">
        <v>0</v>
      </c>
      <c r="G26" t="s">
        <v>102</v>
      </c>
      <c r="H26" s="78">
        <v>0</v>
      </c>
      <c r="I26" s="77">
        <v>-13.977869999999999</v>
      </c>
      <c r="J26" s="78">
        <v>-2.8E-3</v>
      </c>
      <c r="K26" s="78">
        <v>0</v>
      </c>
    </row>
    <row r="27" spans="2:11">
      <c r="B27" t="s">
        <v>3678</v>
      </c>
      <c r="C27" t="s">
        <v>3679</v>
      </c>
      <c r="D27" t="s">
        <v>211</v>
      </c>
      <c r="E27" t="s">
        <v>212</v>
      </c>
      <c r="F27" s="78">
        <v>0</v>
      </c>
      <c r="G27" t="s">
        <v>106</v>
      </c>
      <c r="H27" s="78">
        <v>0</v>
      </c>
      <c r="I27" s="77">
        <v>3550.0481749199998</v>
      </c>
      <c r="J27" s="78">
        <v>0.7177</v>
      </c>
      <c r="K27" s="78">
        <v>5.1000000000000004E-3</v>
      </c>
    </row>
    <row r="28" spans="2:11">
      <c r="B28" t="s">
        <v>3680</v>
      </c>
      <c r="C28" t="s">
        <v>3681</v>
      </c>
      <c r="D28" t="s">
        <v>211</v>
      </c>
      <c r="E28" t="s">
        <v>212</v>
      </c>
      <c r="F28" s="78">
        <v>0</v>
      </c>
      <c r="G28" t="s">
        <v>200</v>
      </c>
      <c r="H28" s="78">
        <v>0</v>
      </c>
      <c r="I28" s="77">
        <v>-41.889569943410002</v>
      </c>
      <c r="J28" s="78">
        <v>-8.5000000000000006E-3</v>
      </c>
      <c r="K28" s="78">
        <v>-1E-4</v>
      </c>
    </row>
    <row r="29" spans="2:11">
      <c r="B29" t="s">
        <v>3682</v>
      </c>
      <c r="C29" t="s">
        <v>3683</v>
      </c>
      <c r="D29" t="s">
        <v>211</v>
      </c>
      <c r="E29" t="s">
        <v>212</v>
      </c>
      <c r="F29" s="78">
        <v>5.1499999999999997E-2</v>
      </c>
      <c r="G29" t="s">
        <v>102</v>
      </c>
      <c r="H29" s="78">
        <v>3.6299999999999999E-2</v>
      </c>
      <c r="I29" s="77">
        <v>-55.501820000000002</v>
      </c>
      <c r="J29" s="78">
        <v>-1.12E-2</v>
      </c>
      <c r="K29" s="78">
        <v>-1E-4</v>
      </c>
    </row>
    <row r="30" spans="2:11">
      <c r="B30" t="s">
        <v>3684</v>
      </c>
      <c r="C30" t="s">
        <v>3685</v>
      </c>
      <c r="D30" t="s">
        <v>211</v>
      </c>
      <c r="E30" t="s">
        <v>212</v>
      </c>
      <c r="F30" s="78">
        <v>0</v>
      </c>
      <c r="G30" t="s">
        <v>102</v>
      </c>
      <c r="H30" s="78">
        <v>0</v>
      </c>
      <c r="I30" s="77">
        <v>1022.77773</v>
      </c>
      <c r="J30" s="78">
        <v>0.20680000000000001</v>
      </c>
      <c r="K30" s="78">
        <v>1.5E-3</v>
      </c>
    </row>
    <row r="31" spans="2:11">
      <c r="B31" t="s">
        <v>3686</v>
      </c>
      <c r="C31" t="s">
        <v>3687</v>
      </c>
      <c r="D31" t="s">
        <v>207</v>
      </c>
      <c r="E31" t="s">
        <v>208</v>
      </c>
      <c r="F31" s="78">
        <v>0</v>
      </c>
      <c r="G31" t="s">
        <v>106</v>
      </c>
      <c r="H31" s="78">
        <v>0</v>
      </c>
      <c r="I31" s="77">
        <v>-14.85214068</v>
      </c>
      <c r="J31" s="78">
        <v>-3.0000000000000001E-3</v>
      </c>
      <c r="K31" s="78">
        <v>0</v>
      </c>
    </row>
    <row r="32" spans="2:11">
      <c r="B32" t="s">
        <v>3688</v>
      </c>
      <c r="C32" t="s">
        <v>3689</v>
      </c>
      <c r="D32" t="s">
        <v>207</v>
      </c>
      <c r="E32" t="s">
        <v>208</v>
      </c>
      <c r="F32" s="78">
        <v>0</v>
      </c>
      <c r="G32" t="s">
        <v>102</v>
      </c>
      <c r="H32" s="78">
        <v>0</v>
      </c>
      <c r="I32" s="77">
        <v>366.07150000000001</v>
      </c>
      <c r="J32" s="78">
        <v>7.3999999999999996E-2</v>
      </c>
      <c r="K32" s="78">
        <v>5.0000000000000001E-4</v>
      </c>
    </row>
    <row r="33" spans="2:11">
      <c r="B33" s="79" t="s">
        <v>226</v>
      </c>
      <c r="D33" s="19"/>
      <c r="E33" s="19"/>
      <c r="F33" s="19"/>
      <c r="G33" s="19"/>
      <c r="H33" s="80">
        <v>0</v>
      </c>
      <c r="I33" s="81">
        <v>0</v>
      </c>
      <c r="J33" s="80">
        <v>0</v>
      </c>
      <c r="K33" s="80">
        <v>0</v>
      </c>
    </row>
    <row r="34" spans="2:11">
      <c r="B34" t="s">
        <v>211</v>
      </c>
      <c r="C34" t="s">
        <v>211</v>
      </c>
      <c r="D34" t="s">
        <v>211</v>
      </c>
      <c r="E34" s="19"/>
      <c r="F34" s="78">
        <v>0</v>
      </c>
      <c r="G34" t="s">
        <v>211</v>
      </c>
      <c r="H34" s="78">
        <v>0</v>
      </c>
      <c r="I34" s="77">
        <v>0</v>
      </c>
      <c r="J34" s="78">
        <v>0</v>
      </c>
      <c r="K34" s="78">
        <v>0</v>
      </c>
    </row>
    <row r="35" spans="2:11">
      <c r="D35" s="19"/>
      <c r="E35" s="19"/>
      <c r="F35" s="19"/>
      <c r="G35" s="19"/>
      <c r="H35" s="19"/>
    </row>
    <row r="36" spans="2:11">
      <c r="D36" s="19"/>
      <c r="E36" s="19"/>
      <c r="F36" s="19"/>
      <c r="G36" s="19"/>
      <c r="H36" s="19"/>
    </row>
    <row r="37" spans="2:11">
      <c r="D37" s="19"/>
      <c r="E37" s="19"/>
      <c r="F37" s="19"/>
      <c r="G37" s="19"/>
      <c r="H37" s="19"/>
    </row>
    <row r="38" spans="2:11">
      <c r="D38" s="19"/>
      <c r="E38" s="19"/>
      <c r="F38" s="19"/>
      <c r="G38" s="19"/>
      <c r="H38" s="19"/>
    </row>
    <row r="39" spans="2:11">
      <c r="D39" s="19"/>
      <c r="E39" s="19"/>
      <c r="F39" s="19"/>
      <c r="G39" s="19"/>
      <c r="H39" s="19"/>
    </row>
    <row r="40" spans="2:11">
      <c r="D40" s="19"/>
      <c r="E40" s="19"/>
      <c r="F40" s="19"/>
      <c r="G40" s="19"/>
      <c r="H40" s="19"/>
    </row>
    <row r="41" spans="2:11">
      <c r="D41" s="19"/>
      <c r="E41" s="19"/>
      <c r="F41" s="19"/>
      <c r="G41" s="19"/>
      <c r="H41" s="19"/>
    </row>
    <row r="42" spans="2:11">
      <c r="D42" s="19"/>
      <c r="E42" s="19"/>
      <c r="F42" s="19"/>
      <c r="G42" s="19"/>
      <c r="H42" s="19"/>
    </row>
    <row r="43" spans="2:11">
      <c r="D43" s="19"/>
      <c r="E43" s="19"/>
      <c r="F43" s="19"/>
      <c r="G43" s="19"/>
      <c r="H43" s="19"/>
    </row>
    <row r="44" spans="2:11">
      <c r="D44" s="19"/>
      <c r="E44" s="19"/>
      <c r="F44" s="19"/>
      <c r="G44" s="19"/>
      <c r="H44" s="19"/>
    </row>
    <row r="45" spans="2:11">
      <c r="D45" s="19"/>
      <c r="E45" s="19"/>
      <c r="F45" s="19"/>
      <c r="G45" s="19"/>
      <c r="H45" s="19"/>
    </row>
    <row r="46" spans="2:11">
      <c r="D46" s="19"/>
      <c r="E46" s="19"/>
      <c r="F46" s="19"/>
      <c r="G46" s="19"/>
      <c r="H46" s="19"/>
    </row>
    <row r="47" spans="2:11">
      <c r="D47" s="19"/>
      <c r="E47" s="19"/>
      <c r="F47" s="19"/>
      <c r="G47" s="19"/>
      <c r="H47" s="19"/>
    </row>
    <row r="48" spans="2:11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79"/>
  <sheetViews>
    <sheetView rightToLeft="1" topLeftCell="A147" workbookViewId="0">
      <selection activeCell="T153" sqref="T15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7">
        <v>45106</v>
      </c>
    </row>
    <row r="2" spans="2:17" s="1" customFormat="1">
      <c r="B2" s="2" t="s">
        <v>1</v>
      </c>
      <c r="C2" s="12" t="s">
        <v>3690</v>
      </c>
    </row>
    <row r="3" spans="2:17" s="1" customFormat="1">
      <c r="B3" s="2" t="s">
        <v>2</v>
      </c>
      <c r="C3" s="26" t="s">
        <v>3691</v>
      </c>
    </row>
    <row r="4" spans="2:17" s="1" customFormat="1">
      <c r="B4" s="2" t="s">
        <v>3</v>
      </c>
      <c r="C4" s="88" t="s">
        <v>197</v>
      </c>
    </row>
    <row r="5" spans="2:17">
      <c r="B5" s="2"/>
    </row>
    <row r="7" spans="2:17" ht="26.25" customHeight="1">
      <c r="B7" s="111" t="s">
        <v>169</v>
      </c>
      <c r="C7" s="112"/>
      <c r="D7" s="112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C12+C52</f>
        <v>71504.561468798318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f>SUM(C13:C51)</f>
        <v>15430.738149521429</v>
      </c>
    </row>
    <row r="13" spans="2:17">
      <c r="B13" t="s">
        <v>3395</v>
      </c>
      <c r="C13" s="94">
        <v>174.40968685840571</v>
      </c>
      <c r="D13" s="95">
        <v>45169</v>
      </c>
    </row>
    <row r="14" spans="2:17">
      <c r="B14" t="s">
        <v>3491</v>
      </c>
      <c r="C14" s="94">
        <v>51.424661635527514</v>
      </c>
      <c r="D14" s="95">
        <v>45199</v>
      </c>
    </row>
    <row r="15" spans="2:17">
      <c r="B15" t="s">
        <v>3357</v>
      </c>
      <c r="C15" s="94">
        <v>33.866891694971912</v>
      </c>
      <c r="D15" s="95">
        <v>45340</v>
      </c>
    </row>
    <row r="16" spans="2:17">
      <c r="B16" t="s">
        <v>3723</v>
      </c>
      <c r="C16" s="94">
        <v>181.248975</v>
      </c>
      <c r="D16" s="95">
        <v>45363</v>
      </c>
    </row>
    <row r="17" spans="2:4">
      <c r="B17" t="s">
        <v>3721</v>
      </c>
      <c r="C17" s="94">
        <v>602.17087500000002</v>
      </c>
      <c r="D17" s="95">
        <v>45838</v>
      </c>
    </row>
    <row r="18" spans="2:4">
      <c r="B18" t="s">
        <v>3455</v>
      </c>
      <c r="C18" s="94">
        <v>1980.7217655566071</v>
      </c>
      <c r="D18" s="95">
        <v>45935</v>
      </c>
    </row>
    <row r="19" spans="2:4">
      <c r="B19" t="s">
        <v>3403</v>
      </c>
      <c r="C19" s="94">
        <v>1170.07995779354</v>
      </c>
      <c r="D19" s="95">
        <v>46022</v>
      </c>
    </row>
    <row r="20" spans="2:4">
      <c r="B20" t="s">
        <v>3372</v>
      </c>
      <c r="C20" s="94">
        <v>238.75813335812157</v>
      </c>
      <c r="D20" s="95">
        <v>46253</v>
      </c>
    </row>
    <row r="21" spans="2:4">
      <c r="B21" t="s">
        <v>3726</v>
      </c>
      <c r="C21" s="94">
        <v>156.14273250000002</v>
      </c>
      <c r="D21" s="95">
        <v>46539</v>
      </c>
    </row>
    <row r="22" spans="2:4">
      <c r="B22" t="s">
        <v>3728</v>
      </c>
      <c r="C22" s="94">
        <v>633.04860999999994</v>
      </c>
      <c r="D22" s="95">
        <v>46661</v>
      </c>
    </row>
    <row r="23" spans="2:4">
      <c r="B23" t="s">
        <v>3732</v>
      </c>
      <c r="C23" s="94">
        <v>622.70084999999995</v>
      </c>
      <c r="D23" s="95">
        <v>46661</v>
      </c>
    </row>
    <row r="24" spans="2:4">
      <c r="B24" t="s">
        <v>3720</v>
      </c>
      <c r="C24" s="94">
        <v>584.43840704301851</v>
      </c>
      <c r="D24" s="95">
        <v>46698</v>
      </c>
    </row>
    <row r="25" spans="2:4">
      <c r="B25" t="s">
        <v>3729</v>
      </c>
      <c r="C25" s="94">
        <v>289.54277887000001</v>
      </c>
      <c r="D25" s="95">
        <v>46772</v>
      </c>
    </row>
    <row r="26" spans="2:4">
      <c r="B26" t="s">
        <v>3526</v>
      </c>
      <c r="C26" s="94">
        <v>1473.4372740660522</v>
      </c>
      <c r="D26" s="95">
        <v>46871</v>
      </c>
    </row>
    <row r="27" spans="2:4">
      <c r="B27" t="s">
        <v>3733</v>
      </c>
      <c r="C27" s="94">
        <v>318.91566999999998</v>
      </c>
      <c r="D27" s="95">
        <v>47118</v>
      </c>
    </row>
    <row r="28" spans="2:4">
      <c r="B28" t="s">
        <v>3725</v>
      </c>
      <c r="C28" s="94">
        <v>111.16236414000001</v>
      </c>
      <c r="D28" s="95">
        <v>47209</v>
      </c>
    </row>
    <row r="29" spans="2:4">
      <c r="B29" t="s">
        <v>3730</v>
      </c>
      <c r="C29" s="94">
        <v>55.536815000000004</v>
      </c>
      <c r="D29" s="95">
        <v>47209</v>
      </c>
    </row>
    <row r="30" spans="2:4">
      <c r="B30" t="s">
        <v>3737</v>
      </c>
      <c r="C30" s="94">
        <v>3.4350800000000001</v>
      </c>
      <c r="D30" s="95">
        <v>47566</v>
      </c>
    </row>
    <row r="31" spans="2:4">
      <c r="B31" t="s">
        <v>3734</v>
      </c>
      <c r="C31" s="94">
        <v>136.37460000000002</v>
      </c>
      <c r="D31" s="95">
        <v>47848</v>
      </c>
    </row>
    <row r="32" spans="2:4">
      <c r="B32" t="s">
        <v>3739</v>
      </c>
      <c r="C32" s="94">
        <v>3.4158770000000005</v>
      </c>
      <c r="D32" s="95">
        <v>47848</v>
      </c>
    </row>
    <row r="33" spans="2:4">
      <c r="B33" t="s">
        <v>3735</v>
      </c>
      <c r="C33" s="94">
        <v>3.8026380000000004</v>
      </c>
      <c r="D33" s="95">
        <v>47907</v>
      </c>
    </row>
    <row r="34" spans="2:4">
      <c r="B34" t="s">
        <v>3747</v>
      </c>
      <c r="C34" s="94">
        <v>2096.7952799999998</v>
      </c>
      <c r="D34" s="95">
        <v>47938</v>
      </c>
    </row>
    <row r="35" spans="2:4">
      <c r="B35" t="s">
        <v>3738</v>
      </c>
      <c r="C35" s="94">
        <v>524.524765</v>
      </c>
      <c r="D35" s="95">
        <v>47969</v>
      </c>
    </row>
    <row r="36" spans="2:4">
      <c r="B36" t="s">
        <v>3746</v>
      </c>
      <c r="C36" s="94">
        <v>740.47186999999997</v>
      </c>
      <c r="D36" s="95">
        <v>47969</v>
      </c>
    </row>
    <row r="37" spans="2:4">
      <c r="B37" t="s">
        <v>3741</v>
      </c>
      <c r="C37" s="94">
        <v>134.69068343645461</v>
      </c>
      <c r="D37" s="95">
        <v>48212</v>
      </c>
    </row>
    <row r="38" spans="2:4">
      <c r="B38" t="s">
        <v>3742</v>
      </c>
      <c r="C38" s="94">
        <v>173.47848070316402</v>
      </c>
      <c r="D38" s="95">
        <v>48212</v>
      </c>
    </row>
    <row r="39" spans="2:4">
      <c r="B39" t="s">
        <v>3724</v>
      </c>
      <c r="C39" s="94">
        <v>23.403678080000002</v>
      </c>
      <c r="D39" s="95">
        <v>48214</v>
      </c>
    </row>
    <row r="40" spans="2:4">
      <c r="B40" t="s">
        <v>3727</v>
      </c>
      <c r="C40" s="94">
        <v>44.536603999999997</v>
      </c>
      <c r="D40" s="95">
        <v>48214</v>
      </c>
    </row>
    <row r="41" spans="2:4">
      <c r="B41" t="s">
        <v>3743</v>
      </c>
      <c r="C41" s="94">
        <v>560.09905076657105</v>
      </c>
      <c r="D41" s="95">
        <v>48233</v>
      </c>
    </row>
    <row r="42" spans="2:4">
      <c r="B42" t="s">
        <v>3740</v>
      </c>
      <c r="C42" s="94">
        <v>222.92992399348947</v>
      </c>
      <c r="D42" s="95">
        <v>48274</v>
      </c>
    </row>
    <row r="43" spans="2:4">
      <c r="B43" t="s">
        <v>2668</v>
      </c>
      <c r="C43" s="94">
        <v>134.62076948636863</v>
      </c>
      <c r="D43" s="95">
        <v>48274</v>
      </c>
    </row>
    <row r="44" spans="2:4">
      <c r="B44" t="s">
        <v>3744</v>
      </c>
      <c r="C44" s="94">
        <v>2.3919390000000003</v>
      </c>
      <c r="D44" s="95">
        <v>48297</v>
      </c>
    </row>
    <row r="45" spans="2:4">
      <c r="B45" t="s">
        <v>3745</v>
      </c>
      <c r="C45" s="94">
        <v>779.08154379040457</v>
      </c>
      <c r="D45" s="95">
        <v>48297</v>
      </c>
    </row>
    <row r="46" spans="2:4">
      <c r="B46" t="s">
        <v>3250</v>
      </c>
      <c r="C46" s="94">
        <v>47.671606655653868</v>
      </c>
      <c r="D46" s="95">
        <v>48482</v>
      </c>
    </row>
    <row r="47" spans="2:4">
      <c r="B47" t="s">
        <v>3736</v>
      </c>
      <c r="C47" s="94">
        <v>386.77371999999997</v>
      </c>
      <c r="D47" s="95">
        <v>48700</v>
      </c>
    </row>
    <row r="48" spans="2:4">
      <c r="B48" t="s">
        <v>3331</v>
      </c>
      <c r="C48" s="94">
        <v>17.756751831939003</v>
      </c>
      <c r="D48" s="95">
        <v>48844</v>
      </c>
    </row>
    <row r="49" spans="2:4">
      <c r="B49" t="s">
        <v>3731</v>
      </c>
      <c r="C49" s="94">
        <v>645.12513999999999</v>
      </c>
      <c r="D49" s="95">
        <v>50256</v>
      </c>
    </row>
    <row r="50" spans="2:4">
      <c r="B50" t="s">
        <v>3722</v>
      </c>
      <c r="C50" s="94">
        <v>71.751699261141653</v>
      </c>
      <c r="D50" s="95">
        <v>52047</v>
      </c>
    </row>
    <row r="51" spans="2:4">
      <c r="B51"/>
      <c r="C51" s="77"/>
    </row>
    <row r="52" spans="2:4">
      <c r="B52" s="79" t="s">
        <v>226</v>
      </c>
      <c r="C52" s="81">
        <f>SUM(C53:C176)</f>
        <v>56073.823319276882</v>
      </c>
    </row>
    <row r="53" spans="2:4">
      <c r="B53" t="s">
        <v>3594</v>
      </c>
      <c r="C53" s="94">
        <v>2.7320831379456005</v>
      </c>
      <c r="D53" s="95">
        <v>45126</v>
      </c>
    </row>
    <row r="54" spans="2:4">
      <c r="B54" t="s">
        <v>3590</v>
      </c>
      <c r="C54" s="94">
        <v>127.79416750862401</v>
      </c>
      <c r="D54" s="95">
        <v>45187</v>
      </c>
    </row>
    <row r="55" spans="2:4">
      <c r="B55" t="s">
        <v>3550</v>
      </c>
      <c r="C55" s="94">
        <v>8.5063231769640009</v>
      </c>
      <c r="D55" s="95">
        <v>45371</v>
      </c>
    </row>
    <row r="56" spans="2:4">
      <c r="B56" t="s">
        <v>3751</v>
      </c>
      <c r="C56" s="94">
        <v>209.40162395129812</v>
      </c>
      <c r="D56" s="95">
        <v>45485</v>
      </c>
    </row>
    <row r="57" spans="2:4">
      <c r="B57" t="s">
        <v>3748</v>
      </c>
      <c r="C57" s="94">
        <v>85.345115581641593</v>
      </c>
      <c r="D57" s="95">
        <v>45515</v>
      </c>
    </row>
    <row r="58" spans="2:4">
      <c r="B58" t="s">
        <v>3748</v>
      </c>
      <c r="C58" s="94">
        <v>61.186894489785608</v>
      </c>
      <c r="D58" s="95">
        <v>45515</v>
      </c>
    </row>
    <row r="59" spans="2:4">
      <c r="B59" t="s">
        <v>3622</v>
      </c>
      <c r="C59" s="94">
        <v>174.34459361750882</v>
      </c>
      <c r="D59" s="95">
        <v>45602</v>
      </c>
    </row>
    <row r="60" spans="2:4">
      <c r="B60" t="s">
        <v>3563</v>
      </c>
      <c r="C60" s="94">
        <v>152.89804000000001</v>
      </c>
      <c r="D60" s="95">
        <v>45615</v>
      </c>
    </row>
    <row r="61" spans="2:4">
      <c r="B61" t="s">
        <v>3750</v>
      </c>
      <c r="C61" s="94">
        <v>21.387783105000004</v>
      </c>
      <c r="D61" s="95">
        <v>45710</v>
      </c>
    </row>
    <row r="62" spans="2:4">
      <c r="B62" t="s">
        <v>3540</v>
      </c>
      <c r="C62" s="94">
        <v>19.878655635669602</v>
      </c>
      <c r="D62" s="95">
        <v>45830</v>
      </c>
    </row>
    <row r="63" spans="2:4">
      <c r="B63" t="s">
        <v>3755</v>
      </c>
      <c r="C63" s="94">
        <v>18.989421750000002</v>
      </c>
      <c r="D63" s="95">
        <v>45869</v>
      </c>
    </row>
    <row r="64" spans="2:4">
      <c r="B64" t="s">
        <v>3760</v>
      </c>
      <c r="C64" s="94">
        <v>54.852525000000007</v>
      </c>
      <c r="D64" s="95">
        <v>45869</v>
      </c>
    </row>
    <row r="65" spans="2:4">
      <c r="B65" t="s">
        <v>3801</v>
      </c>
      <c r="C65" s="94">
        <v>831.977825607</v>
      </c>
      <c r="D65" s="95">
        <v>45930</v>
      </c>
    </row>
    <row r="66" spans="2:4">
      <c r="B66" t="s">
        <v>3520</v>
      </c>
      <c r="C66" s="94">
        <v>42.300016694436003</v>
      </c>
      <c r="D66" s="95">
        <v>46014</v>
      </c>
    </row>
    <row r="67" spans="2:4">
      <c r="B67" t="s">
        <v>3794</v>
      </c>
      <c r="C67" s="94">
        <v>2.2761659999999999</v>
      </c>
      <c r="D67" s="95">
        <v>46082</v>
      </c>
    </row>
    <row r="68" spans="2:4">
      <c r="B68" t="s">
        <v>3796</v>
      </c>
      <c r="C68" s="94">
        <v>593.82787399999995</v>
      </c>
      <c r="D68" s="95">
        <v>46112</v>
      </c>
    </row>
    <row r="69" spans="2:4">
      <c r="B69" t="s">
        <v>3811</v>
      </c>
      <c r="C69" s="94">
        <v>918.41993147000005</v>
      </c>
      <c r="D69" s="95">
        <v>46149</v>
      </c>
    </row>
    <row r="70" spans="2:4">
      <c r="B70" t="s">
        <v>3788</v>
      </c>
      <c r="C70" s="94">
        <v>236.651556</v>
      </c>
      <c r="D70" s="95">
        <v>46203</v>
      </c>
    </row>
    <row r="71" spans="2:4">
      <c r="B71" t="s">
        <v>3754</v>
      </c>
      <c r="C71" s="94">
        <v>16.85087596</v>
      </c>
      <c r="D71" s="95">
        <v>46326</v>
      </c>
    </row>
    <row r="72" spans="2:4">
      <c r="B72" t="s">
        <v>3767</v>
      </c>
      <c r="C72" s="94">
        <v>0.56879434000000006</v>
      </c>
      <c r="D72" s="95">
        <v>46326</v>
      </c>
    </row>
    <row r="73" spans="2:4">
      <c r="B73" t="s">
        <v>3790</v>
      </c>
      <c r="C73" s="94">
        <v>3.7653431100000003</v>
      </c>
      <c r="D73" s="95">
        <v>46326</v>
      </c>
    </row>
    <row r="74" spans="2:4">
      <c r="B74" t="s">
        <v>3791</v>
      </c>
      <c r="C74" s="94">
        <v>3.8044010500000005</v>
      </c>
      <c r="D74" s="95">
        <v>46326</v>
      </c>
    </row>
    <row r="75" spans="2:4">
      <c r="B75" t="s">
        <v>3795</v>
      </c>
      <c r="C75" s="94">
        <v>5.9514740499999998</v>
      </c>
      <c r="D75" s="95">
        <v>46326</v>
      </c>
    </row>
    <row r="76" spans="2:4">
      <c r="B76" t="s">
        <v>3807</v>
      </c>
      <c r="C76" s="94">
        <v>3.6352126300000003</v>
      </c>
      <c r="D76" s="95">
        <v>46326</v>
      </c>
    </row>
    <row r="77" spans="2:4">
      <c r="B77" t="s">
        <v>3778</v>
      </c>
      <c r="C77" s="94">
        <v>543.2618578020722</v>
      </c>
      <c r="D77" s="95">
        <v>46417</v>
      </c>
    </row>
    <row r="78" spans="2:4">
      <c r="B78" t="s">
        <v>3567</v>
      </c>
      <c r="C78" s="94">
        <v>345.22904057276401</v>
      </c>
      <c r="D78" s="95">
        <v>46418</v>
      </c>
    </row>
    <row r="79" spans="2:4">
      <c r="B79" t="s">
        <v>3779</v>
      </c>
      <c r="C79" s="94">
        <v>753.74855815500007</v>
      </c>
      <c r="D79" s="95">
        <v>46465</v>
      </c>
    </row>
    <row r="80" spans="2:4">
      <c r="B80" t="s">
        <v>3763</v>
      </c>
      <c r="C80" s="94">
        <v>33.552505934999999</v>
      </c>
      <c r="D80" s="95">
        <v>46524</v>
      </c>
    </row>
    <row r="81" spans="2:4">
      <c r="B81" t="s">
        <v>3771</v>
      </c>
      <c r="C81" s="94">
        <v>249.81402</v>
      </c>
      <c r="D81" s="95">
        <v>46572</v>
      </c>
    </row>
    <row r="82" spans="2:4">
      <c r="B82" t="s">
        <v>3768</v>
      </c>
      <c r="C82" s="94">
        <v>811.80603783000004</v>
      </c>
      <c r="D82" s="95">
        <v>46573</v>
      </c>
    </row>
    <row r="83" spans="2:4">
      <c r="B83" t="s">
        <v>3753</v>
      </c>
      <c r="C83" s="94">
        <v>65.489995560000011</v>
      </c>
      <c r="D83" s="95">
        <v>46637</v>
      </c>
    </row>
    <row r="84" spans="2:4">
      <c r="B84" t="s">
        <v>3762</v>
      </c>
      <c r="C84" s="94">
        <v>677.93641608000007</v>
      </c>
      <c r="D84" s="95">
        <v>46643</v>
      </c>
    </row>
    <row r="85" spans="2:4">
      <c r="B85" t="s">
        <v>3817</v>
      </c>
      <c r="C85" s="94">
        <v>603.88337510000008</v>
      </c>
      <c r="D85" s="95">
        <v>46660</v>
      </c>
    </row>
    <row r="86" spans="2:4">
      <c r="B86" t="s">
        <v>3749</v>
      </c>
      <c r="C86" s="94">
        <v>105.93430667694864</v>
      </c>
      <c r="D86" s="95">
        <v>46722</v>
      </c>
    </row>
    <row r="87" spans="2:4">
      <c r="B87" t="s">
        <v>3832</v>
      </c>
      <c r="C87" s="94">
        <v>1746.9638655700001</v>
      </c>
      <c r="D87" s="95">
        <v>46722</v>
      </c>
    </row>
    <row r="88" spans="2:4">
      <c r="B88" t="s">
        <v>3846</v>
      </c>
      <c r="C88" s="94">
        <v>124.69377399999999</v>
      </c>
      <c r="D88" s="95">
        <v>46722</v>
      </c>
    </row>
    <row r="89" spans="2:4">
      <c r="B89" t="s">
        <v>3810</v>
      </c>
      <c r="C89" s="94">
        <v>568.72988563000001</v>
      </c>
      <c r="D89" s="95">
        <v>46742</v>
      </c>
    </row>
    <row r="90" spans="2:4">
      <c r="B90" t="s">
        <v>3824</v>
      </c>
      <c r="C90" s="94">
        <v>1044.3613809900003</v>
      </c>
      <c r="D90" s="95">
        <v>46752</v>
      </c>
    </row>
    <row r="91" spans="2:4">
      <c r="B91" t="s">
        <v>3826</v>
      </c>
      <c r="C91" s="94">
        <v>219.57228097884843</v>
      </c>
      <c r="D91" s="95">
        <v>46753</v>
      </c>
    </row>
    <row r="92" spans="2:4">
      <c r="B92" t="s">
        <v>3769</v>
      </c>
      <c r="C92" s="94">
        <v>134.94812902386008</v>
      </c>
      <c r="D92" s="95">
        <v>46794</v>
      </c>
    </row>
    <row r="93" spans="2:4">
      <c r="B93" t="s">
        <v>3787</v>
      </c>
      <c r="C93" s="94">
        <v>548.1417617320501</v>
      </c>
      <c r="D93" s="95">
        <v>46997</v>
      </c>
    </row>
    <row r="94" spans="2:4">
      <c r="B94" t="s">
        <v>3822</v>
      </c>
      <c r="C94" s="94">
        <v>782.4556697098501</v>
      </c>
      <c r="D94" s="95">
        <v>46997</v>
      </c>
    </row>
    <row r="95" spans="2:4">
      <c r="B95" t="s">
        <v>3789</v>
      </c>
      <c r="C95" s="94">
        <v>632.24168100000009</v>
      </c>
      <c r="D95" s="95">
        <v>47082</v>
      </c>
    </row>
    <row r="96" spans="2:4">
      <c r="B96" t="s">
        <v>3756</v>
      </c>
      <c r="C96" s="94">
        <v>55.692658999999999</v>
      </c>
      <c r="D96" s="95">
        <v>47107</v>
      </c>
    </row>
    <row r="97" spans="2:4">
      <c r="B97" t="s">
        <v>3757</v>
      </c>
      <c r="C97" s="94">
        <v>92.280265139999997</v>
      </c>
      <c r="D97" s="95">
        <v>47119</v>
      </c>
    </row>
    <row r="98" spans="2:4">
      <c r="B98" t="s">
        <v>3758</v>
      </c>
      <c r="C98" s="94">
        <v>73.897918109999992</v>
      </c>
      <c r="D98" s="95">
        <v>47119</v>
      </c>
    </row>
    <row r="99" spans="2:4">
      <c r="B99" t="s">
        <v>3759</v>
      </c>
      <c r="C99" s="94">
        <v>38.565567003600009</v>
      </c>
      <c r="D99" s="95">
        <v>47119</v>
      </c>
    </row>
    <row r="100" spans="2:4">
      <c r="B100" t="s">
        <v>3770</v>
      </c>
      <c r="C100" s="94">
        <v>0.23123779</v>
      </c>
      <c r="D100" s="95">
        <v>47119</v>
      </c>
    </row>
    <row r="101" spans="2:4">
      <c r="B101" t="s">
        <v>3775</v>
      </c>
      <c r="C101" s="94">
        <v>18.914992000000002</v>
      </c>
      <c r="D101" s="95">
        <v>47119</v>
      </c>
    </row>
    <row r="102" spans="2:4">
      <c r="B102" t="s">
        <v>3783</v>
      </c>
      <c r="C102" s="94">
        <v>535.92039499999998</v>
      </c>
      <c r="D102" s="95">
        <v>47201</v>
      </c>
    </row>
    <row r="103" spans="2:4">
      <c r="B103" t="s">
        <v>3773</v>
      </c>
      <c r="C103" s="94">
        <v>325.09456816000005</v>
      </c>
      <c r="D103" s="95">
        <v>47209</v>
      </c>
    </row>
    <row r="104" spans="2:4">
      <c r="B104" t="s">
        <v>3844</v>
      </c>
      <c r="C104" s="94">
        <v>36.833363840000004</v>
      </c>
      <c r="D104" s="95">
        <v>47209</v>
      </c>
    </row>
    <row r="105" spans="2:4">
      <c r="B105" t="s">
        <v>3798</v>
      </c>
      <c r="C105" s="94">
        <v>374.82801900000004</v>
      </c>
      <c r="D105" s="95">
        <v>47236</v>
      </c>
    </row>
    <row r="106" spans="2:4">
      <c r="B106" t="s">
        <v>3761</v>
      </c>
      <c r="C106" s="94">
        <v>33.914237</v>
      </c>
      <c r="D106" s="95">
        <v>47239</v>
      </c>
    </row>
    <row r="107" spans="2:4">
      <c r="B107" t="s">
        <v>3764</v>
      </c>
      <c r="C107" s="94">
        <v>76.051929263849999</v>
      </c>
      <c r="D107" s="95">
        <v>47255</v>
      </c>
    </row>
    <row r="108" spans="2:4">
      <c r="B108" t="s">
        <v>3766</v>
      </c>
      <c r="C108" s="94">
        <v>21.781674465750001</v>
      </c>
      <c r="D108" s="95">
        <v>47270</v>
      </c>
    </row>
    <row r="109" spans="2:4">
      <c r="B109" t="s">
        <v>3804</v>
      </c>
      <c r="C109" s="94">
        <v>237.90944500000001</v>
      </c>
      <c r="D109" s="95">
        <v>47301</v>
      </c>
    </row>
    <row r="110" spans="2:4">
      <c r="B110" t="s">
        <v>3808</v>
      </c>
      <c r="C110" s="94">
        <v>1070.1366584300001</v>
      </c>
      <c r="D110" s="95">
        <v>47301</v>
      </c>
    </row>
    <row r="111" spans="2:4">
      <c r="B111" t="s">
        <v>3818</v>
      </c>
      <c r="C111" s="94">
        <v>405.36977999999999</v>
      </c>
      <c r="D111" s="95">
        <v>47301</v>
      </c>
    </row>
    <row r="112" spans="2:4">
      <c r="B112" t="s">
        <v>3772</v>
      </c>
      <c r="C112" s="94">
        <v>504.18423700000005</v>
      </c>
      <c r="D112" s="95">
        <v>47392</v>
      </c>
    </row>
    <row r="113" spans="2:4">
      <c r="B113" t="s">
        <v>3823</v>
      </c>
      <c r="C113" s="94">
        <v>1091.0224040000001</v>
      </c>
      <c r="D113" s="95">
        <v>47398</v>
      </c>
    </row>
    <row r="114" spans="2:4">
      <c r="B114" t="s">
        <v>3774</v>
      </c>
      <c r="C114" s="94">
        <v>148.54501786500003</v>
      </c>
      <c r="D114" s="95">
        <v>47407</v>
      </c>
    </row>
    <row r="115" spans="2:4">
      <c r="B115" t="s">
        <v>3780</v>
      </c>
      <c r="C115" s="94">
        <v>24.180166</v>
      </c>
      <c r="D115" s="95">
        <v>47447</v>
      </c>
    </row>
    <row r="116" spans="2:4">
      <c r="B116" t="s">
        <v>3799</v>
      </c>
      <c r="C116" s="94">
        <v>1.701519</v>
      </c>
      <c r="D116" s="95">
        <v>47453</v>
      </c>
    </row>
    <row r="117" spans="2:4">
      <c r="B117" t="s">
        <v>3813</v>
      </c>
      <c r="C117" s="94">
        <v>350.17344603000004</v>
      </c>
      <c r="D117" s="95">
        <v>47463</v>
      </c>
    </row>
    <row r="118" spans="2:4">
      <c r="B118" t="s">
        <v>3821</v>
      </c>
      <c r="C118" s="94">
        <v>114.79625819116549</v>
      </c>
      <c r="D118" s="95">
        <v>47467</v>
      </c>
    </row>
    <row r="119" spans="2:4">
      <c r="B119" t="s">
        <v>2666</v>
      </c>
      <c r="C119" s="94">
        <v>82.9663894251876</v>
      </c>
      <c r="D119" s="95">
        <v>47467</v>
      </c>
    </row>
    <row r="120" spans="2:4">
      <c r="B120" t="s">
        <v>2456</v>
      </c>
      <c r="C120" s="94">
        <v>969.63635378000015</v>
      </c>
      <c r="D120" s="95">
        <v>47528</v>
      </c>
    </row>
    <row r="121" spans="2:4">
      <c r="B121" t="s">
        <v>3781</v>
      </c>
      <c r="C121" s="94">
        <v>448.66789591500003</v>
      </c>
      <c r="D121" s="95">
        <v>47574</v>
      </c>
    </row>
    <row r="122" spans="2:4">
      <c r="B122" t="s">
        <v>3841</v>
      </c>
      <c r="C122" s="94">
        <v>484.08358000000004</v>
      </c>
      <c r="D122" s="95">
        <v>47599</v>
      </c>
    </row>
    <row r="123" spans="2:4">
      <c r="B123" t="s">
        <v>3835</v>
      </c>
      <c r="C123" s="94">
        <v>2897.422700362079</v>
      </c>
      <c r="D123" s="95">
        <v>47665</v>
      </c>
    </row>
    <row r="124" spans="2:4">
      <c r="B124" t="s">
        <v>3840</v>
      </c>
      <c r="C124" s="94">
        <v>1194.4816510809358</v>
      </c>
      <c r="D124" s="95">
        <v>47665</v>
      </c>
    </row>
    <row r="125" spans="2:4">
      <c r="B125" t="s">
        <v>3777</v>
      </c>
      <c r="C125" s="94">
        <v>726.16592200000002</v>
      </c>
      <c r="D125" s="95">
        <v>47715</v>
      </c>
    </row>
    <row r="126" spans="2:4">
      <c r="B126" t="s">
        <v>3784</v>
      </c>
      <c r="C126" s="94">
        <v>1417.2781179999999</v>
      </c>
      <c r="D126" s="95">
        <v>47715</v>
      </c>
    </row>
    <row r="127" spans="2:4">
      <c r="B127" t="s">
        <v>3843</v>
      </c>
      <c r="C127" s="94">
        <v>41.503590405000004</v>
      </c>
      <c r="D127" s="95">
        <v>47715</v>
      </c>
    </row>
    <row r="128" spans="2:4">
      <c r="B128" t="s">
        <v>3800</v>
      </c>
      <c r="C128" s="94">
        <v>1375.9634000000001</v>
      </c>
      <c r="D128" s="95">
        <v>47735</v>
      </c>
    </row>
    <row r="129" spans="2:4">
      <c r="B129" t="s">
        <v>3792</v>
      </c>
      <c r="C129" s="94">
        <v>179.114632</v>
      </c>
      <c r="D129" s="95">
        <v>47756</v>
      </c>
    </row>
    <row r="130" spans="2:4">
      <c r="B130" t="s">
        <v>3842</v>
      </c>
      <c r="C130" s="94">
        <v>1216.0124739392711</v>
      </c>
      <c r="D130" s="95">
        <v>47832</v>
      </c>
    </row>
    <row r="131" spans="2:4">
      <c r="B131" t="s">
        <v>3805</v>
      </c>
      <c r="C131" s="94">
        <v>189.25334712000003</v>
      </c>
      <c r="D131" s="95">
        <v>47848</v>
      </c>
    </row>
    <row r="132" spans="2:4">
      <c r="B132" t="s">
        <v>3820</v>
      </c>
      <c r="C132" s="94">
        <v>501.31794493078286</v>
      </c>
      <c r="D132" s="95">
        <v>47848</v>
      </c>
    </row>
    <row r="133" spans="2:4">
      <c r="B133" t="s">
        <v>2510</v>
      </c>
      <c r="C133" s="94">
        <v>229.8184125025268</v>
      </c>
      <c r="D133" s="95">
        <v>47848</v>
      </c>
    </row>
    <row r="134" spans="2:4">
      <c r="B134" t="s">
        <v>3785</v>
      </c>
      <c r="C134" s="94">
        <v>642.56873633640021</v>
      </c>
      <c r="D134" s="95">
        <v>47849</v>
      </c>
    </row>
    <row r="135" spans="2:4">
      <c r="B135" t="s">
        <v>3849</v>
      </c>
      <c r="C135" s="94">
        <v>1708.64557962</v>
      </c>
      <c r="D135" s="95">
        <v>47927</v>
      </c>
    </row>
    <row r="136" spans="2:4">
      <c r="B136" t="s">
        <v>2472</v>
      </c>
      <c r="C136" s="94">
        <v>1796.882087305305</v>
      </c>
      <c r="D136" s="95">
        <v>47937</v>
      </c>
    </row>
    <row r="137" spans="2:4">
      <c r="B137" t="s">
        <v>3802</v>
      </c>
      <c r="C137" s="94">
        <v>450.85006974000004</v>
      </c>
      <c r="D137" s="95">
        <v>47987</v>
      </c>
    </row>
    <row r="138" spans="2:4">
      <c r="B138" t="s">
        <v>3765</v>
      </c>
      <c r="C138" s="94">
        <v>294.81599999999997</v>
      </c>
      <c r="D138" s="95">
        <v>48004</v>
      </c>
    </row>
    <row r="139" spans="2:4">
      <c r="B139" t="s">
        <v>3809</v>
      </c>
      <c r="C139" s="94">
        <v>146.46377643750003</v>
      </c>
      <c r="D139" s="95">
        <v>48029</v>
      </c>
    </row>
    <row r="140" spans="2:4">
      <c r="B140" t="s">
        <v>3806</v>
      </c>
      <c r="C140" s="94">
        <v>3.2084157800000002</v>
      </c>
      <c r="D140" s="95">
        <v>48030</v>
      </c>
    </row>
    <row r="141" spans="2:4">
      <c r="B141" t="s">
        <v>2512</v>
      </c>
      <c r="C141" s="94">
        <v>522.40230760500003</v>
      </c>
      <c r="D141" s="95">
        <v>48054</v>
      </c>
    </row>
    <row r="142" spans="2:4">
      <c r="B142" t="s">
        <v>3752</v>
      </c>
      <c r="C142" s="94">
        <v>19.41157381</v>
      </c>
      <c r="D142" s="95">
        <v>48069</v>
      </c>
    </row>
    <row r="143" spans="2:4">
      <c r="B143" t="s">
        <v>3827</v>
      </c>
      <c r="C143" s="94">
        <v>803.78700663740756</v>
      </c>
      <c r="D143" s="95">
        <v>48121</v>
      </c>
    </row>
    <row r="144" spans="2:4">
      <c r="B144" t="s">
        <v>3828</v>
      </c>
      <c r="C144" s="94">
        <v>213.31270080190086</v>
      </c>
      <c r="D144" s="95">
        <v>48121</v>
      </c>
    </row>
    <row r="145" spans="2:4">
      <c r="B145" t="s">
        <v>3819</v>
      </c>
      <c r="C145" s="94">
        <v>2.0139648514713167</v>
      </c>
      <c r="D145" s="95">
        <v>48122</v>
      </c>
    </row>
    <row r="146" spans="2:4">
      <c r="B146" t="s">
        <v>3816</v>
      </c>
      <c r="C146" s="94">
        <v>38.946028689999999</v>
      </c>
      <c r="D146" s="95">
        <v>48151</v>
      </c>
    </row>
    <row r="147" spans="2:4">
      <c r="B147" t="s">
        <v>3814</v>
      </c>
      <c r="C147" s="94">
        <v>814.16981890000011</v>
      </c>
      <c r="D147" s="95">
        <v>48176</v>
      </c>
    </row>
    <row r="148" spans="2:4">
      <c r="B148" t="s">
        <v>2672</v>
      </c>
      <c r="C148" s="94">
        <v>545.74432975271725</v>
      </c>
      <c r="D148" s="95">
        <v>48180</v>
      </c>
    </row>
    <row r="149" spans="2:4">
      <c r="B149" t="s">
        <v>3793</v>
      </c>
      <c r="C149" s="94">
        <v>42.839830990000003</v>
      </c>
      <c r="D149" s="95">
        <v>48213</v>
      </c>
    </row>
    <row r="150" spans="2:4">
      <c r="B150" t="s">
        <v>3833</v>
      </c>
      <c r="C150" s="94">
        <v>805.98186504000012</v>
      </c>
      <c r="D150" s="95">
        <v>48234</v>
      </c>
    </row>
    <row r="151" spans="2:4">
      <c r="B151" t="s">
        <v>3786</v>
      </c>
      <c r="C151" s="94">
        <v>229.52054600000002</v>
      </c>
      <c r="D151" s="95">
        <v>48268</v>
      </c>
    </row>
    <row r="152" spans="2:4">
      <c r="B152" t="s">
        <v>3825</v>
      </c>
      <c r="C152" s="94">
        <v>146.17589999999998</v>
      </c>
      <c r="D152" s="95">
        <v>48294</v>
      </c>
    </row>
    <row r="153" spans="2:4">
      <c r="B153" t="s">
        <v>3829</v>
      </c>
      <c r="C153" s="94">
        <v>31.752045139500002</v>
      </c>
      <c r="D153" s="95">
        <v>48319</v>
      </c>
    </row>
    <row r="154" spans="2:4">
      <c r="B154" t="s">
        <v>3831</v>
      </c>
      <c r="C154" s="94">
        <v>946.30682799736201</v>
      </c>
      <c r="D154" s="95">
        <v>48332</v>
      </c>
    </row>
    <row r="155" spans="2:4">
      <c r="B155" t="s">
        <v>3837</v>
      </c>
      <c r="C155" s="94">
        <v>1156.4387370000002</v>
      </c>
      <c r="D155" s="95">
        <v>48365</v>
      </c>
    </row>
    <row r="156" spans="2:4">
      <c r="B156" t="s">
        <v>3834</v>
      </c>
      <c r="C156" s="94">
        <v>704.01307050000003</v>
      </c>
      <c r="D156" s="95">
        <v>48366</v>
      </c>
    </row>
    <row r="157" spans="2:4">
      <c r="B157" t="s">
        <v>3838</v>
      </c>
      <c r="C157" s="94">
        <v>649.23480772817948</v>
      </c>
      <c r="D157" s="95">
        <v>48395</v>
      </c>
    </row>
    <row r="158" spans="2:4">
      <c r="B158" t="s">
        <v>2468</v>
      </c>
      <c r="C158" s="94">
        <v>308.38646673049766</v>
      </c>
      <c r="D158" s="95">
        <v>48395</v>
      </c>
    </row>
    <row r="159" spans="2:4">
      <c r="B159" t="s">
        <v>3776</v>
      </c>
      <c r="C159" s="94">
        <v>597.32831376000001</v>
      </c>
      <c r="D159" s="95">
        <v>48446</v>
      </c>
    </row>
    <row r="160" spans="2:4">
      <c r="B160" t="s">
        <v>3782</v>
      </c>
      <c r="C160" s="94">
        <v>5.2528900000000007</v>
      </c>
      <c r="D160" s="95">
        <v>48446</v>
      </c>
    </row>
    <row r="161" spans="2:4">
      <c r="B161" t="s">
        <v>2520</v>
      </c>
      <c r="C161" s="94">
        <v>63.873322000000009</v>
      </c>
      <c r="D161" s="95">
        <v>48466</v>
      </c>
    </row>
    <row r="162" spans="2:4">
      <c r="B162" t="s">
        <v>2518</v>
      </c>
      <c r="C162" s="94">
        <v>87.044728500000005</v>
      </c>
      <c r="D162" s="95">
        <v>48466</v>
      </c>
    </row>
    <row r="163" spans="2:4">
      <c r="B163" t="s">
        <v>3847</v>
      </c>
      <c r="C163" s="94">
        <v>1338.2187259853868</v>
      </c>
      <c r="D163" s="95">
        <v>48669</v>
      </c>
    </row>
    <row r="164" spans="2:4">
      <c r="B164" t="s">
        <v>3850</v>
      </c>
      <c r="C164" s="94">
        <v>2083.5760265550057</v>
      </c>
      <c r="D164" s="95">
        <v>48693</v>
      </c>
    </row>
    <row r="165" spans="2:4">
      <c r="B165" t="s">
        <v>3845</v>
      </c>
      <c r="C165" s="94">
        <v>731.94920789776234</v>
      </c>
      <c r="D165" s="95">
        <v>48757</v>
      </c>
    </row>
    <row r="166" spans="2:4">
      <c r="B166" t="s">
        <v>3851</v>
      </c>
      <c r="C166" s="94">
        <v>925.2646938980173</v>
      </c>
      <c r="D166" s="95">
        <v>48760</v>
      </c>
    </row>
    <row r="167" spans="2:4">
      <c r="B167" t="s">
        <v>3839</v>
      </c>
      <c r="C167" s="94">
        <v>905.61166700000001</v>
      </c>
      <c r="D167" s="95">
        <v>48914</v>
      </c>
    </row>
    <row r="168" spans="2:4">
      <c r="B168" t="s">
        <v>3803</v>
      </c>
      <c r="C168" s="94">
        <v>408.55990594000002</v>
      </c>
      <c r="D168" s="95">
        <v>48942</v>
      </c>
    </row>
    <row r="169" spans="2:4">
      <c r="B169" t="s">
        <v>3815</v>
      </c>
      <c r="C169" s="94">
        <v>297.10586636000005</v>
      </c>
      <c r="D169" s="95">
        <v>48942</v>
      </c>
    </row>
    <row r="170" spans="2:4">
      <c r="B170" t="s">
        <v>2430</v>
      </c>
      <c r="C170" s="94">
        <v>1113.0783259999998</v>
      </c>
      <c r="D170" s="95">
        <v>49405</v>
      </c>
    </row>
    <row r="171" spans="2:4">
      <c r="B171" t="s">
        <v>3830</v>
      </c>
      <c r="C171" s="94">
        <v>981.09808897500011</v>
      </c>
      <c r="D171" s="95">
        <v>49427</v>
      </c>
    </row>
    <row r="172" spans="2:4">
      <c r="B172" t="s">
        <v>3797</v>
      </c>
      <c r="C172" s="94">
        <v>1546.2917554950002</v>
      </c>
      <c r="D172" s="95">
        <v>50586</v>
      </c>
    </row>
    <row r="173" spans="2:4">
      <c r="B173" t="s">
        <v>3812</v>
      </c>
      <c r="C173" s="94">
        <v>0.294742</v>
      </c>
      <c r="D173" s="95">
        <v>50586</v>
      </c>
    </row>
    <row r="174" spans="2:4">
      <c r="B174" t="s">
        <v>3836</v>
      </c>
      <c r="C174" s="94">
        <v>251.79311055506165</v>
      </c>
      <c r="D174" s="95">
        <v>50586</v>
      </c>
    </row>
    <row r="175" spans="2:4">
      <c r="B175" t="s">
        <v>3848</v>
      </c>
      <c r="C175" s="94">
        <v>537.78604599999994</v>
      </c>
      <c r="D175" s="95">
        <v>50586</v>
      </c>
    </row>
    <row r="176" spans="2:4">
      <c r="B176"/>
      <c r="C176" s="77"/>
    </row>
    <row r="178" spans="2:4">
      <c r="B178"/>
      <c r="C178" s="94"/>
      <c r="D178"/>
    </row>
    <row r="179" spans="2:4">
      <c r="B179"/>
      <c r="C179" s="94"/>
      <c r="D179"/>
    </row>
  </sheetData>
  <sortState xmlns:xlrd2="http://schemas.microsoft.com/office/spreadsheetml/2017/richdata2" ref="A53:BI215">
    <sortCondition ref="D53:D215"/>
  </sortState>
  <mergeCells count="1">
    <mergeCell ref="B7:D7"/>
  </mergeCells>
  <dataValidations count="1">
    <dataValidation allowBlank="1" showInputMessage="1" showErrorMessage="1" sqref="C1:C4 B180:D1048576 E55:XFD1048576 A5:XFD54 A55:A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7">
        <v>45106</v>
      </c>
    </row>
    <row r="2" spans="2:18" s="1" customFormat="1">
      <c r="B2" s="2" t="s">
        <v>1</v>
      </c>
      <c r="C2" s="12" t="s">
        <v>3690</v>
      </c>
    </row>
    <row r="3" spans="2:18" s="1" customFormat="1">
      <c r="B3" s="2" t="s">
        <v>2</v>
      </c>
      <c r="C3" s="26" t="s">
        <v>3691</v>
      </c>
    </row>
    <row r="4" spans="2:18" s="1" customFormat="1">
      <c r="B4" s="2" t="s">
        <v>3</v>
      </c>
      <c r="C4" s="88" t="s">
        <v>197</v>
      </c>
    </row>
    <row r="5" spans="2:18">
      <c r="B5" s="2"/>
    </row>
    <row r="7" spans="2:18" ht="26.25" customHeight="1">
      <c r="B7" s="111" t="s">
        <v>173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332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254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924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228</v>
      </c>
      <c r="D26" s="16"/>
    </row>
    <row r="27" spans="2:16">
      <c r="B27" t="s">
        <v>328</v>
      </c>
      <c r="D27" s="16"/>
    </row>
    <row r="28" spans="2:16">
      <c r="B28" t="s">
        <v>330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7">
        <v>45106</v>
      </c>
    </row>
    <row r="2" spans="2:18" s="1" customFormat="1">
      <c r="B2" s="2" t="s">
        <v>1</v>
      </c>
      <c r="C2" s="12" t="s">
        <v>3690</v>
      </c>
    </row>
    <row r="3" spans="2:18" s="1" customFormat="1">
      <c r="B3" s="2" t="s">
        <v>2</v>
      </c>
      <c r="C3" s="26" t="s">
        <v>3691</v>
      </c>
    </row>
    <row r="4" spans="2:18" s="1" customFormat="1">
      <c r="B4" s="2" t="s">
        <v>3</v>
      </c>
      <c r="C4" s="88" t="s">
        <v>197</v>
      </c>
    </row>
    <row r="5" spans="2:18">
      <c r="B5" s="2"/>
    </row>
    <row r="7" spans="2:18" ht="26.25" customHeight="1">
      <c r="B7" s="111" t="s">
        <v>177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2205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2206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924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228</v>
      </c>
      <c r="D26" s="16"/>
    </row>
    <row r="27" spans="2:16">
      <c r="B27" t="s">
        <v>328</v>
      </c>
      <c r="D27" s="16"/>
    </row>
    <row r="28" spans="2:16">
      <c r="B28" t="s">
        <v>330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G15" sqref="G15:G8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7">
        <v>45106</v>
      </c>
    </row>
    <row r="2" spans="2:53" s="1" customFormat="1">
      <c r="B2" s="2" t="s">
        <v>1</v>
      </c>
      <c r="C2" s="12" t="s">
        <v>3690</v>
      </c>
    </row>
    <row r="3" spans="2:53" s="1" customFormat="1">
      <c r="B3" s="2" t="s">
        <v>2</v>
      </c>
      <c r="C3" s="26" t="s">
        <v>3691</v>
      </c>
    </row>
    <row r="4" spans="2:53" s="1" customFormat="1">
      <c r="B4" s="2" t="s">
        <v>3</v>
      </c>
      <c r="C4" s="88" t="s">
        <v>197</v>
      </c>
    </row>
    <row r="6" spans="2:53" ht="21.7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5"/>
    </row>
    <row r="7" spans="2:53" ht="27.75" customHeight="1">
      <c r="B7" s="106" t="s">
        <v>69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7.04</v>
      </c>
      <c r="I11" s="7"/>
      <c r="J11" s="7"/>
      <c r="K11" s="76">
        <v>3.0200000000000001E-2</v>
      </c>
      <c r="L11" s="75">
        <v>38935120.149999999</v>
      </c>
      <c r="M11" s="7"/>
      <c r="N11" s="75">
        <v>0</v>
      </c>
      <c r="O11" s="75">
        <v>36689.209300666844</v>
      </c>
      <c r="P11" s="7"/>
      <c r="Q11" s="76">
        <v>1</v>
      </c>
      <c r="R11" s="76">
        <v>5.2400000000000002E-2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7.01</v>
      </c>
      <c r="K12" s="80">
        <v>3.0099999999999998E-2</v>
      </c>
      <c r="L12" s="81">
        <v>38908089.390000001</v>
      </c>
      <c r="N12" s="81">
        <v>0</v>
      </c>
      <c r="O12" s="81">
        <v>36607.555930096001</v>
      </c>
      <c r="Q12" s="80">
        <v>0.99780000000000002</v>
      </c>
      <c r="R12" s="80">
        <v>5.2200000000000003E-2</v>
      </c>
    </row>
    <row r="13" spans="2:53">
      <c r="B13" s="79" t="s">
        <v>229</v>
      </c>
      <c r="C13" s="16"/>
      <c r="D13" s="16"/>
      <c r="H13" s="81">
        <v>5.09</v>
      </c>
      <c r="K13" s="80">
        <v>1.2200000000000001E-2</v>
      </c>
      <c r="L13" s="81">
        <v>11995458.27</v>
      </c>
      <c r="N13" s="81">
        <v>0</v>
      </c>
      <c r="O13" s="81">
        <v>13269.212049199001</v>
      </c>
      <c r="Q13" s="80">
        <v>0.36170000000000002</v>
      </c>
      <c r="R13" s="80">
        <v>1.89E-2</v>
      </c>
    </row>
    <row r="14" spans="2:53">
      <c r="B14" s="79" t="s">
        <v>230</v>
      </c>
      <c r="C14" s="16"/>
      <c r="D14" s="16"/>
      <c r="H14" s="81">
        <v>5.09</v>
      </c>
      <c r="K14" s="80">
        <v>1.2200000000000001E-2</v>
      </c>
      <c r="L14" s="81">
        <v>11995458.27</v>
      </c>
      <c r="N14" s="81">
        <v>0</v>
      </c>
      <c r="O14" s="81">
        <v>13269.212049199001</v>
      </c>
      <c r="Q14" s="80">
        <v>0.36170000000000002</v>
      </c>
      <c r="R14" s="80">
        <v>1.89E-2</v>
      </c>
    </row>
    <row r="15" spans="2:53">
      <c r="B15" t="s">
        <v>231</v>
      </c>
      <c r="C15" t="s">
        <v>232</v>
      </c>
      <c r="D15" t="s">
        <v>100</v>
      </c>
      <c r="E15" t="s">
        <v>233</v>
      </c>
      <c r="G15"/>
      <c r="H15" s="77">
        <v>1.05</v>
      </c>
      <c r="I15" t="s">
        <v>102</v>
      </c>
      <c r="J15" s="78">
        <v>0.04</v>
      </c>
      <c r="K15" s="78">
        <v>1.7299999999999999E-2</v>
      </c>
      <c r="L15" s="77">
        <v>881500.54</v>
      </c>
      <c r="M15" s="77">
        <v>144.80000000000001</v>
      </c>
      <c r="N15" s="77">
        <v>0</v>
      </c>
      <c r="O15" s="77">
        <v>1276.41278192</v>
      </c>
      <c r="P15" s="78">
        <v>1E-4</v>
      </c>
      <c r="Q15" s="78">
        <v>3.4799999999999998E-2</v>
      </c>
      <c r="R15" s="78">
        <v>1.8E-3</v>
      </c>
    </row>
    <row r="16" spans="2:53">
      <c r="B16" t="s">
        <v>234</v>
      </c>
      <c r="C16" t="s">
        <v>235</v>
      </c>
      <c r="D16" t="s">
        <v>100</v>
      </c>
      <c r="E16" t="s">
        <v>233</v>
      </c>
      <c r="G16"/>
      <c r="H16" s="77">
        <v>3.88</v>
      </c>
      <c r="I16" t="s">
        <v>102</v>
      </c>
      <c r="J16" s="78">
        <v>7.4999999999999997E-3</v>
      </c>
      <c r="K16" s="78">
        <v>1.1299999999999999E-2</v>
      </c>
      <c r="L16" s="77">
        <v>924077.21</v>
      </c>
      <c r="M16" s="77">
        <v>110.14</v>
      </c>
      <c r="N16" s="77">
        <v>0</v>
      </c>
      <c r="O16" s="77">
        <v>1017.778639094</v>
      </c>
      <c r="P16" s="78">
        <v>0</v>
      </c>
      <c r="Q16" s="78">
        <v>2.7699999999999999E-2</v>
      </c>
      <c r="R16" s="78">
        <v>1.5E-3</v>
      </c>
    </row>
    <row r="17" spans="2:18">
      <c r="B17" t="s">
        <v>236</v>
      </c>
      <c r="C17" t="s">
        <v>237</v>
      </c>
      <c r="D17" t="s">
        <v>100</v>
      </c>
      <c r="E17" t="s">
        <v>233</v>
      </c>
      <c r="G17"/>
      <c r="H17" s="77">
        <v>19.739999999999998</v>
      </c>
      <c r="I17" t="s">
        <v>102</v>
      </c>
      <c r="J17" s="78">
        <v>0.01</v>
      </c>
      <c r="K17" s="78">
        <v>1.2E-2</v>
      </c>
      <c r="L17" s="77">
        <v>92455.1</v>
      </c>
      <c r="M17" s="77">
        <v>107.34</v>
      </c>
      <c r="N17" s="77">
        <v>0</v>
      </c>
      <c r="O17" s="77">
        <v>99.241304339999999</v>
      </c>
      <c r="P17" s="78">
        <v>0</v>
      </c>
      <c r="Q17" s="78">
        <v>2.7000000000000001E-3</v>
      </c>
      <c r="R17" s="78">
        <v>1E-4</v>
      </c>
    </row>
    <row r="18" spans="2:18">
      <c r="B18" t="s">
        <v>238</v>
      </c>
      <c r="C18" t="s">
        <v>239</v>
      </c>
      <c r="D18" t="s">
        <v>100</v>
      </c>
      <c r="E18" t="s">
        <v>233</v>
      </c>
      <c r="G18"/>
      <c r="H18" s="77">
        <v>0.25</v>
      </c>
      <c r="I18" t="s">
        <v>102</v>
      </c>
      <c r="J18" s="78">
        <v>1.7500000000000002E-2</v>
      </c>
      <c r="K18" s="78">
        <v>5.3E-3</v>
      </c>
      <c r="L18" s="77">
        <v>18480.82</v>
      </c>
      <c r="M18" s="77">
        <v>114.24</v>
      </c>
      <c r="N18" s="77">
        <v>0</v>
      </c>
      <c r="O18" s="77">
        <v>21.112488767999999</v>
      </c>
      <c r="P18" s="78">
        <v>0</v>
      </c>
      <c r="Q18" s="78">
        <v>5.9999999999999995E-4</v>
      </c>
      <c r="R18" s="78">
        <v>0</v>
      </c>
    </row>
    <row r="19" spans="2:18">
      <c r="B19" t="s">
        <v>240</v>
      </c>
      <c r="C19" t="s">
        <v>241</v>
      </c>
      <c r="D19" t="s">
        <v>100</v>
      </c>
      <c r="E19" t="s">
        <v>233</v>
      </c>
      <c r="G19"/>
      <c r="H19" s="77">
        <v>2.3199999999999998</v>
      </c>
      <c r="I19" t="s">
        <v>102</v>
      </c>
      <c r="J19" s="78">
        <v>7.4999999999999997E-3</v>
      </c>
      <c r="K19" s="78">
        <v>1.3299999999999999E-2</v>
      </c>
      <c r="L19" s="77">
        <v>2005068.1</v>
      </c>
      <c r="M19" s="77">
        <v>110.07</v>
      </c>
      <c r="N19" s="77">
        <v>0</v>
      </c>
      <c r="O19" s="77">
        <v>2206.9784576699999</v>
      </c>
      <c r="P19" s="78">
        <v>1E-4</v>
      </c>
      <c r="Q19" s="78">
        <v>6.0199999999999997E-2</v>
      </c>
      <c r="R19" s="78">
        <v>3.0999999999999999E-3</v>
      </c>
    </row>
    <row r="20" spans="2:18">
      <c r="B20" t="s">
        <v>242</v>
      </c>
      <c r="C20" t="s">
        <v>243</v>
      </c>
      <c r="D20" t="s">
        <v>100</v>
      </c>
      <c r="E20" t="s">
        <v>233</v>
      </c>
      <c r="G20"/>
      <c r="H20" s="77">
        <v>8.39</v>
      </c>
      <c r="I20" t="s">
        <v>102</v>
      </c>
      <c r="J20" s="78">
        <v>1E-3</v>
      </c>
      <c r="K20" s="78">
        <v>1.06E-2</v>
      </c>
      <c r="L20" s="77">
        <v>2079443.87</v>
      </c>
      <c r="M20" s="77">
        <v>102.15</v>
      </c>
      <c r="N20" s="77">
        <v>0</v>
      </c>
      <c r="O20" s="77">
        <v>2124.1519132049998</v>
      </c>
      <c r="P20" s="78">
        <v>1E-4</v>
      </c>
      <c r="Q20" s="78">
        <v>5.79E-2</v>
      </c>
      <c r="R20" s="78">
        <v>3.0000000000000001E-3</v>
      </c>
    </row>
    <row r="21" spans="2:18">
      <c r="B21" t="s">
        <v>244</v>
      </c>
      <c r="C21" t="s">
        <v>245</v>
      </c>
      <c r="D21" t="s">
        <v>100</v>
      </c>
      <c r="E21" t="s">
        <v>233</v>
      </c>
      <c r="G21"/>
      <c r="H21" s="77">
        <v>26.24</v>
      </c>
      <c r="I21" t="s">
        <v>102</v>
      </c>
      <c r="J21" s="78">
        <v>5.0000000000000001E-3</v>
      </c>
      <c r="K21" s="78">
        <v>1.24E-2</v>
      </c>
      <c r="L21" s="77">
        <v>314115.81</v>
      </c>
      <c r="M21" s="77">
        <v>91.36</v>
      </c>
      <c r="N21" s="77">
        <v>0</v>
      </c>
      <c r="O21" s="77">
        <v>286.976204016</v>
      </c>
      <c r="P21" s="78">
        <v>0</v>
      </c>
      <c r="Q21" s="78">
        <v>7.7999999999999996E-3</v>
      </c>
      <c r="R21" s="78">
        <v>4.0000000000000002E-4</v>
      </c>
    </row>
    <row r="22" spans="2:18">
      <c r="B22" t="s">
        <v>246</v>
      </c>
      <c r="C22" t="s">
        <v>247</v>
      </c>
      <c r="D22" t="s">
        <v>100</v>
      </c>
      <c r="E22" t="s">
        <v>233</v>
      </c>
      <c r="G22"/>
      <c r="H22" s="77">
        <v>14.76</v>
      </c>
      <c r="I22" t="s">
        <v>102</v>
      </c>
      <c r="J22" s="78">
        <v>2.75E-2</v>
      </c>
      <c r="K22" s="78">
        <v>1.11E-2</v>
      </c>
      <c r="L22" s="77">
        <v>165522.42000000001</v>
      </c>
      <c r="M22" s="77">
        <v>152.87</v>
      </c>
      <c r="N22" s="77">
        <v>0</v>
      </c>
      <c r="O22" s="77">
        <v>253.034123454</v>
      </c>
      <c r="P22" s="78">
        <v>0</v>
      </c>
      <c r="Q22" s="78">
        <v>6.8999999999999999E-3</v>
      </c>
      <c r="R22" s="78">
        <v>4.0000000000000002E-4</v>
      </c>
    </row>
    <row r="23" spans="2:18">
      <c r="B23" t="s">
        <v>248</v>
      </c>
      <c r="C23" t="s">
        <v>249</v>
      </c>
      <c r="D23" t="s">
        <v>100</v>
      </c>
      <c r="E23" t="s">
        <v>233</v>
      </c>
      <c r="G23"/>
      <c r="H23" s="77">
        <v>10.74</v>
      </c>
      <c r="I23" t="s">
        <v>102</v>
      </c>
      <c r="J23" s="78">
        <v>0.04</v>
      </c>
      <c r="K23" s="78">
        <v>1.03E-2</v>
      </c>
      <c r="L23" s="77">
        <v>111121.9</v>
      </c>
      <c r="M23" s="77">
        <v>178.82</v>
      </c>
      <c r="N23" s="77">
        <v>0</v>
      </c>
      <c r="O23" s="77">
        <v>198.70818158</v>
      </c>
      <c r="P23" s="78">
        <v>0</v>
      </c>
      <c r="Q23" s="78">
        <v>5.4000000000000003E-3</v>
      </c>
      <c r="R23" s="78">
        <v>2.9999999999999997E-4</v>
      </c>
    </row>
    <row r="24" spans="2:18">
      <c r="B24" t="s">
        <v>250</v>
      </c>
      <c r="C24" t="s">
        <v>251</v>
      </c>
      <c r="D24" t="s">
        <v>100</v>
      </c>
      <c r="E24" t="s">
        <v>233</v>
      </c>
      <c r="G24"/>
      <c r="H24" s="77">
        <v>5.85</v>
      </c>
      <c r="I24" t="s">
        <v>102</v>
      </c>
      <c r="J24" s="78">
        <v>5.0000000000000001E-3</v>
      </c>
      <c r="K24" s="78">
        <v>1.0500000000000001E-2</v>
      </c>
      <c r="L24" s="77">
        <v>2063128.68</v>
      </c>
      <c r="M24" s="77">
        <v>107.14</v>
      </c>
      <c r="N24" s="77">
        <v>0</v>
      </c>
      <c r="O24" s="77">
        <v>2210.4360677519999</v>
      </c>
      <c r="P24" s="78">
        <v>1E-4</v>
      </c>
      <c r="Q24" s="78">
        <v>6.0199999999999997E-2</v>
      </c>
      <c r="R24" s="78">
        <v>3.2000000000000002E-3</v>
      </c>
    </row>
    <row r="25" spans="2:18">
      <c r="B25" t="s">
        <v>252</v>
      </c>
      <c r="C25" t="s">
        <v>253</v>
      </c>
      <c r="D25" t="s">
        <v>100</v>
      </c>
      <c r="E25" t="s">
        <v>233</v>
      </c>
      <c r="G25"/>
      <c r="H25" s="77">
        <v>3.08</v>
      </c>
      <c r="I25" t="s">
        <v>102</v>
      </c>
      <c r="J25" s="78">
        <v>1E-3</v>
      </c>
      <c r="K25" s="78">
        <v>1.2E-2</v>
      </c>
      <c r="L25" s="77">
        <v>3340543.82</v>
      </c>
      <c r="M25" s="77">
        <v>107</v>
      </c>
      <c r="N25" s="77">
        <v>0</v>
      </c>
      <c r="O25" s="77">
        <v>3574.3818873999999</v>
      </c>
      <c r="P25" s="78">
        <v>2.0000000000000001E-4</v>
      </c>
      <c r="Q25" s="78">
        <v>9.74E-2</v>
      </c>
      <c r="R25" s="78">
        <v>5.1000000000000004E-3</v>
      </c>
    </row>
    <row r="26" spans="2:18">
      <c r="B26" s="79" t="s">
        <v>254</v>
      </c>
      <c r="C26" s="16"/>
      <c r="D26" s="16"/>
      <c r="H26" s="81">
        <v>8.1</v>
      </c>
      <c r="K26" s="80">
        <v>4.0399999999999998E-2</v>
      </c>
      <c r="L26" s="81">
        <v>26912631.120000001</v>
      </c>
      <c r="N26" s="81">
        <v>0</v>
      </c>
      <c r="O26" s="81">
        <v>23338.343880896999</v>
      </c>
      <c r="Q26" s="80">
        <v>0.6361</v>
      </c>
      <c r="R26" s="80">
        <v>3.3300000000000003E-2</v>
      </c>
    </row>
    <row r="27" spans="2:18">
      <c r="B27" s="79" t="s">
        <v>255</v>
      </c>
      <c r="C27" s="16"/>
      <c r="D27" s="16"/>
      <c r="H27" s="81">
        <v>0.67</v>
      </c>
      <c r="K27" s="80">
        <v>4.8099999999999997E-2</v>
      </c>
      <c r="L27" s="81">
        <v>4306565.13</v>
      </c>
      <c r="N27" s="81">
        <v>0</v>
      </c>
      <c r="O27" s="81">
        <v>4173.443173568</v>
      </c>
      <c r="Q27" s="80">
        <v>0.1138</v>
      </c>
      <c r="R27" s="80">
        <v>6.0000000000000001E-3</v>
      </c>
    </row>
    <row r="28" spans="2:18">
      <c r="B28" t="s">
        <v>256</v>
      </c>
      <c r="C28" t="s">
        <v>257</v>
      </c>
      <c r="D28" t="s">
        <v>100</v>
      </c>
      <c r="E28" t="s">
        <v>233</v>
      </c>
      <c r="G28"/>
      <c r="H28" s="77">
        <v>0.76</v>
      </c>
      <c r="I28" t="s">
        <v>102</v>
      </c>
      <c r="J28" s="78">
        <v>0</v>
      </c>
      <c r="K28" s="78">
        <v>4.82E-2</v>
      </c>
      <c r="L28" s="77">
        <v>460992.38</v>
      </c>
      <c r="M28" s="77">
        <v>96.48</v>
      </c>
      <c r="N28" s="77">
        <v>0</v>
      </c>
      <c r="O28" s="77">
        <v>444.76544822400001</v>
      </c>
      <c r="P28" s="78">
        <v>0</v>
      </c>
      <c r="Q28" s="78">
        <v>1.21E-2</v>
      </c>
      <c r="R28" s="78">
        <v>5.9999999999999995E-4</v>
      </c>
    </row>
    <row r="29" spans="2:18">
      <c r="B29" t="s">
        <v>259</v>
      </c>
      <c r="C29" t="s">
        <v>260</v>
      </c>
      <c r="D29" t="s">
        <v>100</v>
      </c>
      <c r="E29" t="s">
        <v>233</v>
      </c>
      <c r="G29"/>
      <c r="H29" s="77">
        <v>0.28000000000000003</v>
      </c>
      <c r="I29" t="s">
        <v>102</v>
      </c>
      <c r="J29" s="78">
        <v>0</v>
      </c>
      <c r="K29" s="78">
        <v>4.6699999999999998E-2</v>
      </c>
      <c r="L29" s="77">
        <v>20488.55</v>
      </c>
      <c r="M29" s="77">
        <v>98.72</v>
      </c>
      <c r="N29" s="77">
        <v>0</v>
      </c>
      <c r="O29" s="77">
        <v>20.226296560000002</v>
      </c>
      <c r="P29" s="78">
        <v>0</v>
      </c>
      <c r="Q29" s="78">
        <v>5.9999999999999995E-4</v>
      </c>
      <c r="R29" s="78">
        <v>0</v>
      </c>
    </row>
    <row r="30" spans="2:18">
      <c r="B30" t="s">
        <v>261</v>
      </c>
      <c r="C30" t="s">
        <v>262</v>
      </c>
      <c r="D30" t="s">
        <v>100</v>
      </c>
      <c r="E30" t="s">
        <v>233</v>
      </c>
      <c r="G30"/>
      <c r="H30" s="77">
        <v>0.36</v>
      </c>
      <c r="I30" t="s">
        <v>102</v>
      </c>
      <c r="J30" s="78">
        <v>0</v>
      </c>
      <c r="K30" s="78">
        <v>4.8000000000000001E-2</v>
      </c>
      <c r="L30" s="77">
        <v>10244.280000000001</v>
      </c>
      <c r="M30" s="77">
        <v>98.33</v>
      </c>
      <c r="N30" s="77">
        <v>0</v>
      </c>
      <c r="O30" s="77">
        <v>10.073200524000001</v>
      </c>
      <c r="P30" s="78">
        <v>0</v>
      </c>
      <c r="Q30" s="78">
        <v>2.9999999999999997E-4</v>
      </c>
      <c r="R30" s="78">
        <v>0</v>
      </c>
    </row>
    <row r="31" spans="2:18">
      <c r="B31" t="s">
        <v>263</v>
      </c>
      <c r="C31" t="s">
        <v>264</v>
      </c>
      <c r="D31" t="s">
        <v>100</v>
      </c>
      <c r="E31" t="s">
        <v>233</v>
      </c>
      <c r="G31"/>
      <c r="H31" s="77">
        <v>0.51</v>
      </c>
      <c r="I31" t="s">
        <v>102</v>
      </c>
      <c r="J31" s="78">
        <v>0</v>
      </c>
      <c r="K31" s="78">
        <v>4.7899999999999998E-2</v>
      </c>
      <c r="L31" s="77">
        <v>573679.4</v>
      </c>
      <c r="M31" s="77">
        <v>97.63</v>
      </c>
      <c r="N31" s="77">
        <v>0</v>
      </c>
      <c r="O31" s="77">
        <v>560.08319821999999</v>
      </c>
      <c r="P31" s="78">
        <v>0</v>
      </c>
      <c r="Q31" s="78">
        <v>1.5299999999999999E-2</v>
      </c>
      <c r="R31" s="78">
        <v>8.0000000000000004E-4</v>
      </c>
    </row>
    <row r="32" spans="2:18">
      <c r="B32" t="s">
        <v>266</v>
      </c>
      <c r="C32" t="s">
        <v>267</v>
      </c>
      <c r="D32" t="s">
        <v>100</v>
      </c>
      <c r="E32" t="s">
        <v>233</v>
      </c>
      <c r="G32"/>
      <c r="H32" s="77">
        <v>0.61</v>
      </c>
      <c r="I32" t="s">
        <v>102</v>
      </c>
      <c r="J32" s="78">
        <v>0</v>
      </c>
      <c r="K32" s="78">
        <v>4.8000000000000001E-2</v>
      </c>
      <c r="L32" s="77">
        <v>648101.18999999994</v>
      </c>
      <c r="M32" s="77">
        <v>97.19</v>
      </c>
      <c r="N32" s="77">
        <v>0</v>
      </c>
      <c r="O32" s="77">
        <v>629.88954656099997</v>
      </c>
      <c r="P32" s="78">
        <v>0</v>
      </c>
      <c r="Q32" s="78">
        <v>1.72E-2</v>
      </c>
      <c r="R32" s="78">
        <v>8.9999999999999998E-4</v>
      </c>
    </row>
    <row r="33" spans="2:18">
      <c r="B33" t="s">
        <v>269</v>
      </c>
      <c r="C33" t="s">
        <v>270</v>
      </c>
      <c r="D33" t="s">
        <v>100</v>
      </c>
      <c r="E33" t="s">
        <v>233</v>
      </c>
      <c r="G33"/>
      <c r="H33" s="77">
        <v>0.68</v>
      </c>
      <c r="I33" t="s">
        <v>102</v>
      </c>
      <c r="J33" s="78">
        <v>0</v>
      </c>
      <c r="K33" s="78">
        <v>4.8500000000000001E-2</v>
      </c>
      <c r="L33" s="77">
        <v>840030.55</v>
      </c>
      <c r="M33" s="77">
        <v>96.81</v>
      </c>
      <c r="N33" s="77">
        <v>0</v>
      </c>
      <c r="O33" s="77">
        <v>813.23357545500005</v>
      </c>
      <c r="P33" s="78">
        <v>0</v>
      </c>
      <c r="Q33" s="78">
        <v>2.2200000000000001E-2</v>
      </c>
      <c r="R33" s="78">
        <v>1.1999999999999999E-3</v>
      </c>
    </row>
    <row r="34" spans="2:18">
      <c r="B34" t="s">
        <v>272</v>
      </c>
      <c r="C34" t="s">
        <v>273</v>
      </c>
      <c r="D34" t="s">
        <v>100</v>
      </c>
      <c r="E34" t="s">
        <v>233</v>
      </c>
      <c r="G34"/>
      <c r="H34" s="77">
        <v>0.44</v>
      </c>
      <c r="I34" t="s">
        <v>102</v>
      </c>
      <c r="J34" s="78">
        <v>0</v>
      </c>
      <c r="K34" s="78">
        <v>4.7699999999999999E-2</v>
      </c>
      <c r="L34" s="77">
        <v>696610.7</v>
      </c>
      <c r="M34" s="77">
        <v>97.99</v>
      </c>
      <c r="N34" s="77">
        <v>0</v>
      </c>
      <c r="O34" s="77">
        <v>682.60882492999997</v>
      </c>
      <c r="P34" s="78">
        <v>0</v>
      </c>
      <c r="Q34" s="78">
        <v>1.8599999999999998E-2</v>
      </c>
      <c r="R34" s="78">
        <v>1E-3</v>
      </c>
    </row>
    <row r="35" spans="2:18">
      <c r="B35" t="s">
        <v>275</v>
      </c>
      <c r="C35" t="s">
        <v>276</v>
      </c>
      <c r="D35" t="s">
        <v>100</v>
      </c>
      <c r="E35" t="s">
        <v>233</v>
      </c>
      <c r="G35"/>
      <c r="H35" s="77">
        <v>0.86</v>
      </c>
      <c r="I35" t="s">
        <v>102</v>
      </c>
      <c r="J35" s="78">
        <v>0</v>
      </c>
      <c r="K35" s="78">
        <v>4.82E-2</v>
      </c>
      <c r="L35" s="77">
        <v>481480.93</v>
      </c>
      <c r="M35" s="77">
        <v>96.04</v>
      </c>
      <c r="N35" s="77">
        <v>0</v>
      </c>
      <c r="O35" s="77">
        <v>462.41428517200001</v>
      </c>
      <c r="P35" s="78">
        <v>0</v>
      </c>
      <c r="Q35" s="78">
        <v>1.26E-2</v>
      </c>
      <c r="R35" s="78">
        <v>6.9999999999999999E-4</v>
      </c>
    </row>
    <row r="36" spans="2:18">
      <c r="B36" t="s">
        <v>278</v>
      </c>
      <c r="C36" t="s">
        <v>279</v>
      </c>
      <c r="D36" t="s">
        <v>100</v>
      </c>
      <c r="E36" t="s">
        <v>233</v>
      </c>
      <c r="G36"/>
      <c r="H36" s="77">
        <v>0.93</v>
      </c>
      <c r="I36" t="s">
        <v>102</v>
      </c>
      <c r="J36" s="78">
        <v>0</v>
      </c>
      <c r="K36" s="78">
        <v>4.8399999999999999E-2</v>
      </c>
      <c r="L36" s="77">
        <v>573679.4</v>
      </c>
      <c r="M36" s="77">
        <v>95.68</v>
      </c>
      <c r="N36" s="77">
        <v>0</v>
      </c>
      <c r="O36" s="77">
        <v>548.89644992000001</v>
      </c>
      <c r="P36" s="78">
        <v>0</v>
      </c>
      <c r="Q36" s="78">
        <v>1.4999999999999999E-2</v>
      </c>
      <c r="R36" s="78">
        <v>8.0000000000000004E-4</v>
      </c>
    </row>
    <row r="37" spans="2:18">
      <c r="B37" t="s">
        <v>281</v>
      </c>
      <c r="C37" t="s">
        <v>282</v>
      </c>
      <c r="D37" t="s">
        <v>100</v>
      </c>
      <c r="E37" t="s">
        <v>233</v>
      </c>
      <c r="G37"/>
      <c r="H37" s="77">
        <v>0.09</v>
      </c>
      <c r="I37" t="s">
        <v>102</v>
      </c>
      <c r="J37" s="78">
        <v>0</v>
      </c>
      <c r="K37" s="78">
        <v>4.7699999999999999E-2</v>
      </c>
      <c r="L37" s="77">
        <v>1229.31</v>
      </c>
      <c r="M37" s="77">
        <v>99.58</v>
      </c>
      <c r="N37" s="77">
        <v>0</v>
      </c>
      <c r="O37" s="77">
        <v>1.2241468980000001</v>
      </c>
      <c r="P37" s="78">
        <v>0</v>
      </c>
      <c r="Q37" s="78">
        <v>0</v>
      </c>
      <c r="R37" s="78">
        <v>0</v>
      </c>
    </row>
    <row r="38" spans="2:18">
      <c r="B38" t="s">
        <v>283</v>
      </c>
      <c r="C38" t="s">
        <v>284</v>
      </c>
      <c r="D38" t="s">
        <v>100</v>
      </c>
      <c r="E38" t="s">
        <v>233</v>
      </c>
      <c r="G38"/>
      <c r="H38" s="77">
        <v>0.19</v>
      </c>
      <c r="I38" t="s">
        <v>102</v>
      </c>
      <c r="J38" s="78">
        <v>0</v>
      </c>
      <c r="K38" s="78">
        <v>4.6300000000000001E-2</v>
      </c>
      <c r="L38" s="77">
        <v>28.44</v>
      </c>
      <c r="M38" s="77">
        <v>99.16</v>
      </c>
      <c r="N38" s="77">
        <v>0</v>
      </c>
      <c r="O38" s="77">
        <v>2.8201104000000001E-2</v>
      </c>
      <c r="P38" s="78">
        <v>0</v>
      </c>
      <c r="Q38" s="78">
        <v>0</v>
      </c>
      <c r="R38" s="78">
        <v>0</v>
      </c>
    </row>
    <row r="39" spans="2:18">
      <c r="B39" s="79" t="s">
        <v>285</v>
      </c>
      <c r="C39" s="16"/>
      <c r="D39" s="16"/>
      <c r="H39" s="81">
        <v>9.7200000000000006</v>
      </c>
      <c r="K39" s="80">
        <v>3.8699999999999998E-2</v>
      </c>
      <c r="L39" s="81">
        <v>22606065.989999998</v>
      </c>
      <c r="N39" s="81">
        <v>0</v>
      </c>
      <c r="O39" s="81">
        <v>19164.900707329001</v>
      </c>
      <c r="Q39" s="80">
        <v>0.52239999999999998</v>
      </c>
      <c r="R39" s="80">
        <v>2.7300000000000001E-2</v>
      </c>
    </row>
    <row r="40" spans="2:18">
      <c r="B40" t="s">
        <v>286</v>
      </c>
      <c r="C40" t="s">
        <v>287</v>
      </c>
      <c r="D40" t="s">
        <v>100</v>
      </c>
      <c r="E40" t="s">
        <v>233</v>
      </c>
      <c r="G40"/>
      <c r="H40" s="77">
        <v>4.92</v>
      </c>
      <c r="I40" t="s">
        <v>102</v>
      </c>
      <c r="J40" s="78">
        <v>2.2499999999999999E-2</v>
      </c>
      <c r="K40" s="78">
        <v>3.78E-2</v>
      </c>
      <c r="L40" s="77">
        <v>2099724.2400000002</v>
      </c>
      <c r="M40" s="77">
        <v>94.52</v>
      </c>
      <c r="N40" s="77">
        <v>0</v>
      </c>
      <c r="O40" s="77">
        <v>1984.659351648</v>
      </c>
      <c r="P40" s="78">
        <v>1E-4</v>
      </c>
      <c r="Q40" s="78">
        <v>5.4100000000000002E-2</v>
      </c>
      <c r="R40" s="78">
        <v>2.8E-3</v>
      </c>
    </row>
    <row r="41" spans="2:18">
      <c r="B41" t="s">
        <v>288</v>
      </c>
      <c r="C41" t="s">
        <v>289</v>
      </c>
      <c r="D41" t="s">
        <v>100</v>
      </c>
      <c r="E41" t="s">
        <v>233</v>
      </c>
      <c r="G41"/>
      <c r="H41" s="77">
        <v>2.65</v>
      </c>
      <c r="I41" t="s">
        <v>102</v>
      </c>
      <c r="J41" s="78">
        <v>5.0000000000000001E-3</v>
      </c>
      <c r="K41" s="78">
        <v>4.0800000000000003E-2</v>
      </c>
      <c r="L41" s="77">
        <v>70.150000000000006</v>
      </c>
      <c r="M41" s="77">
        <v>91.3</v>
      </c>
      <c r="N41" s="77">
        <v>0</v>
      </c>
      <c r="O41" s="77">
        <v>6.4046950000000005E-2</v>
      </c>
      <c r="P41" s="78">
        <v>0</v>
      </c>
      <c r="Q41" s="78">
        <v>0</v>
      </c>
      <c r="R41" s="78">
        <v>0</v>
      </c>
    </row>
    <row r="42" spans="2:18">
      <c r="B42" t="s">
        <v>290</v>
      </c>
      <c r="C42" t="s">
        <v>291</v>
      </c>
      <c r="D42" t="s">
        <v>100</v>
      </c>
      <c r="E42" t="s">
        <v>233</v>
      </c>
      <c r="G42"/>
      <c r="H42" s="77">
        <v>5.18</v>
      </c>
      <c r="I42" t="s">
        <v>102</v>
      </c>
      <c r="J42" s="78">
        <v>3.7499999999999999E-2</v>
      </c>
      <c r="K42" s="78">
        <v>3.7699999999999997E-2</v>
      </c>
      <c r="L42" s="77">
        <v>710949.89</v>
      </c>
      <c r="M42" s="77">
        <v>100.65</v>
      </c>
      <c r="N42" s="77">
        <v>0</v>
      </c>
      <c r="O42" s="77">
        <v>715.57106428500003</v>
      </c>
      <c r="P42" s="78">
        <v>2.0000000000000001E-4</v>
      </c>
      <c r="Q42" s="78">
        <v>1.95E-2</v>
      </c>
      <c r="R42" s="78">
        <v>1E-3</v>
      </c>
    </row>
    <row r="43" spans="2:18">
      <c r="B43" t="s">
        <v>292</v>
      </c>
      <c r="C43" t="s">
        <v>293</v>
      </c>
      <c r="D43" t="s">
        <v>100</v>
      </c>
      <c r="E43" t="s">
        <v>233</v>
      </c>
      <c r="G43"/>
      <c r="H43" s="77">
        <v>3.63</v>
      </c>
      <c r="I43" t="s">
        <v>102</v>
      </c>
      <c r="J43" s="78">
        <v>0.02</v>
      </c>
      <c r="K43" s="78">
        <v>3.8800000000000001E-2</v>
      </c>
      <c r="L43" s="77">
        <v>928159.02</v>
      </c>
      <c r="M43" s="77">
        <v>94.05</v>
      </c>
      <c r="N43" s="77">
        <v>0</v>
      </c>
      <c r="O43" s="77">
        <v>872.93355830999997</v>
      </c>
      <c r="P43" s="78">
        <v>0</v>
      </c>
      <c r="Q43" s="78">
        <v>2.3800000000000002E-2</v>
      </c>
      <c r="R43" s="78">
        <v>1.1999999999999999E-3</v>
      </c>
    </row>
    <row r="44" spans="2:18">
      <c r="B44" t="s">
        <v>294</v>
      </c>
      <c r="C44" t="s">
        <v>295</v>
      </c>
      <c r="D44" t="s">
        <v>100</v>
      </c>
      <c r="E44" t="s">
        <v>233</v>
      </c>
      <c r="G44"/>
      <c r="H44" s="77">
        <v>15.78</v>
      </c>
      <c r="I44" t="s">
        <v>102</v>
      </c>
      <c r="J44" s="78">
        <v>3.7499999999999999E-2</v>
      </c>
      <c r="K44" s="78">
        <v>4.0599999999999997E-2</v>
      </c>
      <c r="L44" s="77">
        <v>2106948.37</v>
      </c>
      <c r="M44" s="77">
        <v>96.3</v>
      </c>
      <c r="N44" s="77">
        <v>0</v>
      </c>
      <c r="O44" s="77">
        <v>2028.9912803100001</v>
      </c>
      <c r="P44" s="78">
        <v>1E-4</v>
      </c>
      <c r="Q44" s="78">
        <v>5.5300000000000002E-2</v>
      </c>
      <c r="R44" s="78">
        <v>2.8999999999999998E-3</v>
      </c>
    </row>
    <row r="45" spans="2:18">
      <c r="B45" t="s">
        <v>296</v>
      </c>
      <c r="C45" t="s">
        <v>297</v>
      </c>
      <c r="D45" t="s">
        <v>100</v>
      </c>
      <c r="E45" t="s">
        <v>233</v>
      </c>
      <c r="G45"/>
      <c r="H45" s="77">
        <v>0.08</v>
      </c>
      <c r="I45" t="s">
        <v>102</v>
      </c>
      <c r="J45" s="78">
        <v>1.5E-3</v>
      </c>
      <c r="K45" s="78">
        <v>4.7E-2</v>
      </c>
      <c r="L45" s="77">
        <v>55681.63</v>
      </c>
      <c r="M45" s="77">
        <v>99.76</v>
      </c>
      <c r="N45" s="77">
        <v>0</v>
      </c>
      <c r="O45" s="77">
        <v>55.547994088000003</v>
      </c>
      <c r="P45" s="78">
        <v>0</v>
      </c>
      <c r="Q45" s="78">
        <v>1.5E-3</v>
      </c>
      <c r="R45" s="78">
        <v>1E-4</v>
      </c>
    </row>
    <row r="46" spans="2:18">
      <c r="B46" t="s">
        <v>298</v>
      </c>
      <c r="C46" t="s">
        <v>299</v>
      </c>
      <c r="D46" t="s">
        <v>100</v>
      </c>
      <c r="E46" t="s">
        <v>233</v>
      </c>
      <c r="G46"/>
      <c r="H46" s="77">
        <v>2.12</v>
      </c>
      <c r="I46" t="s">
        <v>102</v>
      </c>
      <c r="J46" s="78">
        <v>1.7500000000000002E-2</v>
      </c>
      <c r="K46" s="78">
        <v>4.2000000000000003E-2</v>
      </c>
      <c r="L46" s="77">
        <v>716.43</v>
      </c>
      <c r="M46" s="77">
        <v>96.45</v>
      </c>
      <c r="N46" s="77">
        <v>0</v>
      </c>
      <c r="O46" s="77">
        <v>0.69099673500000003</v>
      </c>
      <c r="P46" s="78">
        <v>0</v>
      </c>
      <c r="Q46" s="78">
        <v>0</v>
      </c>
      <c r="R46" s="78">
        <v>0</v>
      </c>
    </row>
    <row r="47" spans="2:18">
      <c r="B47" t="s">
        <v>300</v>
      </c>
      <c r="C47" t="s">
        <v>301</v>
      </c>
      <c r="D47" t="s">
        <v>100</v>
      </c>
      <c r="E47" t="s">
        <v>233</v>
      </c>
      <c r="G47"/>
      <c r="H47" s="77">
        <v>18.649999999999999</v>
      </c>
      <c r="I47" t="s">
        <v>102</v>
      </c>
      <c r="J47" s="78">
        <v>2.8000000000000001E-2</v>
      </c>
      <c r="K47" s="78">
        <v>4.1399999999999999E-2</v>
      </c>
      <c r="L47" s="77">
        <v>1976840.14</v>
      </c>
      <c r="M47" s="77">
        <v>78.989999999999995</v>
      </c>
      <c r="N47" s="77">
        <v>0</v>
      </c>
      <c r="O47" s="77">
        <v>1561.506026586</v>
      </c>
      <c r="P47" s="78">
        <v>2.9999999999999997E-4</v>
      </c>
      <c r="Q47" s="78">
        <v>4.2599999999999999E-2</v>
      </c>
      <c r="R47" s="78">
        <v>2.2000000000000001E-3</v>
      </c>
    </row>
    <row r="48" spans="2:18">
      <c r="B48" t="s">
        <v>302</v>
      </c>
      <c r="C48" t="s">
        <v>303</v>
      </c>
      <c r="D48" t="s">
        <v>100</v>
      </c>
      <c r="E48" t="s">
        <v>233</v>
      </c>
      <c r="G48"/>
      <c r="H48" s="77">
        <v>3.01</v>
      </c>
      <c r="I48" t="s">
        <v>102</v>
      </c>
      <c r="J48" s="78">
        <v>6.25E-2</v>
      </c>
      <c r="K48" s="78">
        <v>3.95E-2</v>
      </c>
      <c r="L48" s="77">
        <v>1939.52</v>
      </c>
      <c r="M48" s="77">
        <v>111.17</v>
      </c>
      <c r="N48" s="77">
        <v>0</v>
      </c>
      <c r="O48" s="77">
        <v>2.1561643840000002</v>
      </c>
      <c r="P48" s="78">
        <v>0</v>
      </c>
      <c r="Q48" s="78">
        <v>1E-4</v>
      </c>
      <c r="R48" s="78">
        <v>0</v>
      </c>
    </row>
    <row r="49" spans="2:18">
      <c r="B49" t="s">
        <v>304</v>
      </c>
      <c r="C49" t="s">
        <v>305</v>
      </c>
      <c r="D49" t="s">
        <v>100</v>
      </c>
      <c r="E49" t="s">
        <v>233</v>
      </c>
      <c r="G49"/>
      <c r="H49" s="77">
        <v>0.75</v>
      </c>
      <c r="I49" t="s">
        <v>102</v>
      </c>
      <c r="J49" s="78">
        <v>3.7499999999999999E-2</v>
      </c>
      <c r="K49" s="78">
        <v>4.4900000000000002E-2</v>
      </c>
      <c r="L49" s="77">
        <v>159.52000000000001</v>
      </c>
      <c r="M49" s="77">
        <v>100.38</v>
      </c>
      <c r="N49" s="77">
        <v>0</v>
      </c>
      <c r="O49" s="77">
        <v>0.16012617600000001</v>
      </c>
      <c r="P49" s="78">
        <v>0</v>
      </c>
      <c r="Q49" s="78">
        <v>0</v>
      </c>
      <c r="R49" s="78">
        <v>0</v>
      </c>
    </row>
    <row r="50" spans="2:18">
      <c r="B50" t="s">
        <v>306</v>
      </c>
      <c r="C50" t="s">
        <v>307</v>
      </c>
      <c r="D50" t="s">
        <v>100</v>
      </c>
      <c r="E50" t="s">
        <v>233</v>
      </c>
      <c r="G50"/>
      <c r="H50" s="77">
        <v>12.46</v>
      </c>
      <c r="I50" t="s">
        <v>102</v>
      </c>
      <c r="J50" s="78">
        <v>5.5E-2</v>
      </c>
      <c r="K50" s="78">
        <v>3.9899999999999998E-2</v>
      </c>
      <c r="L50" s="77">
        <v>287696.28999999998</v>
      </c>
      <c r="M50" s="77">
        <v>121.8</v>
      </c>
      <c r="N50" s="77">
        <v>0</v>
      </c>
      <c r="O50" s="77">
        <v>350.41408122000001</v>
      </c>
      <c r="P50" s="78">
        <v>0</v>
      </c>
      <c r="Q50" s="78">
        <v>9.5999999999999992E-3</v>
      </c>
      <c r="R50" s="78">
        <v>5.0000000000000001E-4</v>
      </c>
    </row>
    <row r="51" spans="2:18">
      <c r="B51" t="s">
        <v>308</v>
      </c>
      <c r="C51" t="s">
        <v>309</v>
      </c>
      <c r="D51" t="s">
        <v>100</v>
      </c>
      <c r="E51" t="s">
        <v>233</v>
      </c>
      <c r="G51"/>
      <c r="H51" s="77">
        <v>1.34</v>
      </c>
      <c r="I51" t="s">
        <v>102</v>
      </c>
      <c r="J51" s="78">
        <v>4.0000000000000001E-3</v>
      </c>
      <c r="K51" s="78">
        <v>4.3900000000000002E-2</v>
      </c>
      <c r="L51" s="77">
        <v>30595.22</v>
      </c>
      <c r="M51" s="77">
        <v>95.18</v>
      </c>
      <c r="N51" s="77">
        <v>0</v>
      </c>
      <c r="O51" s="77">
        <v>29.120530395999999</v>
      </c>
      <c r="P51" s="78">
        <v>0</v>
      </c>
      <c r="Q51" s="78">
        <v>8.0000000000000004E-4</v>
      </c>
      <c r="R51" s="78">
        <v>0</v>
      </c>
    </row>
    <row r="52" spans="2:18">
      <c r="B52" t="s">
        <v>310</v>
      </c>
      <c r="C52" t="s">
        <v>311</v>
      </c>
      <c r="D52" t="s">
        <v>100</v>
      </c>
      <c r="E52" t="s">
        <v>233</v>
      </c>
      <c r="G52"/>
      <c r="H52" s="77">
        <v>1.83</v>
      </c>
      <c r="I52" t="s">
        <v>102</v>
      </c>
      <c r="J52" s="78">
        <v>5.0000000000000001E-3</v>
      </c>
      <c r="K52" s="78">
        <v>4.3099999999999999E-2</v>
      </c>
      <c r="L52" s="77">
        <v>2273.27</v>
      </c>
      <c r="M52" s="77">
        <v>93.5</v>
      </c>
      <c r="N52" s="77">
        <v>0</v>
      </c>
      <c r="O52" s="77">
        <v>2.1255074500000002</v>
      </c>
      <c r="P52" s="78">
        <v>0</v>
      </c>
      <c r="Q52" s="78">
        <v>1E-4</v>
      </c>
      <c r="R52" s="78">
        <v>0</v>
      </c>
    </row>
    <row r="53" spans="2:18">
      <c r="B53" t="s">
        <v>312</v>
      </c>
      <c r="C53" t="s">
        <v>313</v>
      </c>
      <c r="D53" t="s">
        <v>100</v>
      </c>
      <c r="E53" t="s">
        <v>233</v>
      </c>
      <c r="G53"/>
      <c r="H53" s="77">
        <v>6.53</v>
      </c>
      <c r="I53" t="s">
        <v>102</v>
      </c>
      <c r="J53" s="78">
        <v>0.01</v>
      </c>
      <c r="K53" s="78">
        <v>3.7499999999999999E-2</v>
      </c>
      <c r="L53" s="77">
        <v>3402627.26</v>
      </c>
      <c r="M53" s="77">
        <v>84.11</v>
      </c>
      <c r="N53" s="77">
        <v>0</v>
      </c>
      <c r="O53" s="77">
        <v>2861.9497883859999</v>
      </c>
      <c r="P53" s="78">
        <v>1E-4</v>
      </c>
      <c r="Q53" s="78">
        <v>7.8E-2</v>
      </c>
      <c r="R53" s="78">
        <v>4.1000000000000003E-3</v>
      </c>
    </row>
    <row r="54" spans="2:18">
      <c r="B54" t="s">
        <v>314</v>
      </c>
      <c r="C54" t="s">
        <v>315</v>
      </c>
      <c r="D54" t="s">
        <v>100</v>
      </c>
      <c r="E54" t="s">
        <v>233</v>
      </c>
      <c r="G54"/>
      <c r="H54" s="77">
        <v>8.33</v>
      </c>
      <c r="I54" t="s">
        <v>102</v>
      </c>
      <c r="J54" s="78">
        <v>1.2999999999999999E-2</v>
      </c>
      <c r="K54" s="78">
        <v>3.7699999999999997E-2</v>
      </c>
      <c r="L54" s="77">
        <v>6604768.0499999998</v>
      </c>
      <c r="M54" s="77">
        <v>81.93</v>
      </c>
      <c r="N54" s="77">
        <v>0</v>
      </c>
      <c r="O54" s="77">
        <v>5411.2864633649997</v>
      </c>
      <c r="P54" s="78">
        <v>5.0000000000000001E-4</v>
      </c>
      <c r="Q54" s="78">
        <v>0.14749999999999999</v>
      </c>
      <c r="R54" s="78">
        <v>7.7000000000000002E-3</v>
      </c>
    </row>
    <row r="55" spans="2:18">
      <c r="B55" t="s">
        <v>316</v>
      </c>
      <c r="C55" t="s">
        <v>317</v>
      </c>
      <c r="D55" t="s">
        <v>100</v>
      </c>
      <c r="E55" t="s">
        <v>233</v>
      </c>
      <c r="G55"/>
      <c r="H55" s="77">
        <v>0.42</v>
      </c>
      <c r="I55" t="s">
        <v>102</v>
      </c>
      <c r="J55" s="78">
        <v>1.4999999999999999E-2</v>
      </c>
      <c r="K55" s="78">
        <v>4.6100000000000002E-2</v>
      </c>
      <c r="L55" s="77">
        <v>30494.61</v>
      </c>
      <c r="M55" s="77">
        <v>99.6</v>
      </c>
      <c r="N55" s="77">
        <v>0</v>
      </c>
      <c r="O55" s="77">
        <v>30.372631559999999</v>
      </c>
      <c r="P55" s="78">
        <v>0</v>
      </c>
      <c r="Q55" s="78">
        <v>8.0000000000000004E-4</v>
      </c>
      <c r="R55" s="78">
        <v>0</v>
      </c>
    </row>
    <row r="56" spans="2:18">
      <c r="B56" t="s">
        <v>318</v>
      </c>
      <c r="C56" t="s">
        <v>319</v>
      </c>
      <c r="D56" t="s">
        <v>100</v>
      </c>
      <c r="E56" t="s">
        <v>233</v>
      </c>
      <c r="G56"/>
      <c r="H56" s="77">
        <v>12.4</v>
      </c>
      <c r="I56" t="s">
        <v>102</v>
      </c>
      <c r="J56" s="78">
        <v>1.4999999999999999E-2</v>
      </c>
      <c r="K56" s="78">
        <v>3.9100000000000003E-2</v>
      </c>
      <c r="L56" s="77">
        <v>4366422.38</v>
      </c>
      <c r="M56" s="77">
        <v>74.599999999999994</v>
      </c>
      <c r="N56" s="77">
        <v>0</v>
      </c>
      <c r="O56" s="77">
        <v>3257.3510954799999</v>
      </c>
      <c r="P56" s="78">
        <v>2.0000000000000001E-4</v>
      </c>
      <c r="Q56" s="78">
        <v>8.8800000000000004E-2</v>
      </c>
      <c r="R56" s="78">
        <v>4.5999999999999999E-3</v>
      </c>
    </row>
    <row r="57" spans="2:18">
      <c r="B57" s="79" t="s">
        <v>320</v>
      </c>
      <c r="C57" s="16"/>
      <c r="D57" s="16"/>
      <c r="H57" s="81">
        <v>0</v>
      </c>
      <c r="K57" s="80">
        <v>0</v>
      </c>
      <c r="L57" s="81">
        <v>0</v>
      </c>
      <c r="N57" s="81">
        <v>0</v>
      </c>
      <c r="O57" s="81">
        <v>0</v>
      </c>
      <c r="Q57" s="80">
        <v>0</v>
      </c>
      <c r="R57" s="80">
        <v>0</v>
      </c>
    </row>
    <row r="58" spans="2:18">
      <c r="B58" t="s">
        <v>211</v>
      </c>
      <c r="C58" t="s">
        <v>211</v>
      </c>
      <c r="D58" s="16"/>
      <c r="E58" t="s">
        <v>211</v>
      </c>
      <c r="H58" s="77">
        <v>0</v>
      </c>
      <c r="I58" t="s">
        <v>211</v>
      </c>
      <c r="J58" s="78">
        <v>0</v>
      </c>
      <c r="K58" s="78">
        <v>0</v>
      </c>
      <c r="L58" s="77">
        <v>0</v>
      </c>
      <c r="M58" s="77">
        <v>0</v>
      </c>
      <c r="O58" s="77">
        <v>0</v>
      </c>
      <c r="P58" s="78">
        <v>0</v>
      </c>
      <c r="Q58" s="78">
        <v>0</v>
      </c>
      <c r="R58" s="78">
        <v>0</v>
      </c>
    </row>
    <row r="59" spans="2:18">
      <c r="B59" s="79" t="s">
        <v>321</v>
      </c>
      <c r="C59" s="16"/>
      <c r="D59" s="16"/>
      <c r="H59" s="81">
        <v>0</v>
      </c>
      <c r="K59" s="80">
        <v>0</v>
      </c>
      <c r="L59" s="81">
        <v>0</v>
      </c>
      <c r="N59" s="81">
        <v>0</v>
      </c>
      <c r="O59" s="81">
        <v>0</v>
      </c>
      <c r="Q59" s="80">
        <v>0</v>
      </c>
      <c r="R59" s="80">
        <v>0</v>
      </c>
    </row>
    <row r="60" spans="2:18">
      <c r="B60" t="s">
        <v>211</v>
      </c>
      <c r="C60" t="s">
        <v>211</v>
      </c>
      <c r="D60" s="16"/>
      <c r="E60" t="s">
        <v>211</v>
      </c>
      <c r="H60" s="77">
        <v>0</v>
      </c>
      <c r="I60" t="s">
        <v>211</v>
      </c>
      <c r="J60" s="78">
        <v>0</v>
      </c>
      <c r="K60" s="78">
        <v>0</v>
      </c>
      <c r="L60" s="77">
        <v>0</v>
      </c>
      <c r="M60" s="77">
        <v>0</v>
      </c>
      <c r="O60" s="77">
        <v>0</v>
      </c>
      <c r="P60" s="78">
        <v>0</v>
      </c>
      <c r="Q60" s="78">
        <v>0</v>
      </c>
      <c r="R60" s="78">
        <v>0</v>
      </c>
    </row>
    <row r="61" spans="2:18">
      <c r="B61" s="79" t="s">
        <v>226</v>
      </c>
      <c r="C61" s="16"/>
      <c r="D61" s="16"/>
      <c r="H61" s="81">
        <v>18.27</v>
      </c>
      <c r="K61" s="80">
        <v>5.5500000000000001E-2</v>
      </c>
      <c r="L61" s="81">
        <v>27030.76</v>
      </c>
      <c r="N61" s="81">
        <v>0</v>
      </c>
      <c r="O61" s="81">
        <v>81.6533705708448</v>
      </c>
      <c r="Q61" s="80">
        <v>2.2000000000000001E-3</v>
      </c>
      <c r="R61" s="80">
        <v>1E-4</v>
      </c>
    </row>
    <row r="62" spans="2:18">
      <c r="B62" s="79" t="s">
        <v>322</v>
      </c>
      <c r="C62" s="16"/>
      <c r="D62" s="16"/>
      <c r="H62" s="81">
        <v>18.27</v>
      </c>
      <c r="K62" s="80">
        <v>5.5500000000000001E-2</v>
      </c>
      <c r="L62" s="81">
        <v>27030.76</v>
      </c>
      <c r="N62" s="81">
        <v>0</v>
      </c>
      <c r="O62" s="81">
        <v>81.6533705708448</v>
      </c>
      <c r="Q62" s="80">
        <v>2.2000000000000001E-3</v>
      </c>
      <c r="R62" s="80">
        <v>1E-4</v>
      </c>
    </row>
    <row r="63" spans="2:18">
      <c r="B63" t="s">
        <v>323</v>
      </c>
      <c r="C63" t="s">
        <v>324</v>
      </c>
      <c r="D63" t="s">
        <v>123</v>
      </c>
      <c r="E63" t="s">
        <v>325</v>
      </c>
      <c r="F63" t="s">
        <v>326</v>
      </c>
      <c r="G63"/>
      <c r="H63" s="77">
        <v>18.27</v>
      </c>
      <c r="I63" t="s">
        <v>106</v>
      </c>
      <c r="J63" s="78">
        <v>4.4999999999999998E-2</v>
      </c>
      <c r="K63" s="78">
        <v>5.5500000000000001E-2</v>
      </c>
      <c r="L63" s="77">
        <v>27030.76</v>
      </c>
      <c r="M63" s="77">
        <v>81.819000110984675</v>
      </c>
      <c r="N63" s="77">
        <v>0</v>
      </c>
      <c r="O63" s="77">
        <v>81.6533705708448</v>
      </c>
      <c r="P63" s="78">
        <v>0</v>
      </c>
      <c r="Q63" s="78">
        <v>2.2000000000000001E-3</v>
      </c>
      <c r="R63" s="78">
        <v>1E-4</v>
      </c>
    </row>
    <row r="64" spans="2:18">
      <c r="B64" s="79" t="s">
        <v>327</v>
      </c>
      <c r="C64" s="16"/>
      <c r="D64" s="16"/>
      <c r="H64" s="81">
        <v>0</v>
      </c>
      <c r="K64" s="80">
        <v>0</v>
      </c>
      <c r="L64" s="81">
        <v>0</v>
      </c>
      <c r="N64" s="81">
        <v>0</v>
      </c>
      <c r="O64" s="81">
        <v>0</v>
      </c>
      <c r="Q64" s="80">
        <v>0</v>
      </c>
      <c r="R64" s="80">
        <v>0</v>
      </c>
    </row>
    <row r="65" spans="2:18">
      <c r="B65" t="s">
        <v>211</v>
      </c>
      <c r="C65" t="s">
        <v>211</v>
      </c>
      <c r="D65" s="16"/>
      <c r="E65" t="s">
        <v>211</v>
      </c>
      <c r="H65" s="77">
        <v>0</v>
      </c>
      <c r="I65" t="s">
        <v>211</v>
      </c>
      <c r="J65" s="78">
        <v>0</v>
      </c>
      <c r="K65" s="78">
        <v>0</v>
      </c>
      <c r="L65" s="77">
        <v>0</v>
      </c>
      <c r="M65" s="77">
        <v>0</v>
      </c>
      <c r="O65" s="77">
        <v>0</v>
      </c>
      <c r="P65" s="78">
        <v>0</v>
      </c>
      <c r="Q65" s="78">
        <v>0</v>
      </c>
      <c r="R65" s="78">
        <v>0</v>
      </c>
    </row>
    <row r="66" spans="2:18">
      <c r="B66" t="s">
        <v>328</v>
      </c>
      <c r="C66" s="16"/>
      <c r="D66" s="16"/>
    </row>
    <row r="67" spans="2:18">
      <c r="B67" t="s">
        <v>329</v>
      </c>
      <c r="C67" s="16"/>
      <c r="D67" s="16"/>
    </row>
    <row r="68" spans="2:18">
      <c r="B68" t="s">
        <v>330</v>
      </c>
      <c r="C68" s="16"/>
      <c r="D68" s="16"/>
    </row>
    <row r="69" spans="2:18">
      <c r="B69" t="s">
        <v>331</v>
      </c>
      <c r="C69" s="16"/>
      <c r="D69" s="16"/>
    </row>
    <row r="70" spans="2:18">
      <c r="C70" s="16"/>
      <c r="D70" s="16"/>
    </row>
    <row r="71" spans="2:18">
      <c r="C71" s="16"/>
      <c r="D71" s="16"/>
    </row>
    <row r="72" spans="2:18">
      <c r="C72" s="16"/>
      <c r="D72" s="16"/>
    </row>
    <row r="73" spans="2:18">
      <c r="C73" s="16"/>
      <c r="D73" s="16"/>
    </row>
    <row r="74" spans="2:18">
      <c r="C74" s="16"/>
      <c r="D74" s="16"/>
    </row>
    <row r="75" spans="2:18">
      <c r="C75" s="16"/>
      <c r="D75" s="16"/>
    </row>
    <row r="76" spans="2:18">
      <c r="C76" s="16"/>
      <c r="D76" s="16"/>
    </row>
    <row r="77" spans="2:18">
      <c r="C77" s="16"/>
      <c r="D77" s="16"/>
    </row>
    <row r="78" spans="2:18">
      <c r="C78" s="16"/>
      <c r="D78" s="16"/>
    </row>
    <row r="79" spans="2:18">
      <c r="C79" s="16"/>
      <c r="D79" s="16"/>
    </row>
    <row r="80" spans="2:18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7">
        <v>45106</v>
      </c>
    </row>
    <row r="2" spans="2:23" s="1" customFormat="1">
      <c r="B2" s="2" t="s">
        <v>1</v>
      </c>
      <c r="C2" s="12" t="s">
        <v>3690</v>
      </c>
    </row>
    <row r="3" spans="2:23" s="1" customFormat="1">
      <c r="B3" s="2" t="s">
        <v>2</v>
      </c>
      <c r="C3" s="26" t="s">
        <v>3691</v>
      </c>
    </row>
    <row r="4" spans="2:23" s="1" customFormat="1">
      <c r="B4" s="2" t="s">
        <v>3</v>
      </c>
      <c r="C4" s="88" t="s">
        <v>197</v>
      </c>
    </row>
    <row r="5" spans="2:23">
      <c r="B5" s="2"/>
    </row>
    <row r="7" spans="2:23" ht="26.25" customHeight="1">
      <c r="B7" s="111" t="s">
        <v>179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2205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211</v>
      </c>
      <c r="C14" t="s">
        <v>211</v>
      </c>
      <c r="D14" t="s">
        <v>211</v>
      </c>
      <c r="E14" t="s">
        <v>211</v>
      </c>
      <c r="F14" s="15"/>
      <c r="G14" s="15"/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2206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211</v>
      </c>
      <c r="C16" t="s">
        <v>211</v>
      </c>
      <c r="D16" t="s">
        <v>211</v>
      </c>
      <c r="E16" t="s">
        <v>211</v>
      </c>
      <c r="F16" s="15"/>
      <c r="G16" s="15"/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333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211</v>
      </c>
      <c r="C18" t="s">
        <v>211</v>
      </c>
      <c r="D18" t="s">
        <v>211</v>
      </c>
      <c r="E18" t="s">
        <v>211</v>
      </c>
      <c r="F18" s="15"/>
      <c r="G18" s="15"/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924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211</v>
      </c>
      <c r="C20" t="s">
        <v>211</v>
      </c>
      <c r="D20" t="s">
        <v>211</v>
      </c>
      <c r="E20" t="s">
        <v>211</v>
      </c>
      <c r="F20" s="15"/>
      <c r="G20" s="15"/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334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335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228</v>
      </c>
      <c r="D26" s="16"/>
    </row>
    <row r="27" spans="2:23">
      <c r="B27" t="s">
        <v>328</v>
      </c>
      <c r="D27" s="16"/>
    </row>
    <row r="28" spans="2:23">
      <c r="B28" t="s">
        <v>329</v>
      </c>
      <c r="D28" s="16"/>
    </row>
    <row r="29" spans="2:23">
      <c r="B29" t="s">
        <v>330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7">
        <v>45106</v>
      </c>
    </row>
    <row r="2" spans="2:68" s="1" customFormat="1">
      <c r="B2" s="2" t="s">
        <v>1</v>
      </c>
      <c r="C2" s="12" t="s">
        <v>3690</v>
      </c>
    </row>
    <row r="3" spans="2:68" s="1" customFormat="1">
      <c r="B3" s="2" t="s">
        <v>2</v>
      </c>
      <c r="C3" s="26" t="s">
        <v>3691</v>
      </c>
    </row>
    <row r="4" spans="2:68" s="1" customFormat="1">
      <c r="B4" s="2" t="s">
        <v>3</v>
      </c>
      <c r="C4" s="88" t="s">
        <v>197</v>
      </c>
    </row>
    <row r="6" spans="2:68" ht="26.25" customHeight="1">
      <c r="B6" s="106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10"/>
      <c r="BP6" s="19"/>
    </row>
    <row r="7" spans="2:68" ht="26.25" customHeight="1">
      <c r="B7" s="106" t="s">
        <v>82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10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332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7">
        <v>0</v>
      </c>
      <c r="L14" t="s">
        <v>211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254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7">
        <v>0</v>
      </c>
      <c r="L16" t="s">
        <v>211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333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7">
        <v>0</v>
      </c>
      <c r="L18" t="s">
        <v>211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226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334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211</v>
      </c>
      <c r="C21" t="s">
        <v>211</v>
      </c>
      <c r="D21" s="16"/>
      <c r="E21" s="16"/>
      <c r="F21" s="16"/>
      <c r="G21" t="s">
        <v>211</v>
      </c>
      <c r="H21" t="s">
        <v>211</v>
      </c>
      <c r="K21" s="77">
        <v>0</v>
      </c>
      <c r="L21" t="s">
        <v>211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335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7">
        <v>0</v>
      </c>
      <c r="L23" t="s">
        <v>211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228</v>
      </c>
      <c r="C24" s="16"/>
      <c r="D24" s="16"/>
      <c r="E24" s="16"/>
      <c r="F24" s="16"/>
      <c r="G24" s="16"/>
    </row>
    <row r="25" spans="2:21">
      <c r="B25" t="s">
        <v>328</v>
      </c>
      <c r="C25" s="16"/>
      <c r="D25" s="16"/>
      <c r="E25" s="16"/>
      <c r="F25" s="16"/>
      <c r="G25" s="16"/>
    </row>
    <row r="26" spans="2:21">
      <c r="B26" t="s">
        <v>329</v>
      </c>
      <c r="C26" s="16"/>
      <c r="D26" s="16"/>
      <c r="E26" s="16"/>
      <c r="F26" s="16"/>
      <c r="G26" s="16"/>
    </row>
    <row r="27" spans="2:21">
      <c r="B27" t="s">
        <v>330</v>
      </c>
      <c r="C27" s="16"/>
      <c r="D27" s="16"/>
      <c r="E27" s="16"/>
      <c r="F27" s="16"/>
      <c r="G27" s="16"/>
    </row>
    <row r="28" spans="2:21">
      <c r="B28" t="s">
        <v>331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2" workbookViewId="0">
      <selection activeCell="J14" sqref="J14:J37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7">
        <v>45106</v>
      </c>
    </row>
    <row r="2" spans="2:66" s="1" customFormat="1">
      <c r="B2" s="2" t="s">
        <v>1</v>
      </c>
      <c r="C2" s="12" t="s">
        <v>3690</v>
      </c>
    </row>
    <row r="3" spans="2:66" s="1" customFormat="1">
      <c r="B3" s="2" t="s">
        <v>2</v>
      </c>
      <c r="C3" s="26" t="s">
        <v>3691</v>
      </c>
    </row>
    <row r="4" spans="2:66" s="1" customFormat="1">
      <c r="B4" s="2" t="s">
        <v>3</v>
      </c>
      <c r="C4" s="88" t="s">
        <v>197</v>
      </c>
    </row>
    <row r="6" spans="2:66" ht="26.25" customHeight="1">
      <c r="B6" s="111" t="s">
        <v>68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3"/>
    </row>
    <row r="7" spans="2:66" ht="26.25" customHeight="1">
      <c r="B7" s="111" t="s">
        <v>89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3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82">
        <v>4.5199999999999996</v>
      </c>
      <c r="L11" s="7"/>
      <c r="M11" s="7"/>
      <c r="N11" s="83">
        <v>4.3799999999999999E-2</v>
      </c>
      <c r="O11" s="82">
        <v>79062232.280000001</v>
      </c>
      <c r="P11" s="33"/>
      <c r="Q11" s="82">
        <v>1628.5866000000001</v>
      </c>
      <c r="R11" s="82">
        <v>114608.76312470261</v>
      </c>
      <c r="S11" s="7"/>
      <c r="T11" s="83">
        <v>1</v>
      </c>
      <c r="U11" s="83">
        <v>0.16350000000000001</v>
      </c>
      <c r="V11" s="35"/>
      <c r="BI11" s="16"/>
      <c r="BJ11" s="19"/>
      <c r="BK11" s="16"/>
      <c r="BN11" s="16"/>
    </row>
    <row r="12" spans="2:66">
      <c r="B12" s="84" t="s">
        <v>204</v>
      </c>
      <c r="C12" s="16"/>
      <c r="D12" s="16"/>
      <c r="E12" s="16"/>
      <c r="F12" s="16"/>
      <c r="K12" s="85">
        <v>4.3600000000000003</v>
      </c>
      <c r="N12" s="86">
        <v>3.6200000000000003E-2</v>
      </c>
      <c r="O12" s="85">
        <v>71874795.049999997</v>
      </c>
      <c r="Q12" s="85">
        <v>1628.5866000000001</v>
      </c>
      <c r="R12" s="85">
        <v>88960.796901753682</v>
      </c>
      <c r="T12" s="86">
        <v>0.7762</v>
      </c>
      <c r="U12" s="86">
        <v>0.12690000000000001</v>
      </c>
    </row>
    <row r="13" spans="2:66">
      <c r="B13" s="84" t="s">
        <v>332</v>
      </c>
      <c r="C13" s="16"/>
      <c r="D13" s="16"/>
      <c r="E13" s="16"/>
      <c r="F13" s="16"/>
      <c r="K13" s="85">
        <v>4.43</v>
      </c>
      <c r="N13" s="86">
        <v>3.1800000000000002E-2</v>
      </c>
      <c r="O13" s="85">
        <v>56534988.18</v>
      </c>
      <c r="Q13" s="85">
        <v>1369.82491</v>
      </c>
      <c r="R13" s="85">
        <v>74585.420310274683</v>
      </c>
      <c r="T13" s="86">
        <v>0.65080000000000005</v>
      </c>
      <c r="U13" s="86">
        <v>0.10639999999999999</v>
      </c>
    </row>
    <row r="14" spans="2:66">
      <c r="B14" t="s">
        <v>336</v>
      </c>
      <c r="C14" t="s">
        <v>337</v>
      </c>
      <c r="D14" t="s">
        <v>100</v>
      </c>
      <c r="E14" t="s">
        <v>123</v>
      </c>
      <c r="F14" t="s">
        <v>338</v>
      </c>
      <c r="G14" t="s">
        <v>339</v>
      </c>
      <c r="H14" t="s">
        <v>207</v>
      </c>
      <c r="I14" t="s">
        <v>208</v>
      </c>
      <c r="J14"/>
      <c r="K14" s="77">
        <v>1.98</v>
      </c>
      <c r="L14" t="s">
        <v>102</v>
      </c>
      <c r="M14" s="78">
        <v>8.3000000000000001E-3</v>
      </c>
      <c r="N14" s="78">
        <v>2.1700000000000001E-2</v>
      </c>
      <c r="O14" s="77">
        <v>0.01</v>
      </c>
      <c r="P14" s="77">
        <v>107.6</v>
      </c>
      <c r="Q14" s="77">
        <v>0</v>
      </c>
      <c r="R14" s="77">
        <v>1.076E-5</v>
      </c>
      <c r="S14" s="78">
        <v>0</v>
      </c>
      <c r="T14" s="78">
        <v>0</v>
      </c>
      <c r="U14" s="78">
        <v>0</v>
      </c>
    </row>
    <row r="15" spans="2:66">
      <c r="B15" t="s">
        <v>340</v>
      </c>
      <c r="C15" t="s">
        <v>341</v>
      </c>
      <c r="D15" t="s">
        <v>100</v>
      </c>
      <c r="E15" t="s">
        <v>123</v>
      </c>
      <c r="F15" t="s">
        <v>342</v>
      </c>
      <c r="G15" t="s">
        <v>339</v>
      </c>
      <c r="H15" t="s">
        <v>207</v>
      </c>
      <c r="I15" t="s">
        <v>208</v>
      </c>
      <c r="J15"/>
      <c r="K15" s="77">
        <v>6.96</v>
      </c>
      <c r="L15" t="s">
        <v>102</v>
      </c>
      <c r="M15" s="78">
        <v>2E-3</v>
      </c>
      <c r="N15" s="78">
        <v>2.01E-2</v>
      </c>
      <c r="O15" s="77">
        <v>72645.399999999994</v>
      </c>
      <c r="P15" s="77">
        <v>97.6</v>
      </c>
      <c r="Q15" s="77">
        <v>0.16064999999999999</v>
      </c>
      <c r="R15" s="77">
        <v>71.062560399999995</v>
      </c>
      <c r="S15" s="78">
        <v>1E-4</v>
      </c>
      <c r="T15" s="78">
        <v>5.9999999999999995E-4</v>
      </c>
      <c r="U15" s="78">
        <v>1E-4</v>
      </c>
    </row>
    <row r="16" spans="2:66">
      <c r="B16" t="s">
        <v>343</v>
      </c>
      <c r="C16" t="s">
        <v>344</v>
      </c>
      <c r="D16" t="s">
        <v>100</v>
      </c>
      <c r="E16" t="s">
        <v>123</v>
      </c>
      <c r="F16" t="s">
        <v>342</v>
      </c>
      <c r="G16" t="s">
        <v>339</v>
      </c>
      <c r="H16" t="s">
        <v>207</v>
      </c>
      <c r="I16" t="s">
        <v>208</v>
      </c>
      <c r="J16"/>
      <c r="K16" s="77">
        <v>1.24</v>
      </c>
      <c r="L16" t="s">
        <v>102</v>
      </c>
      <c r="M16" s="78">
        <v>8.6E-3</v>
      </c>
      <c r="N16" s="78">
        <v>2.3400000000000001E-2</v>
      </c>
      <c r="O16" s="77">
        <v>282711.8</v>
      </c>
      <c r="P16" s="77">
        <v>110.27</v>
      </c>
      <c r="Q16" s="77">
        <v>0</v>
      </c>
      <c r="R16" s="77">
        <v>311.74630186000002</v>
      </c>
      <c r="S16" s="78">
        <v>1E-4</v>
      </c>
      <c r="T16" s="78">
        <v>2.7000000000000001E-3</v>
      </c>
      <c r="U16" s="78">
        <v>4.0000000000000002E-4</v>
      </c>
    </row>
    <row r="17" spans="2:21">
      <c r="B17" t="s">
        <v>345</v>
      </c>
      <c r="C17" t="s">
        <v>346</v>
      </c>
      <c r="D17" t="s">
        <v>100</v>
      </c>
      <c r="E17" t="s">
        <v>123</v>
      </c>
      <c r="F17" t="s">
        <v>342</v>
      </c>
      <c r="G17" t="s">
        <v>339</v>
      </c>
      <c r="H17" t="s">
        <v>207</v>
      </c>
      <c r="I17" t="s">
        <v>208</v>
      </c>
      <c r="J17"/>
      <c r="K17" s="77">
        <v>2.97</v>
      </c>
      <c r="L17" t="s">
        <v>102</v>
      </c>
      <c r="M17" s="78">
        <v>3.8E-3</v>
      </c>
      <c r="N17" s="78">
        <v>1.9900000000000001E-2</v>
      </c>
      <c r="O17" s="77">
        <v>1348509.91</v>
      </c>
      <c r="P17" s="77">
        <v>103.8</v>
      </c>
      <c r="Q17" s="77">
        <v>0</v>
      </c>
      <c r="R17" s="77">
        <v>1399.7532865799999</v>
      </c>
      <c r="S17" s="78">
        <v>4.0000000000000002E-4</v>
      </c>
      <c r="T17" s="78">
        <v>1.2200000000000001E-2</v>
      </c>
      <c r="U17" s="78">
        <v>2E-3</v>
      </c>
    </row>
    <row r="18" spans="2:21">
      <c r="B18" t="s">
        <v>347</v>
      </c>
      <c r="C18" t="s">
        <v>348</v>
      </c>
      <c r="D18" t="s">
        <v>100</v>
      </c>
      <c r="E18" t="s">
        <v>123</v>
      </c>
      <c r="F18" t="s">
        <v>349</v>
      </c>
      <c r="G18" t="s">
        <v>127</v>
      </c>
      <c r="H18" t="s">
        <v>207</v>
      </c>
      <c r="I18" t="s">
        <v>208</v>
      </c>
      <c r="J18"/>
      <c r="K18" s="77">
        <v>12.64</v>
      </c>
      <c r="L18" t="s">
        <v>102</v>
      </c>
      <c r="M18" s="78">
        <v>2.07E-2</v>
      </c>
      <c r="N18" s="78">
        <v>2.3599999999999999E-2</v>
      </c>
      <c r="O18" s="77">
        <v>1307683.44</v>
      </c>
      <c r="P18" s="77">
        <v>105.04</v>
      </c>
      <c r="Q18" s="77">
        <v>14.72945</v>
      </c>
      <c r="R18" s="77">
        <v>1388.3201353760001</v>
      </c>
      <c r="S18" s="78">
        <v>5.0000000000000001E-4</v>
      </c>
      <c r="T18" s="78">
        <v>1.21E-2</v>
      </c>
      <c r="U18" s="78">
        <v>2E-3</v>
      </c>
    </row>
    <row r="19" spans="2:21">
      <c r="B19" t="s">
        <v>350</v>
      </c>
      <c r="C19" t="s">
        <v>351</v>
      </c>
      <c r="D19" t="s">
        <v>100</v>
      </c>
      <c r="E19" t="s">
        <v>123</v>
      </c>
      <c r="F19" t="s">
        <v>352</v>
      </c>
      <c r="G19" t="s">
        <v>339</v>
      </c>
      <c r="H19" t="s">
        <v>207</v>
      </c>
      <c r="I19" t="s">
        <v>208</v>
      </c>
      <c r="J19"/>
      <c r="K19" s="77">
        <v>0.09</v>
      </c>
      <c r="L19" t="s">
        <v>102</v>
      </c>
      <c r="M19" s="78">
        <v>3.5499999999999997E-2</v>
      </c>
      <c r="N19" s="78">
        <v>3.04E-2</v>
      </c>
      <c r="O19" s="77">
        <v>0.01</v>
      </c>
      <c r="P19" s="77">
        <v>123.1</v>
      </c>
      <c r="Q19" s="77">
        <v>0</v>
      </c>
      <c r="R19" s="77">
        <v>1.2310000000000001E-5</v>
      </c>
      <c r="S19" s="78">
        <v>0</v>
      </c>
      <c r="T19" s="78">
        <v>0</v>
      </c>
      <c r="U19" s="78">
        <v>0</v>
      </c>
    </row>
    <row r="20" spans="2:21">
      <c r="B20" t="s">
        <v>353</v>
      </c>
      <c r="C20" t="s">
        <v>354</v>
      </c>
      <c r="D20" t="s">
        <v>100</v>
      </c>
      <c r="E20" t="s">
        <v>123</v>
      </c>
      <c r="F20" t="s">
        <v>355</v>
      </c>
      <c r="G20" t="s">
        <v>356</v>
      </c>
      <c r="H20" t="s">
        <v>207</v>
      </c>
      <c r="I20" t="s">
        <v>208</v>
      </c>
      <c r="J20"/>
      <c r="K20" s="77">
        <v>2.39</v>
      </c>
      <c r="L20" t="s">
        <v>102</v>
      </c>
      <c r="M20" s="78">
        <v>8.3000000000000001E-3</v>
      </c>
      <c r="N20" s="78">
        <v>2.0400000000000001E-2</v>
      </c>
      <c r="O20" s="77">
        <v>0.01</v>
      </c>
      <c r="P20" s="77">
        <v>108.31</v>
      </c>
      <c r="Q20" s="77">
        <v>0.31163000000000002</v>
      </c>
      <c r="R20" s="77">
        <v>0.31164083100000001</v>
      </c>
      <c r="S20" s="78">
        <v>0</v>
      </c>
      <c r="T20" s="78">
        <v>0</v>
      </c>
      <c r="U20" s="78">
        <v>0</v>
      </c>
    </row>
    <row r="21" spans="2:21">
      <c r="B21" t="s">
        <v>357</v>
      </c>
      <c r="C21" t="s">
        <v>358</v>
      </c>
      <c r="D21" t="s">
        <v>100</v>
      </c>
      <c r="E21" t="s">
        <v>123</v>
      </c>
      <c r="F21" t="s">
        <v>359</v>
      </c>
      <c r="G21" t="s">
        <v>339</v>
      </c>
      <c r="H21" t="s">
        <v>207</v>
      </c>
      <c r="I21" t="s">
        <v>208</v>
      </c>
      <c r="J21"/>
      <c r="K21" s="77">
        <v>3.74</v>
      </c>
      <c r="L21" t="s">
        <v>102</v>
      </c>
      <c r="M21" s="78">
        <v>1.7500000000000002E-2</v>
      </c>
      <c r="N21" s="78">
        <v>2.0199999999999999E-2</v>
      </c>
      <c r="O21" s="77">
        <v>0.02</v>
      </c>
      <c r="P21" s="77">
        <v>109.82</v>
      </c>
      <c r="Q21" s="77">
        <v>0</v>
      </c>
      <c r="R21" s="77">
        <v>2.1963999999999998E-5</v>
      </c>
      <c r="S21" s="78">
        <v>0</v>
      </c>
      <c r="T21" s="78">
        <v>0</v>
      </c>
      <c r="U21" s="78">
        <v>0</v>
      </c>
    </row>
    <row r="22" spans="2:21">
      <c r="B22" t="s">
        <v>360</v>
      </c>
      <c r="C22" t="s">
        <v>361</v>
      </c>
      <c r="D22" t="s">
        <v>100</v>
      </c>
      <c r="E22" t="s">
        <v>123</v>
      </c>
      <c r="F22" t="s">
        <v>359</v>
      </c>
      <c r="G22" t="s">
        <v>339</v>
      </c>
      <c r="H22" t="s">
        <v>207</v>
      </c>
      <c r="I22" t="s">
        <v>208</v>
      </c>
      <c r="J22"/>
      <c r="K22" s="77">
        <v>2.78</v>
      </c>
      <c r="L22" t="s">
        <v>102</v>
      </c>
      <c r="M22" s="78">
        <v>6.0000000000000001E-3</v>
      </c>
      <c r="N22" s="78">
        <v>2.01E-2</v>
      </c>
      <c r="O22" s="77">
        <v>0.01</v>
      </c>
      <c r="P22" s="77">
        <v>107.3</v>
      </c>
      <c r="Q22" s="77">
        <v>0</v>
      </c>
      <c r="R22" s="77">
        <v>1.0730000000000001E-5</v>
      </c>
      <c r="S22" s="78">
        <v>0</v>
      </c>
      <c r="T22" s="78">
        <v>0</v>
      </c>
      <c r="U22" s="78">
        <v>0</v>
      </c>
    </row>
    <row r="23" spans="2:21">
      <c r="B23" t="s">
        <v>362</v>
      </c>
      <c r="C23" t="s">
        <v>363</v>
      </c>
      <c r="D23" t="s">
        <v>100</v>
      </c>
      <c r="E23" t="s">
        <v>123</v>
      </c>
      <c r="F23" t="s">
        <v>359</v>
      </c>
      <c r="G23" t="s">
        <v>339</v>
      </c>
      <c r="H23" t="s">
        <v>207</v>
      </c>
      <c r="I23" t="s">
        <v>208</v>
      </c>
      <c r="J23"/>
      <c r="K23" s="77">
        <v>0.11</v>
      </c>
      <c r="L23" t="s">
        <v>102</v>
      </c>
      <c r="M23" s="78">
        <v>0.05</v>
      </c>
      <c r="N23" s="78">
        <v>4.2599999999999999E-2</v>
      </c>
      <c r="O23" s="77">
        <v>0.06</v>
      </c>
      <c r="P23" s="77">
        <v>116.4</v>
      </c>
      <c r="Q23" s="77">
        <v>0</v>
      </c>
      <c r="R23" s="77">
        <v>6.9839999999999995E-5</v>
      </c>
      <c r="S23" s="78">
        <v>0</v>
      </c>
      <c r="T23" s="78">
        <v>0</v>
      </c>
      <c r="U23" s="78">
        <v>0</v>
      </c>
    </row>
    <row r="24" spans="2:21">
      <c r="B24" t="s">
        <v>364</v>
      </c>
      <c r="C24" t="s">
        <v>365</v>
      </c>
      <c r="D24" t="s">
        <v>100</v>
      </c>
      <c r="E24" t="s">
        <v>123</v>
      </c>
      <c r="F24" t="s">
        <v>366</v>
      </c>
      <c r="G24" t="s">
        <v>367</v>
      </c>
      <c r="H24" t="s">
        <v>368</v>
      </c>
      <c r="I24" t="s">
        <v>150</v>
      </c>
      <c r="J24"/>
      <c r="K24" s="77">
        <v>2.0699999999999998</v>
      </c>
      <c r="L24" t="s">
        <v>102</v>
      </c>
      <c r="M24" s="78">
        <v>4.4999999999999998E-2</v>
      </c>
      <c r="N24" s="78">
        <v>2.2100000000000002E-2</v>
      </c>
      <c r="O24" s="77">
        <v>910503.05</v>
      </c>
      <c r="P24" s="77">
        <v>119.1</v>
      </c>
      <c r="Q24" s="77">
        <v>0</v>
      </c>
      <c r="R24" s="77">
        <v>1084.4091325500001</v>
      </c>
      <c r="S24" s="78">
        <v>2.9999999999999997E-4</v>
      </c>
      <c r="T24" s="78">
        <v>9.4999999999999998E-3</v>
      </c>
      <c r="U24" s="78">
        <v>1.5E-3</v>
      </c>
    </row>
    <row r="25" spans="2:21">
      <c r="B25" t="s">
        <v>369</v>
      </c>
      <c r="C25" t="s">
        <v>370</v>
      </c>
      <c r="D25" t="s">
        <v>100</v>
      </c>
      <c r="E25" t="s">
        <v>123</v>
      </c>
      <c r="F25" t="s">
        <v>366</v>
      </c>
      <c r="G25" t="s">
        <v>367</v>
      </c>
      <c r="H25" t="s">
        <v>368</v>
      </c>
      <c r="I25" t="s">
        <v>150</v>
      </c>
      <c r="J25"/>
      <c r="K25" s="77">
        <v>4.45</v>
      </c>
      <c r="L25" t="s">
        <v>102</v>
      </c>
      <c r="M25" s="78">
        <v>3.85E-2</v>
      </c>
      <c r="N25" s="78">
        <v>2.2100000000000002E-2</v>
      </c>
      <c r="O25" s="77">
        <v>1026331.15</v>
      </c>
      <c r="P25" s="77">
        <v>120.55</v>
      </c>
      <c r="Q25" s="77">
        <v>0</v>
      </c>
      <c r="R25" s="77">
        <v>1237.242201325</v>
      </c>
      <c r="S25" s="78">
        <v>4.0000000000000002E-4</v>
      </c>
      <c r="T25" s="78">
        <v>1.0800000000000001E-2</v>
      </c>
      <c r="U25" s="78">
        <v>1.8E-3</v>
      </c>
    </row>
    <row r="26" spans="2:21">
      <c r="B26" t="s">
        <v>371</v>
      </c>
      <c r="C26" t="s">
        <v>372</v>
      </c>
      <c r="D26" t="s">
        <v>100</v>
      </c>
      <c r="E26" t="s">
        <v>123</v>
      </c>
      <c r="F26" t="s">
        <v>366</v>
      </c>
      <c r="G26" t="s">
        <v>367</v>
      </c>
      <c r="H26" t="s">
        <v>368</v>
      </c>
      <c r="I26" t="s">
        <v>150</v>
      </c>
      <c r="J26"/>
      <c r="K26" s="77">
        <v>6.84</v>
      </c>
      <c r="L26" t="s">
        <v>102</v>
      </c>
      <c r="M26" s="78">
        <v>2.3900000000000001E-2</v>
      </c>
      <c r="N26" s="78">
        <v>2.41E-2</v>
      </c>
      <c r="O26" s="77">
        <v>1507859.84</v>
      </c>
      <c r="P26" s="77">
        <v>110.8</v>
      </c>
      <c r="Q26" s="77">
        <v>0</v>
      </c>
      <c r="R26" s="77">
        <v>1670.70870272</v>
      </c>
      <c r="S26" s="78">
        <v>4.0000000000000002E-4</v>
      </c>
      <c r="T26" s="78">
        <v>1.46E-2</v>
      </c>
      <c r="U26" s="78">
        <v>2.3999999999999998E-3</v>
      </c>
    </row>
    <row r="27" spans="2:21">
      <c r="B27" t="s">
        <v>373</v>
      </c>
      <c r="C27" t="s">
        <v>374</v>
      </c>
      <c r="D27" t="s">
        <v>100</v>
      </c>
      <c r="E27" t="s">
        <v>123</v>
      </c>
      <c r="F27" t="s">
        <v>366</v>
      </c>
      <c r="G27" t="s">
        <v>367</v>
      </c>
      <c r="H27" t="s">
        <v>368</v>
      </c>
      <c r="I27" t="s">
        <v>150</v>
      </c>
      <c r="J27"/>
      <c r="K27" s="77">
        <v>3.96</v>
      </c>
      <c r="L27" t="s">
        <v>102</v>
      </c>
      <c r="M27" s="78">
        <v>0.01</v>
      </c>
      <c r="N27" s="78">
        <v>2.06E-2</v>
      </c>
      <c r="O27" s="77">
        <v>223005.02</v>
      </c>
      <c r="P27" s="77">
        <v>105.39</v>
      </c>
      <c r="Q27" s="77">
        <v>0</v>
      </c>
      <c r="R27" s="77">
        <v>235.024990578</v>
      </c>
      <c r="S27" s="78">
        <v>2.0000000000000001E-4</v>
      </c>
      <c r="T27" s="78">
        <v>2.0999999999999999E-3</v>
      </c>
      <c r="U27" s="78">
        <v>2.9999999999999997E-4</v>
      </c>
    </row>
    <row r="28" spans="2:21">
      <c r="B28" t="s">
        <v>375</v>
      </c>
      <c r="C28" t="s">
        <v>376</v>
      </c>
      <c r="D28" t="s">
        <v>100</v>
      </c>
      <c r="E28" t="s">
        <v>123</v>
      </c>
      <c r="F28" t="s">
        <v>366</v>
      </c>
      <c r="G28" t="s">
        <v>367</v>
      </c>
      <c r="H28" t="s">
        <v>368</v>
      </c>
      <c r="I28" t="s">
        <v>150</v>
      </c>
      <c r="J28"/>
      <c r="K28" s="77">
        <v>11.91</v>
      </c>
      <c r="L28" t="s">
        <v>102</v>
      </c>
      <c r="M28" s="78">
        <v>1.2500000000000001E-2</v>
      </c>
      <c r="N28" s="78">
        <v>2.5600000000000001E-2</v>
      </c>
      <c r="O28" s="77">
        <v>694158.77</v>
      </c>
      <c r="P28" s="77">
        <v>93.45</v>
      </c>
      <c r="Q28" s="77">
        <v>0</v>
      </c>
      <c r="R28" s="77">
        <v>648.69137056500006</v>
      </c>
      <c r="S28" s="78">
        <v>2.0000000000000001E-4</v>
      </c>
      <c r="T28" s="78">
        <v>5.7000000000000002E-3</v>
      </c>
      <c r="U28" s="78">
        <v>8.9999999999999998E-4</v>
      </c>
    </row>
    <row r="29" spans="2:21">
      <c r="B29" t="s">
        <v>378</v>
      </c>
      <c r="C29" t="s">
        <v>379</v>
      </c>
      <c r="D29" t="s">
        <v>100</v>
      </c>
      <c r="E29" t="s">
        <v>123</v>
      </c>
      <c r="F29" t="s">
        <v>366</v>
      </c>
      <c r="G29" t="s">
        <v>367</v>
      </c>
      <c r="H29" t="s">
        <v>368</v>
      </c>
      <c r="I29" t="s">
        <v>150</v>
      </c>
      <c r="J29"/>
      <c r="K29" s="77">
        <v>11.46</v>
      </c>
      <c r="L29" t="s">
        <v>102</v>
      </c>
      <c r="M29" s="78">
        <v>3.2000000000000001E-2</v>
      </c>
      <c r="N29" s="78">
        <v>2.58E-2</v>
      </c>
      <c r="O29" s="77">
        <v>321550.12</v>
      </c>
      <c r="P29" s="77">
        <v>107.79</v>
      </c>
      <c r="Q29" s="77">
        <v>0</v>
      </c>
      <c r="R29" s="77">
        <v>346.59887434799998</v>
      </c>
      <c r="S29" s="78">
        <v>2.0000000000000001E-4</v>
      </c>
      <c r="T29" s="78">
        <v>3.0000000000000001E-3</v>
      </c>
      <c r="U29" s="78">
        <v>5.0000000000000001E-4</v>
      </c>
    </row>
    <row r="30" spans="2:21">
      <c r="B30" t="s">
        <v>380</v>
      </c>
      <c r="C30" t="s">
        <v>381</v>
      </c>
      <c r="D30" t="s">
        <v>100</v>
      </c>
      <c r="E30" t="s">
        <v>123</v>
      </c>
      <c r="F30" t="s">
        <v>382</v>
      </c>
      <c r="G30" t="s">
        <v>127</v>
      </c>
      <c r="H30" t="s">
        <v>383</v>
      </c>
      <c r="I30" t="s">
        <v>208</v>
      </c>
      <c r="J30"/>
      <c r="K30" s="77">
        <v>6.51</v>
      </c>
      <c r="L30" t="s">
        <v>102</v>
      </c>
      <c r="M30" s="78">
        <v>2.6499999999999999E-2</v>
      </c>
      <c r="N30" s="78">
        <v>2.3099999999999999E-2</v>
      </c>
      <c r="O30" s="77">
        <v>154273.51</v>
      </c>
      <c r="P30" s="77">
        <v>113.62</v>
      </c>
      <c r="Q30" s="77">
        <v>3.74594</v>
      </c>
      <c r="R30" s="77">
        <v>179.03150206199999</v>
      </c>
      <c r="S30" s="78">
        <v>1E-4</v>
      </c>
      <c r="T30" s="78">
        <v>1.6000000000000001E-3</v>
      </c>
      <c r="U30" s="78">
        <v>2.9999999999999997E-4</v>
      </c>
    </row>
    <row r="31" spans="2:21">
      <c r="B31" t="s">
        <v>384</v>
      </c>
      <c r="C31" t="s">
        <v>385</v>
      </c>
      <c r="D31" t="s">
        <v>100</v>
      </c>
      <c r="E31" t="s">
        <v>123</v>
      </c>
      <c r="F31" t="s">
        <v>386</v>
      </c>
      <c r="G31" t="s">
        <v>356</v>
      </c>
      <c r="H31" t="s">
        <v>368</v>
      </c>
      <c r="I31" t="s">
        <v>150</v>
      </c>
      <c r="J31"/>
      <c r="K31" s="77">
        <v>3.61</v>
      </c>
      <c r="L31" t="s">
        <v>102</v>
      </c>
      <c r="M31" s="78">
        <v>1.34E-2</v>
      </c>
      <c r="N31" s="78">
        <v>2.6200000000000001E-2</v>
      </c>
      <c r="O31" s="77">
        <v>1949368.35</v>
      </c>
      <c r="P31" s="77">
        <v>106.9</v>
      </c>
      <c r="Q31" s="77">
        <v>171.46727000000001</v>
      </c>
      <c r="R31" s="77">
        <v>2255.3420361499998</v>
      </c>
      <c r="S31" s="78">
        <v>5.9999999999999995E-4</v>
      </c>
      <c r="T31" s="78">
        <v>1.9699999999999999E-2</v>
      </c>
      <c r="U31" s="78">
        <v>3.2000000000000002E-3</v>
      </c>
    </row>
    <row r="32" spans="2:21">
      <c r="B32" t="s">
        <v>387</v>
      </c>
      <c r="C32" t="s">
        <v>388</v>
      </c>
      <c r="D32" t="s">
        <v>100</v>
      </c>
      <c r="E32" t="s">
        <v>123</v>
      </c>
      <c r="F32" t="s">
        <v>386</v>
      </c>
      <c r="G32" t="s">
        <v>356</v>
      </c>
      <c r="H32" t="s">
        <v>368</v>
      </c>
      <c r="I32" t="s">
        <v>150</v>
      </c>
      <c r="J32"/>
      <c r="K32" s="77">
        <v>3.59</v>
      </c>
      <c r="L32" t="s">
        <v>102</v>
      </c>
      <c r="M32" s="78">
        <v>1.77E-2</v>
      </c>
      <c r="N32" s="78">
        <v>2.5499999999999998E-2</v>
      </c>
      <c r="O32" s="77">
        <v>1089176.3400000001</v>
      </c>
      <c r="P32" s="77">
        <v>107.51</v>
      </c>
      <c r="Q32" s="77">
        <v>117.74336</v>
      </c>
      <c r="R32" s="77">
        <v>1288.7168431340001</v>
      </c>
      <c r="S32" s="78">
        <v>4.0000000000000002E-4</v>
      </c>
      <c r="T32" s="78">
        <v>1.12E-2</v>
      </c>
      <c r="U32" s="78">
        <v>1.8E-3</v>
      </c>
    </row>
    <row r="33" spans="2:21">
      <c r="B33" t="s">
        <v>389</v>
      </c>
      <c r="C33" t="s">
        <v>390</v>
      </c>
      <c r="D33" t="s">
        <v>100</v>
      </c>
      <c r="E33" t="s">
        <v>123</v>
      </c>
      <c r="F33" t="s">
        <v>386</v>
      </c>
      <c r="G33" t="s">
        <v>356</v>
      </c>
      <c r="H33" t="s">
        <v>368</v>
      </c>
      <c r="I33" t="s">
        <v>150</v>
      </c>
      <c r="J33"/>
      <c r="K33" s="77">
        <v>6.59</v>
      </c>
      <c r="L33" t="s">
        <v>102</v>
      </c>
      <c r="M33" s="78">
        <v>2.4799999999999999E-2</v>
      </c>
      <c r="N33" s="78">
        <v>2.81E-2</v>
      </c>
      <c r="O33" s="77">
        <v>1972229.52</v>
      </c>
      <c r="P33" s="77">
        <v>108.2</v>
      </c>
      <c r="Q33" s="77">
        <v>27.013739999999999</v>
      </c>
      <c r="R33" s="77">
        <v>2160.9660806400002</v>
      </c>
      <c r="S33" s="78">
        <v>5.9999999999999995E-4</v>
      </c>
      <c r="T33" s="78">
        <v>1.89E-2</v>
      </c>
      <c r="U33" s="78">
        <v>3.0999999999999999E-3</v>
      </c>
    </row>
    <row r="34" spans="2:21">
      <c r="B34" t="s">
        <v>391</v>
      </c>
      <c r="C34" t="s">
        <v>392</v>
      </c>
      <c r="D34" t="s">
        <v>100</v>
      </c>
      <c r="E34" t="s">
        <v>123</v>
      </c>
      <c r="F34" t="s">
        <v>386</v>
      </c>
      <c r="G34" t="s">
        <v>356</v>
      </c>
      <c r="H34" t="s">
        <v>383</v>
      </c>
      <c r="I34" t="s">
        <v>208</v>
      </c>
      <c r="J34"/>
      <c r="K34" s="77">
        <v>7.97</v>
      </c>
      <c r="L34" t="s">
        <v>102</v>
      </c>
      <c r="M34" s="78">
        <v>8.9999999999999993E-3</v>
      </c>
      <c r="N34" s="78">
        <v>2.8899999999999999E-2</v>
      </c>
      <c r="O34" s="77">
        <v>956551.04</v>
      </c>
      <c r="P34" s="77">
        <v>92.96</v>
      </c>
      <c r="Q34" s="77">
        <v>4.6843199999999996</v>
      </c>
      <c r="R34" s="77">
        <v>893.89416678400005</v>
      </c>
      <c r="S34" s="78">
        <v>5.0000000000000001E-4</v>
      </c>
      <c r="T34" s="78">
        <v>7.7999999999999996E-3</v>
      </c>
      <c r="U34" s="78">
        <v>1.2999999999999999E-3</v>
      </c>
    </row>
    <row r="35" spans="2:21">
      <c r="B35" t="s">
        <v>393</v>
      </c>
      <c r="C35" t="s">
        <v>394</v>
      </c>
      <c r="D35" t="s">
        <v>100</v>
      </c>
      <c r="E35" t="s">
        <v>123</v>
      </c>
      <c r="F35" t="s">
        <v>386</v>
      </c>
      <c r="G35" t="s">
        <v>356</v>
      </c>
      <c r="H35" t="s">
        <v>383</v>
      </c>
      <c r="I35" t="s">
        <v>208</v>
      </c>
      <c r="J35"/>
      <c r="K35" s="77">
        <v>11.47</v>
      </c>
      <c r="L35" t="s">
        <v>102</v>
      </c>
      <c r="M35" s="78">
        <v>1.6899999999999998E-2</v>
      </c>
      <c r="N35" s="78">
        <v>3.0499999999999999E-2</v>
      </c>
      <c r="O35" s="77">
        <v>1237372.55</v>
      </c>
      <c r="P35" s="77">
        <v>93.4</v>
      </c>
      <c r="Q35" s="77">
        <v>11.378450000000001</v>
      </c>
      <c r="R35" s="77">
        <v>1167.0844116999999</v>
      </c>
      <c r="S35" s="78">
        <v>5.0000000000000001E-4</v>
      </c>
      <c r="T35" s="78">
        <v>1.0200000000000001E-2</v>
      </c>
      <c r="U35" s="78">
        <v>1.6999999999999999E-3</v>
      </c>
    </row>
    <row r="36" spans="2:21">
      <c r="B36" t="s">
        <v>395</v>
      </c>
      <c r="C36" t="s">
        <v>396</v>
      </c>
      <c r="D36" t="s">
        <v>100</v>
      </c>
      <c r="E36" t="s">
        <v>123</v>
      </c>
      <c r="F36" t="s">
        <v>386</v>
      </c>
      <c r="G36" t="s">
        <v>356</v>
      </c>
      <c r="H36" t="s">
        <v>383</v>
      </c>
      <c r="I36" t="s">
        <v>208</v>
      </c>
      <c r="J36"/>
      <c r="K36" s="77">
        <v>1.25</v>
      </c>
      <c r="L36" t="s">
        <v>102</v>
      </c>
      <c r="M36" s="78">
        <v>6.4999999999999997E-3</v>
      </c>
      <c r="N36" s="78">
        <v>2.6499999999999999E-2</v>
      </c>
      <c r="O36" s="77">
        <v>64694.29</v>
      </c>
      <c r="P36" s="77">
        <v>107.94</v>
      </c>
      <c r="Q36" s="77">
        <v>0</v>
      </c>
      <c r="R36" s="77">
        <v>69.831016625999993</v>
      </c>
      <c r="S36" s="78">
        <v>2.0000000000000001E-4</v>
      </c>
      <c r="T36" s="78">
        <v>5.9999999999999995E-4</v>
      </c>
      <c r="U36" s="78">
        <v>1E-4</v>
      </c>
    </row>
    <row r="37" spans="2:21">
      <c r="B37" t="s">
        <v>397</v>
      </c>
      <c r="C37" t="s">
        <v>398</v>
      </c>
      <c r="D37" t="s">
        <v>100</v>
      </c>
      <c r="E37" t="s">
        <v>123</v>
      </c>
      <c r="F37" t="s">
        <v>399</v>
      </c>
      <c r="G37" t="s">
        <v>356</v>
      </c>
      <c r="H37" t="s">
        <v>400</v>
      </c>
      <c r="I37" t="s">
        <v>208</v>
      </c>
      <c r="J37"/>
      <c r="K37" s="77">
        <v>2.5099999999999998</v>
      </c>
      <c r="L37" t="s">
        <v>102</v>
      </c>
      <c r="M37" s="78">
        <v>1.34E-2</v>
      </c>
      <c r="N37" s="78">
        <v>2.4799999999999999E-2</v>
      </c>
      <c r="O37" s="77">
        <v>154909.81</v>
      </c>
      <c r="P37" s="77">
        <v>108.78</v>
      </c>
      <c r="Q37" s="77">
        <v>0</v>
      </c>
      <c r="R37" s="77">
        <v>168.51089131800001</v>
      </c>
      <c r="S37" s="78">
        <v>2.9999999999999997E-4</v>
      </c>
      <c r="T37" s="78">
        <v>1.5E-3</v>
      </c>
      <c r="U37" s="78">
        <v>2.0000000000000001E-4</v>
      </c>
    </row>
    <row r="38" spans="2:21">
      <c r="B38" t="s">
        <v>401</v>
      </c>
      <c r="C38" t="s">
        <v>402</v>
      </c>
      <c r="D38" t="s">
        <v>100</v>
      </c>
      <c r="E38" t="s">
        <v>123</v>
      </c>
      <c r="F38" t="s">
        <v>399</v>
      </c>
      <c r="G38" t="s">
        <v>356</v>
      </c>
      <c r="H38" t="s">
        <v>400</v>
      </c>
      <c r="I38" t="s">
        <v>208</v>
      </c>
      <c r="J38"/>
      <c r="K38" s="77">
        <v>2.2799999999999998</v>
      </c>
      <c r="L38" t="s">
        <v>102</v>
      </c>
      <c r="M38" s="78">
        <v>2E-3</v>
      </c>
      <c r="N38" s="78">
        <v>2.4400000000000002E-2</v>
      </c>
      <c r="O38" s="77">
        <v>332618.18</v>
      </c>
      <c r="P38" s="77">
        <v>104</v>
      </c>
      <c r="Q38" s="77">
        <v>0</v>
      </c>
      <c r="R38" s="77">
        <v>345.9229072</v>
      </c>
      <c r="S38" s="78">
        <v>1E-3</v>
      </c>
      <c r="T38" s="78">
        <v>3.0000000000000001E-3</v>
      </c>
      <c r="U38" s="78">
        <v>5.0000000000000001E-4</v>
      </c>
    </row>
    <row r="39" spans="2:21">
      <c r="B39" t="s">
        <v>403</v>
      </c>
      <c r="C39" t="s">
        <v>404</v>
      </c>
      <c r="D39" t="s">
        <v>100</v>
      </c>
      <c r="E39" t="s">
        <v>123</v>
      </c>
      <c r="F39" t="s">
        <v>399</v>
      </c>
      <c r="G39" t="s">
        <v>356</v>
      </c>
      <c r="H39" t="s">
        <v>400</v>
      </c>
      <c r="I39" t="s">
        <v>208</v>
      </c>
      <c r="J39"/>
      <c r="K39" s="77">
        <v>3.84</v>
      </c>
      <c r="L39" t="s">
        <v>102</v>
      </c>
      <c r="M39" s="78">
        <v>1.8200000000000001E-2</v>
      </c>
      <c r="N39" s="78">
        <v>2.52E-2</v>
      </c>
      <c r="O39" s="77">
        <v>416602</v>
      </c>
      <c r="P39" s="77">
        <v>107.89</v>
      </c>
      <c r="Q39" s="77">
        <v>0</v>
      </c>
      <c r="R39" s="77">
        <v>449.47189780000002</v>
      </c>
      <c r="S39" s="78">
        <v>1.1000000000000001E-3</v>
      </c>
      <c r="T39" s="78">
        <v>3.8999999999999998E-3</v>
      </c>
      <c r="U39" s="78">
        <v>5.9999999999999995E-4</v>
      </c>
    </row>
    <row r="40" spans="2:21">
      <c r="B40" t="s">
        <v>405</v>
      </c>
      <c r="C40" t="s">
        <v>406</v>
      </c>
      <c r="D40" t="s">
        <v>100</v>
      </c>
      <c r="E40" t="s">
        <v>123</v>
      </c>
      <c r="F40" t="s">
        <v>407</v>
      </c>
      <c r="G40" t="s">
        <v>356</v>
      </c>
      <c r="H40" t="s">
        <v>400</v>
      </c>
      <c r="I40" t="s">
        <v>208</v>
      </c>
      <c r="J40"/>
      <c r="K40" s="77">
        <v>4.5599999999999996</v>
      </c>
      <c r="L40" t="s">
        <v>102</v>
      </c>
      <c r="M40" s="78">
        <v>5.0000000000000001E-3</v>
      </c>
      <c r="N40" s="78">
        <v>2.8299999999999999E-2</v>
      </c>
      <c r="O40" s="77">
        <v>356037.27</v>
      </c>
      <c r="P40" s="77">
        <v>99.1</v>
      </c>
      <c r="Q40" s="77">
        <v>58.097729999999999</v>
      </c>
      <c r="R40" s="77">
        <v>410.93066456999998</v>
      </c>
      <c r="S40" s="78">
        <v>2.0000000000000001E-4</v>
      </c>
      <c r="T40" s="78">
        <v>3.5999999999999999E-3</v>
      </c>
      <c r="U40" s="78">
        <v>5.9999999999999995E-4</v>
      </c>
    </row>
    <row r="41" spans="2:21">
      <c r="B41" t="s">
        <v>408</v>
      </c>
      <c r="C41" t="s">
        <v>409</v>
      </c>
      <c r="D41" t="s">
        <v>100</v>
      </c>
      <c r="E41" t="s">
        <v>123</v>
      </c>
      <c r="F41" t="s">
        <v>407</v>
      </c>
      <c r="G41" t="s">
        <v>356</v>
      </c>
      <c r="H41" t="s">
        <v>400</v>
      </c>
      <c r="I41" t="s">
        <v>208</v>
      </c>
      <c r="J41"/>
      <c r="K41" s="77">
        <v>6.38</v>
      </c>
      <c r="L41" t="s">
        <v>102</v>
      </c>
      <c r="M41" s="78">
        <v>5.8999999999999999E-3</v>
      </c>
      <c r="N41" s="78">
        <v>3.0599999999999999E-2</v>
      </c>
      <c r="O41" s="77">
        <v>1055941.8700000001</v>
      </c>
      <c r="P41" s="77">
        <v>91.73</v>
      </c>
      <c r="Q41" s="77">
        <v>3.3437399999999999</v>
      </c>
      <c r="R41" s="77">
        <v>971.95921735100001</v>
      </c>
      <c r="S41" s="78">
        <v>1E-3</v>
      </c>
      <c r="T41" s="78">
        <v>8.5000000000000006E-3</v>
      </c>
      <c r="U41" s="78">
        <v>1.4E-3</v>
      </c>
    </row>
    <row r="42" spans="2:21">
      <c r="B42" t="s">
        <v>410</v>
      </c>
      <c r="C42" t="s">
        <v>411</v>
      </c>
      <c r="D42" t="s">
        <v>100</v>
      </c>
      <c r="E42" t="s">
        <v>123</v>
      </c>
      <c r="F42" t="s">
        <v>407</v>
      </c>
      <c r="G42" t="s">
        <v>356</v>
      </c>
      <c r="H42" t="s">
        <v>400</v>
      </c>
      <c r="I42" t="s">
        <v>208</v>
      </c>
      <c r="J42"/>
      <c r="K42" s="77">
        <v>1.68</v>
      </c>
      <c r="L42" t="s">
        <v>102</v>
      </c>
      <c r="M42" s="78">
        <v>4.7500000000000001E-2</v>
      </c>
      <c r="N42" s="78">
        <v>2.8500000000000001E-2</v>
      </c>
      <c r="O42" s="77">
        <v>162273.88</v>
      </c>
      <c r="P42" s="77">
        <v>139.94</v>
      </c>
      <c r="Q42" s="77">
        <v>0</v>
      </c>
      <c r="R42" s="77">
        <v>227.08606767200001</v>
      </c>
      <c r="S42" s="78">
        <v>1E-4</v>
      </c>
      <c r="T42" s="78">
        <v>2E-3</v>
      </c>
      <c r="U42" s="78">
        <v>2.9999999999999997E-4</v>
      </c>
    </row>
    <row r="43" spans="2:21">
      <c r="B43" t="s">
        <v>412</v>
      </c>
      <c r="C43" t="s">
        <v>413</v>
      </c>
      <c r="D43" t="s">
        <v>100</v>
      </c>
      <c r="E43" t="s">
        <v>123</v>
      </c>
      <c r="F43" t="s">
        <v>414</v>
      </c>
      <c r="G43" t="s">
        <v>356</v>
      </c>
      <c r="H43" t="s">
        <v>400</v>
      </c>
      <c r="I43" t="s">
        <v>208</v>
      </c>
      <c r="J43"/>
      <c r="K43" s="77">
        <v>6.67</v>
      </c>
      <c r="L43" t="s">
        <v>102</v>
      </c>
      <c r="M43" s="78">
        <v>3.5000000000000001E-3</v>
      </c>
      <c r="N43" s="78">
        <v>2.9899999999999999E-2</v>
      </c>
      <c r="O43" s="77">
        <v>1804566.89</v>
      </c>
      <c r="P43" s="77">
        <v>90.55</v>
      </c>
      <c r="Q43" s="77">
        <v>0</v>
      </c>
      <c r="R43" s="77">
        <v>1634.035318895</v>
      </c>
      <c r="S43" s="78">
        <v>5.9999999999999995E-4</v>
      </c>
      <c r="T43" s="78">
        <v>1.43E-2</v>
      </c>
      <c r="U43" s="78">
        <v>2.3E-3</v>
      </c>
    </row>
    <row r="44" spans="2:21">
      <c r="B44" t="s">
        <v>415</v>
      </c>
      <c r="C44" t="s">
        <v>416</v>
      </c>
      <c r="D44" t="s">
        <v>100</v>
      </c>
      <c r="E44" t="s">
        <v>123</v>
      </c>
      <c r="F44" t="s">
        <v>414</v>
      </c>
      <c r="G44" t="s">
        <v>356</v>
      </c>
      <c r="H44" t="s">
        <v>400</v>
      </c>
      <c r="I44" t="s">
        <v>208</v>
      </c>
      <c r="J44"/>
      <c r="K44" s="77">
        <v>2.77</v>
      </c>
      <c r="L44" t="s">
        <v>102</v>
      </c>
      <c r="M44" s="78">
        <v>2.4E-2</v>
      </c>
      <c r="N44" s="78">
        <v>2.53E-2</v>
      </c>
      <c r="O44" s="77">
        <v>25953.119999999999</v>
      </c>
      <c r="P44" s="77">
        <v>111.43</v>
      </c>
      <c r="Q44" s="77">
        <v>0</v>
      </c>
      <c r="R44" s="77">
        <v>28.919561615999999</v>
      </c>
      <c r="S44" s="78">
        <v>0</v>
      </c>
      <c r="T44" s="78">
        <v>2.9999999999999997E-4</v>
      </c>
      <c r="U44" s="78">
        <v>0</v>
      </c>
    </row>
    <row r="45" spans="2:21">
      <c r="B45" t="s">
        <v>417</v>
      </c>
      <c r="C45" t="s">
        <v>418</v>
      </c>
      <c r="D45" t="s">
        <v>100</v>
      </c>
      <c r="E45" t="s">
        <v>123</v>
      </c>
      <c r="F45" t="s">
        <v>414</v>
      </c>
      <c r="G45" t="s">
        <v>356</v>
      </c>
      <c r="H45" t="s">
        <v>400</v>
      </c>
      <c r="I45" t="s">
        <v>208</v>
      </c>
      <c r="J45"/>
      <c r="K45" s="77">
        <v>4.13</v>
      </c>
      <c r="L45" t="s">
        <v>102</v>
      </c>
      <c r="M45" s="78">
        <v>2.5999999999999999E-2</v>
      </c>
      <c r="N45" s="78">
        <v>2.6100000000000002E-2</v>
      </c>
      <c r="O45" s="77">
        <v>378201.38</v>
      </c>
      <c r="P45" s="77">
        <v>111.02</v>
      </c>
      <c r="Q45" s="77">
        <v>26.722570000000001</v>
      </c>
      <c r="R45" s="77">
        <v>446.60174207599999</v>
      </c>
      <c r="S45" s="78">
        <v>8.0000000000000004E-4</v>
      </c>
      <c r="T45" s="78">
        <v>3.8999999999999998E-3</v>
      </c>
      <c r="U45" s="78">
        <v>5.9999999999999995E-4</v>
      </c>
    </row>
    <row r="46" spans="2:21">
      <c r="B46" t="s">
        <v>419</v>
      </c>
      <c r="C46" t="s">
        <v>420</v>
      </c>
      <c r="D46" t="s">
        <v>100</v>
      </c>
      <c r="E46" t="s">
        <v>123</v>
      </c>
      <c r="F46" t="s">
        <v>414</v>
      </c>
      <c r="G46" t="s">
        <v>356</v>
      </c>
      <c r="H46" t="s">
        <v>400</v>
      </c>
      <c r="I46" t="s">
        <v>208</v>
      </c>
      <c r="J46"/>
      <c r="K46" s="77">
        <v>4.34</v>
      </c>
      <c r="L46" t="s">
        <v>102</v>
      </c>
      <c r="M46" s="78">
        <v>2.81E-2</v>
      </c>
      <c r="N46" s="78">
        <v>2.7400000000000001E-2</v>
      </c>
      <c r="O46" s="77">
        <v>111136.71</v>
      </c>
      <c r="P46" s="77">
        <v>112.17</v>
      </c>
      <c r="Q46" s="77">
        <v>1.7455000000000001</v>
      </c>
      <c r="R46" s="77">
        <v>126.407547607</v>
      </c>
      <c r="S46" s="78">
        <v>1E-4</v>
      </c>
      <c r="T46" s="78">
        <v>1.1000000000000001E-3</v>
      </c>
      <c r="U46" s="78">
        <v>2.0000000000000001E-4</v>
      </c>
    </row>
    <row r="47" spans="2:21">
      <c r="B47" t="s">
        <v>421</v>
      </c>
      <c r="C47" t="s">
        <v>422</v>
      </c>
      <c r="D47" t="s">
        <v>100</v>
      </c>
      <c r="E47" t="s">
        <v>123</v>
      </c>
      <c r="F47" t="s">
        <v>414</v>
      </c>
      <c r="G47" t="s">
        <v>356</v>
      </c>
      <c r="H47" t="s">
        <v>400</v>
      </c>
      <c r="I47" t="s">
        <v>208</v>
      </c>
      <c r="J47"/>
      <c r="K47" s="77">
        <v>2.86</v>
      </c>
      <c r="L47" t="s">
        <v>102</v>
      </c>
      <c r="M47" s="78">
        <v>3.6999999999999998E-2</v>
      </c>
      <c r="N47" s="78">
        <v>2.6499999999999999E-2</v>
      </c>
      <c r="O47" s="77">
        <v>28813.279999999999</v>
      </c>
      <c r="P47" s="77">
        <v>113.91</v>
      </c>
      <c r="Q47" s="77">
        <v>7.0781400000000003</v>
      </c>
      <c r="R47" s="77">
        <v>39.899347247999998</v>
      </c>
      <c r="S47" s="78">
        <v>1E-4</v>
      </c>
      <c r="T47" s="78">
        <v>2.9999999999999997E-4</v>
      </c>
      <c r="U47" s="78">
        <v>1E-4</v>
      </c>
    </row>
    <row r="48" spans="2:21">
      <c r="B48" t="s">
        <v>423</v>
      </c>
      <c r="C48" t="s">
        <v>424</v>
      </c>
      <c r="D48" t="s">
        <v>100</v>
      </c>
      <c r="E48" t="s">
        <v>123</v>
      </c>
      <c r="F48" t="s">
        <v>425</v>
      </c>
      <c r="G48" t="s">
        <v>356</v>
      </c>
      <c r="H48" t="s">
        <v>400</v>
      </c>
      <c r="I48" t="s">
        <v>208</v>
      </c>
      <c r="J48"/>
      <c r="K48" s="77">
        <v>4.68</v>
      </c>
      <c r="L48" t="s">
        <v>102</v>
      </c>
      <c r="M48" s="78">
        <v>6.4999999999999997E-3</v>
      </c>
      <c r="N48" s="78">
        <v>2.4799999999999999E-2</v>
      </c>
      <c r="O48" s="77">
        <v>350103.22</v>
      </c>
      <c r="P48" s="77">
        <v>101.31</v>
      </c>
      <c r="Q48" s="77">
        <v>5.41777</v>
      </c>
      <c r="R48" s="77">
        <v>360.10734218200002</v>
      </c>
      <c r="S48" s="78">
        <v>6.9999999999999999E-4</v>
      </c>
      <c r="T48" s="78">
        <v>3.0999999999999999E-3</v>
      </c>
      <c r="U48" s="78">
        <v>5.0000000000000001E-4</v>
      </c>
    </row>
    <row r="49" spans="2:21">
      <c r="B49" t="s">
        <v>426</v>
      </c>
      <c r="C49" t="s">
        <v>427</v>
      </c>
      <c r="D49" t="s">
        <v>100</v>
      </c>
      <c r="E49" t="s">
        <v>123</v>
      </c>
      <c r="F49" t="s">
        <v>425</v>
      </c>
      <c r="G49" t="s">
        <v>356</v>
      </c>
      <c r="H49" t="s">
        <v>400</v>
      </c>
      <c r="I49" t="s">
        <v>208</v>
      </c>
      <c r="J49"/>
      <c r="K49" s="77">
        <v>5.42</v>
      </c>
      <c r="L49" t="s">
        <v>102</v>
      </c>
      <c r="M49" s="78">
        <v>1.43E-2</v>
      </c>
      <c r="N49" s="78">
        <v>2.81E-2</v>
      </c>
      <c r="O49" s="77">
        <v>5627.6</v>
      </c>
      <c r="P49" s="77">
        <v>102.63</v>
      </c>
      <c r="Q49" s="77">
        <v>0.11105</v>
      </c>
      <c r="R49" s="77">
        <v>5.8866558800000002</v>
      </c>
      <c r="S49" s="78">
        <v>0</v>
      </c>
      <c r="T49" s="78">
        <v>1E-4</v>
      </c>
      <c r="U49" s="78">
        <v>0</v>
      </c>
    </row>
    <row r="50" spans="2:21">
      <c r="B50" t="s">
        <v>428</v>
      </c>
      <c r="C50" t="s">
        <v>429</v>
      </c>
      <c r="D50" t="s">
        <v>100</v>
      </c>
      <c r="E50" t="s">
        <v>123</v>
      </c>
      <c r="F50" t="s">
        <v>425</v>
      </c>
      <c r="G50" t="s">
        <v>356</v>
      </c>
      <c r="H50" t="s">
        <v>400</v>
      </c>
      <c r="I50" t="s">
        <v>208</v>
      </c>
      <c r="J50"/>
      <c r="K50" s="77">
        <v>7.01</v>
      </c>
      <c r="L50" t="s">
        <v>102</v>
      </c>
      <c r="M50" s="78">
        <v>3.61E-2</v>
      </c>
      <c r="N50" s="78">
        <v>3.15E-2</v>
      </c>
      <c r="O50" s="77">
        <v>534429.48</v>
      </c>
      <c r="P50" s="77">
        <v>104.74</v>
      </c>
      <c r="Q50" s="77">
        <v>5.1433999999999997</v>
      </c>
      <c r="R50" s="77">
        <v>564.90483735199996</v>
      </c>
      <c r="S50" s="78">
        <v>1.1999999999999999E-3</v>
      </c>
      <c r="T50" s="78">
        <v>4.8999999999999998E-3</v>
      </c>
      <c r="U50" s="78">
        <v>8.0000000000000004E-4</v>
      </c>
    </row>
    <row r="51" spans="2:21">
      <c r="B51" t="s">
        <v>430</v>
      </c>
      <c r="C51" t="s">
        <v>431</v>
      </c>
      <c r="D51" t="s">
        <v>100</v>
      </c>
      <c r="E51" t="s">
        <v>123</v>
      </c>
      <c r="F51" t="s">
        <v>425</v>
      </c>
      <c r="G51" t="s">
        <v>356</v>
      </c>
      <c r="H51" t="s">
        <v>400</v>
      </c>
      <c r="I51" t="s">
        <v>208</v>
      </c>
      <c r="J51"/>
      <c r="K51" s="77">
        <v>0.28000000000000003</v>
      </c>
      <c r="L51" t="s">
        <v>102</v>
      </c>
      <c r="M51" s="78">
        <v>4.9000000000000002E-2</v>
      </c>
      <c r="N51" s="78">
        <v>3.1199999999999999E-2</v>
      </c>
      <c r="O51" s="77">
        <v>79800.509999999995</v>
      </c>
      <c r="P51" s="77">
        <v>115.64</v>
      </c>
      <c r="Q51" s="77">
        <v>0</v>
      </c>
      <c r="R51" s="77">
        <v>92.281309764</v>
      </c>
      <c r="S51" s="78">
        <v>5.9999999999999995E-4</v>
      </c>
      <c r="T51" s="78">
        <v>8.0000000000000004E-4</v>
      </c>
      <c r="U51" s="78">
        <v>1E-4</v>
      </c>
    </row>
    <row r="52" spans="2:21">
      <c r="B52" t="s">
        <v>432</v>
      </c>
      <c r="C52" t="s">
        <v>433</v>
      </c>
      <c r="D52" t="s">
        <v>100</v>
      </c>
      <c r="E52" t="s">
        <v>123</v>
      </c>
      <c r="F52" t="s">
        <v>425</v>
      </c>
      <c r="G52" t="s">
        <v>356</v>
      </c>
      <c r="H52" t="s">
        <v>400</v>
      </c>
      <c r="I52" t="s">
        <v>208</v>
      </c>
      <c r="J52"/>
      <c r="K52" s="77">
        <v>1.97</v>
      </c>
      <c r="L52" t="s">
        <v>102</v>
      </c>
      <c r="M52" s="78">
        <v>1.7600000000000001E-2</v>
      </c>
      <c r="N52" s="78">
        <v>2.4799999999999999E-2</v>
      </c>
      <c r="O52" s="77">
        <v>523639.78</v>
      </c>
      <c r="P52" s="77">
        <v>110.64</v>
      </c>
      <c r="Q52" s="77">
        <v>12.230409999999999</v>
      </c>
      <c r="R52" s="77">
        <v>591.585462592</v>
      </c>
      <c r="S52" s="78">
        <v>4.0000000000000002E-4</v>
      </c>
      <c r="T52" s="78">
        <v>5.1999999999999998E-3</v>
      </c>
      <c r="U52" s="78">
        <v>8.0000000000000004E-4</v>
      </c>
    </row>
    <row r="53" spans="2:21">
      <c r="B53" t="s">
        <v>434</v>
      </c>
      <c r="C53" t="s">
        <v>435</v>
      </c>
      <c r="D53" t="s">
        <v>100</v>
      </c>
      <c r="E53" t="s">
        <v>123</v>
      </c>
      <c r="F53" t="s">
        <v>425</v>
      </c>
      <c r="G53" t="s">
        <v>356</v>
      </c>
      <c r="H53" t="s">
        <v>400</v>
      </c>
      <c r="I53" t="s">
        <v>208</v>
      </c>
      <c r="J53"/>
      <c r="K53" s="77">
        <v>2.66</v>
      </c>
      <c r="L53" t="s">
        <v>102</v>
      </c>
      <c r="M53" s="78">
        <v>2.1499999999999998E-2</v>
      </c>
      <c r="N53" s="78">
        <v>2.4899999999999999E-2</v>
      </c>
      <c r="O53" s="77">
        <v>728438.2</v>
      </c>
      <c r="P53" s="77">
        <v>111.92</v>
      </c>
      <c r="Q53" s="77">
        <v>0</v>
      </c>
      <c r="R53" s="77">
        <v>815.26803343999995</v>
      </c>
      <c r="S53" s="78">
        <v>5.9999999999999995E-4</v>
      </c>
      <c r="T53" s="78">
        <v>7.1000000000000004E-3</v>
      </c>
      <c r="U53" s="78">
        <v>1.1999999999999999E-3</v>
      </c>
    </row>
    <row r="54" spans="2:21">
      <c r="B54" t="s">
        <v>436</v>
      </c>
      <c r="C54" t="s">
        <v>437</v>
      </c>
      <c r="D54" t="s">
        <v>100</v>
      </c>
      <c r="E54" t="s">
        <v>123</v>
      </c>
      <c r="F54" t="s">
        <v>425</v>
      </c>
      <c r="G54" t="s">
        <v>356</v>
      </c>
      <c r="H54" t="s">
        <v>400</v>
      </c>
      <c r="I54" t="s">
        <v>208</v>
      </c>
      <c r="J54"/>
      <c r="K54" s="77">
        <v>4.49</v>
      </c>
      <c r="L54" t="s">
        <v>102</v>
      </c>
      <c r="M54" s="78">
        <v>2.2499999999999999E-2</v>
      </c>
      <c r="N54" s="78">
        <v>2.7199999999999998E-2</v>
      </c>
      <c r="O54" s="77">
        <v>973962.54</v>
      </c>
      <c r="P54" s="77">
        <v>109.63</v>
      </c>
      <c r="Q54" s="77">
        <v>83.825689999999994</v>
      </c>
      <c r="R54" s="77">
        <v>1151.5808226019999</v>
      </c>
      <c r="S54" s="78">
        <v>1E-3</v>
      </c>
      <c r="T54" s="78">
        <v>0.01</v>
      </c>
      <c r="U54" s="78">
        <v>1.6000000000000001E-3</v>
      </c>
    </row>
    <row r="55" spans="2:21">
      <c r="B55" t="s">
        <v>438</v>
      </c>
      <c r="C55" t="s">
        <v>439</v>
      </c>
      <c r="D55" t="s">
        <v>100</v>
      </c>
      <c r="E55" t="s">
        <v>123</v>
      </c>
      <c r="F55" t="s">
        <v>425</v>
      </c>
      <c r="G55" t="s">
        <v>356</v>
      </c>
      <c r="H55" t="s">
        <v>400</v>
      </c>
      <c r="I55" t="s">
        <v>208</v>
      </c>
      <c r="J55"/>
      <c r="K55" s="77">
        <v>6.26</v>
      </c>
      <c r="L55" t="s">
        <v>102</v>
      </c>
      <c r="M55" s="78">
        <v>2.5000000000000001E-3</v>
      </c>
      <c r="N55" s="78">
        <v>2.7199999999999998E-2</v>
      </c>
      <c r="O55" s="77">
        <v>821841.77</v>
      </c>
      <c r="P55" s="77">
        <v>92.99</v>
      </c>
      <c r="Q55" s="77">
        <v>20.504049999999999</v>
      </c>
      <c r="R55" s="77">
        <v>784.73471192299996</v>
      </c>
      <c r="S55" s="78">
        <v>5.9999999999999995E-4</v>
      </c>
      <c r="T55" s="78">
        <v>6.7999999999999996E-3</v>
      </c>
      <c r="U55" s="78">
        <v>1.1000000000000001E-3</v>
      </c>
    </row>
    <row r="56" spans="2:21">
      <c r="B56" t="s">
        <v>440</v>
      </c>
      <c r="C56" t="s">
        <v>441</v>
      </c>
      <c r="D56" t="s">
        <v>100</v>
      </c>
      <c r="E56" t="s">
        <v>123</v>
      </c>
      <c r="F56" t="s">
        <v>425</v>
      </c>
      <c r="G56" t="s">
        <v>356</v>
      </c>
      <c r="H56" t="s">
        <v>400</v>
      </c>
      <c r="I56" t="s">
        <v>208</v>
      </c>
      <c r="J56"/>
      <c r="K56" s="77">
        <v>3.44</v>
      </c>
      <c r="L56" t="s">
        <v>102</v>
      </c>
      <c r="M56" s="78">
        <v>2.35E-2</v>
      </c>
      <c r="N56" s="78">
        <v>2.47E-2</v>
      </c>
      <c r="O56" s="77">
        <v>698992.96</v>
      </c>
      <c r="P56" s="77">
        <v>112.01</v>
      </c>
      <c r="Q56" s="77">
        <v>0</v>
      </c>
      <c r="R56" s="77">
        <v>782.94201449599996</v>
      </c>
      <c r="S56" s="78">
        <v>1E-3</v>
      </c>
      <c r="T56" s="78">
        <v>6.7999999999999996E-3</v>
      </c>
      <c r="U56" s="78">
        <v>1.1000000000000001E-3</v>
      </c>
    </row>
    <row r="57" spans="2:21">
      <c r="B57" t="s">
        <v>442</v>
      </c>
      <c r="C57" t="s">
        <v>443</v>
      </c>
      <c r="D57" t="s">
        <v>100</v>
      </c>
      <c r="E57" t="s">
        <v>123</v>
      </c>
      <c r="F57" t="s">
        <v>444</v>
      </c>
      <c r="G57" t="s">
        <v>356</v>
      </c>
      <c r="H57" t="s">
        <v>400</v>
      </c>
      <c r="I57" t="s">
        <v>208</v>
      </c>
      <c r="J57"/>
      <c r="K57" s="77">
        <v>3.23</v>
      </c>
      <c r="L57" t="s">
        <v>102</v>
      </c>
      <c r="M57" s="78">
        <v>1.4200000000000001E-2</v>
      </c>
      <c r="N57" s="78">
        <v>2.6800000000000001E-2</v>
      </c>
      <c r="O57" s="77">
        <v>301941.34000000003</v>
      </c>
      <c r="P57" s="77">
        <v>106.38</v>
      </c>
      <c r="Q57" s="77">
        <v>0</v>
      </c>
      <c r="R57" s="77">
        <v>321.20519749200002</v>
      </c>
      <c r="S57" s="78">
        <v>2.9999999999999997E-4</v>
      </c>
      <c r="T57" s="78">
        <v>2.8E-3</v>
      </c>
      <c r="U57" s="78">
        <v>5.0000000000000001E-4</v>
      </c>
    </row>
    <row r="58" spans="2:21">
      <c r="B58" t="s">
        <v>445</v>
      </c>
      <c r="C58" t="s">
        <v>446</v>
      </c>
      <c r="D58" t="s">
        <v>100</v>
      </c>
      <c r="E58" t="s">
        <v>123</v>
      </c>
      <c r="F58" t="s">
        <v>447</v>
      </c>
      <c r="G58" t="s">
        <v>356</v>
      </c>
      <c r="H58" t="s">
        <v>400</v>
      </c>
      <c r="I58" t="s">
        <v>208</v>
      </c>
      <c r="J58"/>
      <c r="K58" s="77">
        <v>0.71</v>
      </c>
      <c r="L58" t="s">
        <v>102</v>
      </c>
      <c r="M58" s="78">
        <v>0.04</v>
      </c>
      <c r="N58" s="78">
        <v>2.8400000000000002E-2</v>
      </c>
      <c r="O58" s="77">
        <v>19925.990000000002</v>
      </c>
      <c r="P58" s="77">
        <v>112.36</v>
      </c>
      <c r="Q58" s="77">
        <v>0</v>
      </c>
      <c r="R58" s="77">
        <v>22.388842363999998</v>
      </c>
      <c r="S58" s="78">
        <v>1E-4</v>
      </c>
      <c r="T58" s="78">
        <v>2.0000000000000001E-4</v>
      </c>
      <c r="U58" s="78">
        <v>0</v>
      </c>
    </row>
    <row r="59" spans="2:21">
      <c r="B59" t="s">
        <v>448</v>
      </c>
      <c r="C59" t="s">
        <v>449</v>
      </c>
      <c r="D59" t="s">
        <v>100</v>
      </c>
      <c r="E59" t="s">
        <v>123</v>
      </c>
      <c r="F59" t="s">
        <v>447</v>
      </c>
      <c r="G59" t="s">
        <v>356</v>
      </c>
      <c r="H59" t="s">
        <v>400</v>
      </c>
      <c r="I59" t="s">
        <v>208</v>
      </c>
      <c r="J59"/>
      <c r="K59" s="77">
        <v>4.42</v>
      </c>
      <c r="L59" t="s">
        <v>102</v>
      </c>
      <c r="M59" s="78">
        <v>3.5000000000000003E-2</v>
      </c>
      <c r="N59" s="78">
        <v>2.69E-2</v>
      </c>
      <c r="O59" s="77">
        <v>231830.2</v>
      </c>
      <c r="P59" s="77">
        <v>117.45</v>
      </c>
      <c r="Q59" s="77">
        <v>0</v>
      </c>
      <c r="R59" s="77">
        <v>272.28456990000001</v>
      </c>
      <c r="S59" s="78">
        <v>2.9999999999999997E-4</v>
      </c>
      <c r="T59" s="78">
        <v>2.3999999999999998E-3</v>
      </c>
      <c r="U59" s="78">
        <v>4.0000000000000002E-4</v>
      </c>
    </row>
    <row r="60" spans="2:21">
      <c r="B60" t="s">
        <v>450</v>
      </c>
      <c r="C60" t="s">
        <v>451</v>
      </c>
      <c r="D60" t="s">
        <v>100</v>
      </c>
      <c r="E60" t="s">
        <v>123</v>
      </c>
      <c r="F60" t="s">
        <v>447</v>
      </c>
      <c r="G60" t="s">
        <v>356</v>
      </c>
      <c r="H60" t="s">
        <v>400</v>
      </c>
      <c r="I60" t="s">
        <v>208</v>
      </c>
      <c r="J60"/>
      <c r="K60" s="77">
        <v>6.7</v>
      </c>
      <c r="L60" t="s">
        <v>102</v>
      </c>
      <c r="M60" s="78">
        <v>2.5000000000000001E-2</v>
      </c>
      <c r="N60" s="78">
        <v>2.8000000000000001E-2</v>
      </c>
      <c r="O60" s="77">
        <v>419541.15</v>
      </c>
      <c r="P60" s="77">
        <v>109.15</v>
      </c>
      <c r="Q60" s="77">
        <v>0</v>
      </c>
      <c r="R60" s="77">
        <v>457.92916522500002</v>
      </c>
      <c r="S60" s="78">
        <v>6.9999999999999999E-4</v>
      </c>
      <c r="T60" s="78">
        <v>4.0000000000000001E-3</v>
      </c>
      <c r="U60" s="78">
        <v>6.9999999999999999E-4</v>
      </c>
    </row>
    <row r="61" spans="2:21">
      <c r="B61" t="s">
        <v>452</v>
      </c>
      <c r="C61" t="s">
        <v>453</v>
      </c>
      <c r="D61" t="s">
        <v>100</v>
      </c>
      <c r="E61" t="s">
        <v>123</v>
      </c>
      <c r="F61" t="s">
        <v>447</v>
      </c>
      <c r="G61" t="s">
        <v>356</v>
      </c>
      <c r="H61" t="s">
        <v>400</v>
      </c>
      <c r="I61" t="s">
        <v>208</v>
      </c>
      <c r="J61"/>
      <c r="K61" s="77">
        <v>3.05</v>
      </c>
      <c r="L61" t="s">
        <v>102</v>
      </c>
      <c r="M61" s="78">
        <v>0.04</v>
      </c>
      <c r="N61" s="78">
        <v>2.53E-2</v>
      </c>
      <c r="O61" s="77">
        <v>755795.57</v>
      </c>
      <c r="P61" s="77">
        <v>117.41</v>
      </c>
      <c r="Q61" s="77">
        <v>0</v>
      </c>
      <c r="R61" s="77">
        <v>887.37957873699997</v>
      </c>
      <c r="S61" s="78">
        <v>8.0000000000000004E-4</v>
      </c>
      <c r="T61" s="78">
        <v>7.7000000000000002E-3</v>
      </c>
      <c r="U61" s="78">
        <v>1.2999999999999999E-3</v>
      </c>
    </row>
    <row r="62" spans="2:21">
      <c r="B62" t="s">
        <v>454</v>
      </c>
      <c r="C62" t="s">
        <v>455</v>
      </c>
      <c r="D62" t="s">
        <v>100</v>
      </c>
      <c r="E62" t="s">
        <v>123</v>
      </c>
      <c r="F62" t="s">
        <v>456</v>
      </c>
      <c r="G62" t="s">
        <v>356</v>
      </c>
      <c r="H62" t="s">
        <v>400</v>
      </c>
      <c r="I62" t="s">
        <v>208</v>
      </c>
      <c r="J62"/>
      <c r="K62" s="77">
        <v>2.87</v>
      </c>
      <c r="L62" t="s">
        <v>102</v>
      </c>
      <c r="M62" s="78">
        <v>2.3400000000000001E-2</v>
      </c>
      <c r="N62" s="78">
        <v>2.7300000000000001E-2</v>
      </c>
      <c r="O62" s="77">
        <v>548637.34</v>
      </c>
      <c r="P62" s="77">
        <v>109.87</v>
      </c>
      <c r="Q62" s="77">
        <v>0</v>
      </c>
      <c r="R62" s="77">
        <v>602.78784545799999</v>
      </c>
      <c r="S62" s="78">
        <v>2.0000000000000001E-4</v>
      </c>
      <c r="T62" s="78">
        <v>5.3E-3</v>
      </c>
      <c r="U62" s="78">
        <v>8.9999999999999998E-4</v>
      </c>
    </row>
    <row r="63" spans="2:21">
      <c r="B63" t="s">
        <v>457</v>
      </c>
      <c r="C63" t="s">
        <v>458</v>
      </c>
      <c r="D63" t="s">
        <v>100</v>
      </c>
      <c r="E63" t="s">
        <v>123</v>
      </c>
      <c r="F63" t="s">
        <v>459</v>
      </c>
      <c r="G63" t="s">
        <v>356</v>
      </c>
      <c r="H63" t="s">
        <v>400</v>
      </c>
      <c r="I63" t="s">
        <v>208</v>
      </c>
      <c r="J63"/>
      <c r="K63" s="77">
        <v>2.78</v>
      </c>
      <c r="L63" t="s">
        <v>102</v>
      </c>
      <c r="M63" s="78">
        <v>3.2000000000000001E-2</v>
      </c>
      <c r="N63" s="78">
        <v>2.6200000000000001E-2</v>
      </c>
      <c r="O63" s="77">
        <v>655641.25</v>
      </c>
      <c r="P63" s="77">
        <v>111.95</v>
      </c>
      <c r="Q63" s="77">
        <v>209.59025</v>
      </c>
      <c r="R63" s="77">
        <v>943.58062937499994</v>
      </c>
      <c r="S63" s="78">
        <v>5.0000000000000001E-4</v>
      </c>
      <c r="T63" s="78">
        <v>8.2000000000000007E-3</v>
      </c>
      <c r="U63" s="78">
        <v>1.2999999999999999E-3</v>
      </c>
    </row>
    <row r="64" spans="2:21">
      <c r="B64" t="s">
        <v>460</v>
      </c>
      <c r="C64" t="s">
        <v>461</v>
      </c>
      <c r="D64" t="s">
        <v>100</v>
      </c>
      <c r="E64" t="s">
        <v>123</v>
      </c>
      <c r="F64" t="s">
        <v>459</v>
      </c>
      <c r="G64" t="s">
        <v>356</v>
      </c>
      <c r="H64" t="s">
        <v>400</v>
      </c>
      <c r="I64" t="s">
        <v>208</v>
      </c>
      <c r="J64"/>
      <c r="K64" s="77">
        <v>4.5</v>
      </c>
      <c r="L64" t="s">
        <v>102</v>
      </c>
      <c r="M64" s="78">
        <v>1.14E-2</v>
      </c>
      <c r="N64" s="78">
        <v>2.7900000000000001E-2</v>
      </c>
      <c r="O64" s="77">
        <v>714011.91</v>
      </c>
      <c r="P64" s="77">
        <v>102</v>
      </c>
      <c r="Q64" s="77">
        <v>0</v>
      </c>
      <c r="R64" s="77">
        <v>728.29214820000004</v>
      </c>
      <c r="S64" s="78">
        <v>2.9999999999999997E-4</v>
      </c>
      <c r="T64" s="78">
        <v>6.4000000000000003E-3</v>
      </c>
      <c r="U64" s="78">
        <v>1E-3</v>
      </c>
    </row>
    <row r="65" spans="2:21">
      <c r="B65" t="s">
        <v>462</v>
      </c>
      <c r="C65" t="s">
        <v>463</v>
      </c>
      <c r="D65" t="s">
        <v>100</v>
      </c>
      <c r="E65" t="s">
        <v>123</v>
      </c>
      <c r="F65" t="s">
        <v>459</v>
      </c>
      <c r="G65" t="s">
        <v>356</v>
      </c>
      <c r="H65" t="s">
        <v>400</v>
      </c>
      <c r="I65" t="s">
        <v>208</v>
      </c>
      <c r="J65"/>
      <c r="K65" s="77">
        <v>6.76</v>
      </c>
      <c r="L65" t="s">
        <v>102</v>
      </c>
      <c r="M65" s="78">
        <v>9.1999999999999998E-3</v>
      </c>
      <c r="N65" s="78">
        <v>2.93E-2</v>
      </c>
      <c r="O65" s="77">
        <v>1017528.35</v>
      </c>
      <c r="P65" s="77">
        <v>97.25</v>
      </c>
      <c r="Q65" s="77">
        <v>0</v>
      </c>
      <c r="R65" s="77">
        <v>989.54632037500005</v>
      </c>
      <c r="S65" s="78">
        <v>5.0000000000000001E-4</v>
      </c>
      <c r="T65" s="78">
        <v>8.6E-3</v>
      </c>
      <c r="U65" s="78">
        <v>1.4E-3</v>
      </c>
    </row>
    <row r="66" spans="2:21">
      <c r="B66" t="s">
        <v>464</v>
      </c>
      <c r="C66" t="s">
        <v>465</v>
      </c>
      <c r="D66" t="s">
        <v>100</v>
      </c>
      <c r="E66" t="s">
        <v>123</v>
      </c>
      <c r="F66" t="s">
        <v>456</v>
      </c>
      <c r="G66" t="s">
        <v>356</v>
      </c>
      <c r="H66" t="s">
        <v>400</v>
      </c>
      <c r="I66" t="s">
        <v>208</v>
      </c>
      <c r="J66"/>
      <c r="K66" s="77">
        <v>5.7</v>
      </c>
      <c r="L66" t="s">
        <v>102</v>
      </c>
      <c r="M66" s="78">
        <v>6.4999999999999997E-3</v>
      </c>
      <c r="N66" s="78">
        <v>2.8199999999999999E-2</v>
      </c>
      <c r="O66" s="77">
        <v>1546692.34</v>
      </c>
      <c r="P66" s="77">
        <v>97.17</v>
      </c>
      <c r="Q66" s="77">
        <v>0</v>
      </c>
      <c r="R66" s="77">
        <v>1502.9209467779999</v>
      </c>
      <c r="S66" s="78">
        <v>6.9999999999999999E-4</v>
      </c>
      <c r="T66" s="78">
        <v>1.3100000000000001E-2</v>
      </c>
      <c r="U66" s="78">
        <v>2.0999999999999999E-3</v>
      </c>
    </row>
    <row r="67" spans="2:21">
      <c r="B67" t="s">
        <v>466</v>
      </c>
      <c r="C67" t="s">
        <v>467</v>
      </c>
      <c r="D67" t="s">
        <v>100</v>
      </c>
      <c r="E67" t="s">
        <v>123</v>
      </c>
      <c r="F67" t="s">
        <v>456</v>
      </c>
      <c r="G67" t="s">
        <v>356</v>
      </c>
      <c r="H67" t="s">
        <v>400</v>
      </c>
      <c r="I67" t="s">
        <v>208</v>
      </c>
      <c r="J67"/>
      <c r="K67" s="77">
        <v>9.1</v>
      </c>
      <c r="L67" t="s">
        <v>102</v>
      </c>
      <c r="M67" s="78">
        <v>2.64E-2</v>
      </c>
      <c r="N67" s="78">
        <v>2.7900000000000001E-2</v>
      </c>
      <c r="O67" s="77">
        <v>63166.54</v>
      </c>
      <c r="P67" s="77">
        <v>100.11</v>
      </c>
      <c r="Q67" s="77">
        <v>0</v>
      </c>
      <c r="R67" s="77">
        <v>63.236023193999998</v>
      </c>
      <c r="S67" s="78">
        <v>2.0000000000000001E-4</v>
      </c>
      <c r="T67" s="78">
        <v>5.9999999999999995E-4</v>
      </c>
      <c r="U67" s="78">
        <v>1E-4</v>
      </c>
    </row>
    <row r="68" spans="2:21">
      <c r="B68" t="s">
        <v>468</v>
      </c>
      <c r="C68" t="s">
        <v>469</v>
      </c>
      <c r="D68" t="s">
        <v>100</v>
      </c>
      <c r="E68" t="s">
        <v>123</v>
      </c>
      <c r="F68" t="s">
        <v>470</v>
      </c>
      <c r="G68" t="s">
        <v>471</v>
      </c>
      <c r="H68" t="s">
        <v>472</v>
      </c>
      <c r="I68" t="s">
        <v>150</v>
      </c>
      <c r="J68"/>
      <c r="K68" s="77">
        <v>5.63</v>
      </c>
      <c r="L68" t="s">
        <v>102</v>
      </c>
      <c r="M68" s="78">
        <v>1.95E-2</v>
      </c>
      <c r="N68" s="78">
        <v>5.2299999999999999E-2</v>
      </c>
      <c r="O68" s="77">
        <v>6241.86</v>
      </c>
      <c r="P68" s="77">
        <v>83.16</v>
      </c>
      <c r="Q68" s="77">
        <v>0.31285000000000002</v>
      </c>
      <c r="R68" s="77">
        <v>5.5035807759999997</v>
      </c>
      <c r="S68" s="78">
        <v>0</v>
      </c>
      <c r="T68" s="78">
        <v>0</v>
      </c>
      <c r="U68" s="78">
        <v>0</v>
      </c>
    </row>
    <row r="69" spans="2:21">
      <c r="B69" t="s">
        <v>473</v>
      </c>
      <c r="C69" t="s">
        <v>474</v>
      </c>
      <c r="D69" t="s">
        <v>100</v>
      </c>
      <c r="E69" t="s">
        <v>123</v>
      </c>
      <c r="F69" t="s">
        <v>475</v>
      </c>
      <c r="G69" t="s">
        <v>356</v>
      </c>
      <c r="H69" t="s">
        <v>400</v>
      </c>
      <c r="I69" t="s">
        <v>208</v>
      </c>
      <c r="J69"/>
      <c r="K69" s="77">
        <v>3.32</v>
      </c>
      <c r="L69" t="s">
        <v>102</v>
      </c>
      <c r="M69" s="78">
        <v>1.5800000000000002E-2</v>
      </c>
      <c r="N69" s="78">
        <v>2.4500000000000001E-2</v>
      </c>
      <c r="O69" s="77">
        <v>415989.77</v>
      </c>
      <c r="P69" s="77">
        <v>108.66</v>
      </c>
      <c r="Q69" s="77">
        <v>0</v>
      </c>
      <c r="R69" s="77">
        <v>452.01448408200002</v>
      </c>
      <c r="S69" s="78">
        <v>8.9999999999999998E-4</v>
      </c>
      <c r="T69" s="78">
        <v>3.8999999999999998E-3</v>
      </c>
      <c r="U69" s="78">
        <v>5.9999999999999995E-4</v>
      </c>
    </row>
    <row r="70" spans="2:21">
      <c r="B70" t="s">
        <v>476</v>
      </c>
      <c r="C70" t="s">
        <v>477</v>
      </c>
      <c r="D70" t="s">
        <v>100</v>
      </c>
      <c r="E70" t="s">
        <v>123</v>
      </c>
      <c r="F70" t="s">
        <v>475</v>
      </c>
      <c r="G70" t="s">
        <v>356</v>
      </c>
      <c r="H70" t="s">
        <v>400</v>
      </c>
      <c r="I70" t="s">
        <v>208</v>
      </c>
      <c r="J70"/>
      <c r="K70" s="77">
        <v>5.75</v>
      </c>
      <c r="L70" t="s">
        <v>102</v>
      </c>
      <c r="M70" s="78">
        <v>8.3999999999999995E-3</v>
      </c>
      <c r="N70" s="78">
        <v>2.6700000000000002E-2</v>
      </c>
      <c r="O70" s="77">
        <v>334789.43</v>
      </c>
      <c r="P70" s="77">
        <v>98.94</v>
      </c>
      <c r="Q70" s="77">
        <v>0</v>
      </c>
      <c r="R70" s="77">
        <v>331.240662042</v>
      </c>
      <c r="S70" s="78">
        <v>8.0000000000000004E-4</v>
      </c>
      <c r="T70" s="78">
        <v>2.8999999999999998E-3</v>
      </c>
      <c r="U70" s="78">
        <v>5.0000000000000001E-4</v>
      </c>
    </row>
    <row r="71" spans="2:21">
      <c r="B71" t="s">
        <v>478</v>
      </c>
      <c r="C71" t="s">
        <v>479</v>
      </c>
      <c r="D71" t="s">
        <v>100</v>
      </c>
      <c r="E71" t="s">
        <v>123</v>
      </c>
      <c r="F71" t="s">
        <v>338</v>
      </c>
      <c r="G71" t="s">
        <v>339</v>
      </c>
      <c r="H71" t="s">
        <v>400</v>
      </c>
      <c r="I71" t="s">
        <v>208</v>
      </c>
      <c r="J71"/>
      <c r="K71" s="77">
        <v>1.64</v>
      </c>
      <c r="L71" t="s">
        <v>102</v>
      </c>
      <c r="M71" s="78">
        <v>2.4199999999999999E-2</v>
      </c>
      <c r="N71" s="78">
        <v>3.49E-2</v>
      </c>
      <c r="O71" s="77">
        <v>16.28</v>
      </c>
      <c r="P71" s="77">
        <v>5473005</v>
      </c>
      <c r="Q71" s="77">
        <v>0</v>
      </c>
      <c r="R71" s="77">
        <v>891.00521400000002</v>
      </c>
      <c r="S71" s="78">
        <v>5.9999999999999995E-4</v>
      </c>
      <c r="T71" s="78">
        <v>7.7999999999999996E-3</v>
      </c>
      <c r="U71" s="78">
        <v>1.2999999999999999E-3</v>
      </c>
    </row>
    <row r="72" spans="2:21">
      <c r="B72" t="s">
        <v>480</v>
      </c>
      <c r="C72" t="s">
        <v>481</v>
      </c>
      <c r="D72" t="s">
        <v>100</v>
      </c>
      <c r="E72" t="s">
        <v>123</v>
      </c>
      <c r="F72" t="s">
        <v>338</v>
      </c>
      <c r="G72" t="s">
        <v>339</v>
      </c>
      <c r="H72" t="s">
        <v>400</v>
      </c>
      <c r="I72" t="s">
        <v>208</v>
      </c>
      <c r="J72"/>
      <c r="K72" s="77">
        <v>1.24</v>
      </c>
      <c r="L72" t="s">
        <v>102</v>
      </c>
      <c r="M72" s="78">
        <v>1.95E-2</v>
      </c>
      <c r="N72" s="78">
        <v>3.1699999999999999E-2</v>
      </c>
      <c r="O72" s="77">
        <v>13.82</v>
      </c>
      <c r="P72" s="77">
        <v>5440000</v>
      </c>
      <c r="Q72" s="77">
        <v>0</v>
      </c>
      <c r="R72" s="77">
        <v>751.80799999999999</v>
      </c>
      <c r="S72" s="78">
        <v>5.9999999999999995E-4</v>
      </c>
      <c r="T72" s="78">
        <v>6.6E-3</v>
      </c>
      <c r="U72" s="78">
        <v>1.1000000000000001E-3</v>
      </c>
    </row>
    <row r="73" spans="2:21">
      <c r="B73" t="s">
        <v>482</v>
      </c>
      <c r="C73" t="s">
        <v>483</v>
      </c>
      <c r="D73" t="s">
        <v>100</v>
      </c>
      <c r="E73" t="s">
        <v>123</v>
      </c>
      <c r="F73" t="s">
        <v>338</v>
      </c>
      <c r="G73" t="s">
        <v>339</v>
      </c>
      <c r="H73" t="s">
        <v>400</v>
      </c>
      <c r="I73" t="s">
        <v>208</v>
      </c>
      <c r="J73"/>
      <c r="K73" s="77">
        <v>0.08</v>
      </c>
      <c r="L73" t="s">
        <v>102</v>
      </c>
      <c r="M73" s="78">
        <v>1.6400000000000001E-2</v>
      </c>
      <c r="N73" s="78">
        <v>6.5199999999999994E-2</v>
      </c>
      <c r="O73" s="77">
        <v>11.15</v>
      </c>
      <c r="P73" s="77">
        <v>5516000</v>
      </c>
      <c r="Q73" s="77">
        <v>0</v>
      </c>
      <c r="R73" s="77">
        <v>615.03399999999999</v>
      </c>
      <c r="S73" s="78">
        <v>8.9999999999999998E-4</v>
      </c>
      <c r="T73" s="78">
        <v>5.4000000000000003E-3</v>
      </c>
      <c r="U73" s="78">
        <v>8.9999999999999998E-4</v>
      </c>
    </row>
    <row r="74" spans="2:21">
      <c r="B74" t="s">
        <v>484</v>
      </c>
      <c r="C74" t="s">
        <v>485</v>
      </c>
      <c r="D74" t="s">
        <v>100</v>
      </c>
      <c r="E74" t="s">
        <v>123</v>
      </c>
      <c r="F74" t="s">
        <v>338</v>
      </c>
      <c r="G74" t="s">
        <v>339</v>
      </c>
      <c r="H74" t="s">
        <v>400</v>
      </c>
      <c r="I74" t="s">
        <v>208</v>
      </c>
      <c r="J74"/>
      <c r="K74" s="77">
        <v>4.59</v>
      </c>
      <c r="L74" t="s">
        <v>102</v>
      </c>
      <c r="M74" s="78">
        <v>1.4999999999999999E-2</v>
      </c>
      <c r="N74" s="78">
        <v>3.3799999999999997E-2</v>
      </c>
      <c r="O74" s="77">
        <v>13.26</v>
      </c>
      <c r="P74" s="77">
        <v>4917657</v>
      </c>
      <c r="Q74" s="77">
        <v>0</v>
      </c>
      <c r="R74" s="77">
        <v>652.08131820000006</v>
      </c>
      <c r="S74" s="78">
        <v>5.0000000000000001E-4</v>
      </c>
      <c r="T74" s="78">
        <v>5.7000000000000002E-3</v>
      </c>
      <c r="U74" s="78">
        <v>8.9999999999999998E-4</v>
      </c>
    </row>
    <row r="75" spans="2:21">
      <c r="B75" t="s">
        <v>486</v>
      </c>
      <c r="C75" t="s">
        <v>487</v>
      </c>
      <c r="D75" t="s">
        <v>100</v>
      </c>
      <c r="E75" t="s">
        <v>123</v>
      </c>
      <c r="F75" t="s">
        <v>338</v>
      </c>
      <c r="G75" t="s">
        <v>339</v>
      </c>
      <c r="H75" t="s">
        <v>400</v>
      </c>
      <c r="I75" t="s">
        <v>208</v>
      </c>
      <c r="J75"/>
      <c r="K75" s="77">
        <v>4.74</v>
      </c>
      <c r="L75" t="s">
        <v>102</v>
      </c>
      <c r="M75" s="78">
        <v>2.7799999999999998E-2</v>
      </c>
      <c r="N75" s="78">
        <v>3.4700000000000002E-2</v>
      </c>
      <c r="O75" s="77">
        <v>4.08</v>
      </c>
      <c r="P75" s="77">
        <v>5381286</v>
      </c>
      <c r="Q75" s="77">
        <v>0</v>
      </c>
      <c r="R75" s="77">
        <v>219.5564688</v>
      </c>
      <c r="S75" s="78">
        <v>1E-3</v>
      </c>
      <c r="T75" s="78">
        <v>1.9E-3</v>
      </c>
      <c r="U75" s="78">
        <v>2.9999999999999997E-4</v>
      </c>
    </row>
    <row r="76" spans="2:21">
      <c r="B76" t="s">
        <v>488</v>
      </c>
      <c r="C76" t="s">
        <v>489</v>
      </c>
      <c r="D76" t="s">
        <v>100</v>
      </c>
      <c r="E76" t="s">
        <v>123</v>
      </c>
      <c r="F76" t="s">
        <v>359</v>
      </c>
      <c r="G76" t="s">
        <v>339</v>
      </c>
      <c r="H76" t="s">
        <v>400</v>
      </c>
      <c r="I76" t="s">
        <v>208</v>
      </c>
      <c r="J76"/>
      <c r="K76" s="77">
        <v>1.74</v>
      </c>
      <c r="L76" t="s">
        <v>102</v>
      </c>
      <c r="M76" s="78">
        <v>2.0199999999999999E-2</v>
      </c>
      <c r="N76" s="78">
        <v>3.2399999999999998E-2</v>
      </c>
      <c r="O76" s="77">
        <v>10.4</v>
      </c>
      <c r="P76" s="77">
        <v>5436000</v>
      </c>
      <c r="Q76" s="77">
        <v>0</v>
      </c>
      <c r="R76" s="77">
        <v>565.34400000000005</v>
      </c>
      <c r="S76" s="78">
        <v>5.0000000000000001E-4</v>
      </c>
      <c r="T76" s="78">
        <v>4.8999999999999998E-3</v>
      </c>
      <c r="U76" s="78">
        <v>8.0000000000000004E-4</v>
      </c>
    </row>
    <row r="77" spans="2:21">
      <c r="B77" t="s">
        <v>490</v>
      </c>
      <c r="C77" t="s">
        <v>491</v>
      </c>
      <c r="D77" t="s">
        <v>100</v>
      </c>
      <c r="E77" t="s">
        <v>123</v>
      </c>
      <c r="F77" t="s">
        <v>359</v>
      </c>
      <c r="G77" t="s">
        <v>339</v>
      </c>
      <c r="H77" t="s">
        <v>400</v>
      </c>
      <c r="I77" t="s">
        <v>208</v>
      </c>
      <c r="J77"/>
      <c r="K77" s="77">
        <v>0.5</v>
      </c>
      <c r="L77" t="s">
        <v>102</v>
      </c>
      <c r="M77" s="78">
        <v>1.5900000000000001E-2</v>
      </c>
      <c r="N77" s="78">
        <v>3.2000000000000001E-2</v>
      </c>
      <c r="O77" s="77">
        <v>12.54</v>
      </c>
      <c r="P77" s="77">
        <v>5522400</v>
      </c>
      <c r="Q77" s="77">
        <v>0</v>
      </c>
      <c r="R77" s="77">
        <v>692.50896</v>
      </c>
      <c r="S77" s="78">
        <v>8.0000000000000004E-4</v>
      </c>
      <c r="T77" s="78">
        <v>6.0000000000000001E-3</v>
      </c>
      <c r="U77" s="78">
        <v>1E-3</v>
      </c>
    </row>
    <row r="78" spans="2:21">
      <c r="B78" t="s">
        <v>492</v>
      </c>
      <c r="C78" t="s">
        <v>493</v>
      </c>
      <c r="D78" t="s">
        <v>100</v>
      </c>
      <c r="E78" t="s">
        <v>123</v>
      </c>
      <c r="F78" t="s">
        <v>359</v>
      </c>
      <c r="G78" t="s">
        <v>339</v>
      </c>
      <c r="H78" t="s">
        <v>400</v>
      </c>
      <c r="I78" t="s">
        <v>208</v>
      </c>
      <c r="J78"/>
      <c r="K78" s="77">
        <v>2.81</v>
      </c>
      <c r="L78" t="s">
        <v>102</v>
      </c>
      <c r="M78" s="78">
        <v>2.5899999999999999E-2</v>
      </c>
      <c r="N78" s="78">
        <v>3.15E-2</v>
      </c>
      <c r="O78" s="77">
        <v>20.309999999999999</v>
      </c>
      <c r="P78" s="77">
        <v>5445000</v>
      </c>
      <c r="Q78" s="77">
        <v>0</v>
      </c>
      <c r="R78" s="77">
        <v>1105.8795</v>
      </c>
      <c r="S78" s="78">
        <v>1E-3</v>
      </c>
      <c r="T78" s="78">
        <v>9.5999999999999992E-3</v>
      </c>
      <c r="U78" s="78">
        <v>1.6000000000000001E-3</v>
      </c>
    </row>
    <row r="79" spans="2:21">
      <c r="B79" t="s">
        <v>494</v>
      </c>
      <c r="C79" t="s">
        <v>495</v>
      </c>
      <c r="D79" t="s">
        <v>100</v>
      </c>
      <c r="E79" t="s">
        <v>123</v>
      </c>
      <c r="F79" t="s">
        <v>496</v>
      </c>
      <c r="G79" t="s">
        <v>339</v>
      </c>
      <c r="H79" t="s">
        <v>400</v>
      </c>
      <c r="I79" t="s">
        <v>208</v>
      </c>
      <c r="J79"/>
      <c r="K79" s="77">
        <v>2.96</v>
      </c>
      <c r="L79" t="s">
        <v>102</v>
      </c>
      <c r="M79" s="78">
        <v>2.9700000000000001E-2</v>
      </c>
      <c r="N79" s="78">
        <v>2.8400000000000002E-2</v>
      </c>
      <c r="O79" s="77">
        <v>8.33</v>
      </c>
      <c r="P79" s="77">
        <v>5686000</v>
      </c>
      <c r="Q79" s="77">
        <v>0</v>
      </c>
      <c r="R79" s="77">
        <v>473.6438</v>
      </c>
      <c r="S79" s="78">
        <v>5.9999999999999995E-4</v>
      </c>
      <c r="T79" s="78">
        <v>4.1000000000000003E-3</v>
      </c>
      <c r="U79" s="78">
        <v>6.9999999999999999E-4</v>
      </c>
    </row>
    <row r="80" spans="2:21">
      <c r="B80" t="s">
        <v>497</v>
      </c>
      <c r="C80" t="s">
        <v>498</v>
      </c>
      <c r="D80" t="s">
        <v>100</v>
      </c>
      <c r="E80" t="s">
        <v>123</v>
      </c>
      <c r="F80" t="s">
        <v>496</v>
      </c>
      <c r="G80" t="s">
        <v>339</v>
      </c>
      <c r="H80" t="s">
        <v>400</v>
      </c>
      <c r="I80" t="s">
        <v>208</v>
      </c>
      <c r="J80"/>
      <c r="K80" s="77">
        <v>4.62</v>
      </c>
      <c r="L80" t="s">
        <v>102</v>
      </c>
      <c r="M80" s="78">
        <v>8.3999999999999995E-3</v>
      </c>
      <c r="N80" s="78">
        <v>3.3799999999999997E-2</v>
      </c>
      <c r="O80" s="77">
        <v>5.19</v>
      </c>
      <c r="P80" s="77">
        <v>4796011</v>
      </c>
      <c r="Q80" s="77">
        <v>0</v>
      </c>
      <c r="R80" s="77">
        <v>248.9129709</v>
      </c>
      <c r="S80" s="78">
        <v>6.9999999999999999E-4</v>
      </c>
      <c r="T80" s="78">
        <v>2.2000000000000001E-3</v>
      </c>
      <c r="U80" s="78">
        <v>4.0000000000000002E-4</v>
      </c>
    </row>
    <row r="81" spans="2:21">
      <c r="B81" t="s">
        <v>499</v>
      </c>
      <c r="C81" t="s">
        <v>500</v>
      </c>
      <c r="D81" t="s">
        <v>100</v>
      </c>
      <c r="E81" t="s">
        <v>123</v>
      </c>
      <c r="F81" t="s">
        <v>496</v>
      </c>
      <c r="G81" t="s">
        <v>339</v>
      </c>
      <c r="H81" t="s">
        <v>400</v>
      </c>
      <c r="I81" t="s">
        <v>208</v>
      </c>
      <c r="J81"/>
      <c r="K81" s="77">
        <v>4.99</v>
      </c>
      <c r="L81" t="s">
        <v>102</v>
      </c>
      <c r="M81" s="78">
        <v>3.09E-2</v>
      </c>
      <c r="N81" s="78">
        <v>3.3399999999999999E-2</v>
      </c>
      <c r="O81" s="77">
        <v>12.36</v>
      </c>
      <c r="P81" s="77">
        <v>5154899</v>
      </c>
      <c r="Q81" s="77">
        <v>0</v>
      </c>
      <c r="R81" s="77">
        <v>637.14551640000002</v>
      </c>
      <c r="S81" s="78">
        <v>6.9999999999999999E-4</v>
      </c>
      <c r="T81" s="78">
        <v>5.5999999999999999E-3</v>
      </c>
      <c r="U81" s="78">
        <v>8.9999999999999998E-4</v>
      </c>
    </row>
    <row r="82" spans="2:21">
      <c r="B82" t="s">
        <v>502</v>
      </c>
      <c r="C82" t="s">
        <v>503</v>
      </c>
      <c r="D82" t="s">
        <v>100</v>
      </c>
      <c r="E82" t="s">
        <v>123</v>
      </c>
      <c r="F82" t="s">
        <v>504</v>
      </c>
      <c r="G82" t="s">
        <v>127</v>
      </c>
      <c r="H82" t="s">
        <v>400</v>
      </c>
      <c r="I82" t="s">
        <v>208</v>
      </c>
      <c r="J82"/>
      <c r="K82" s="77">
        <v>1.57</v>
      </c>
      <c r="L82" t="s">
        <v>102</v>
      </c>
      <c r="M82" s="78">
        <v>1.7999999999999999E-2</v>
      </c>
      <c r="N82" s="78">
        <v>2.87E-2</v>
      </c>
      <c r="O82" s="77">
        <v>297054.94</v>
      </c>
      <c r="P82" s="77">
        <v>109.27</v>
      </c>
      <c r="Q82" s="77">
        <v>0</v>
      </c>
      <c r="R82" s="77">
        <v>324.59193293800001</v>
      </c>
      <c r="S82" s="78">
        <v>2.9999999999999997E-4</v>
      </c>
      <c r="T82" s="78">
        <v>2.8E-3</v>
      </c>
      <c r="U82" s="78">
        <v>5.0000000000000001E-4</v>
      </c>
    </row>
    <row r="83" spans="2:21">
      <c r="B83" t="s">
        <v>505</v>
      </c>
      <c r="C83" t="s">
        <v>506</v>
      </c>
      <c r="D83" t="s">
        <v>100</v>
      </c>
      <c r="E83" t="s">
        <v>123</v>
      </c>
      <c r="F83" t="s">
        <v>504</v>
      </c>
      <c r="G83" t="s">
        <v>127</v>
      </c>
      <c r="H83" t="s">
        <v>400</v>
      </c>
      <c r="I83" t="s">
        <v>208</v>
      </c>
      <c r="J83"/>
      <c r="K83" s="77">
        <v>4.0599999999999996</v>
      </c>
      <c r="L83" t="s">
        <v>102</v>
      </c>
      <c r="M83" s="78">
        <v>2.1999999999999999E-2</v>
      </c>
      <c r="N83" s="78">
        <v>2.8899999999999999E-2</v>
      </c>
      <c r="O83" s="77">
        <v>188639.66</v>
      </c>
      <c r="P83" s="77">
        <v>99.54</v>
      </c>
      <c r="Q83" s="77">
        <v>0</v>
      </c>
      <c r="R83" s="77">
        <v>187.77191756400001</v>
      </c>
      <c r="S83" s="78">
        <v>6.9999999999999999E-4</v>
      </c>
      <c r="T83" s="78">
        <v>1.6000000000000001E-3</v>
      </c>
      <c r="U83" s="78">
        <v>2.9999999999999997E-4</v>
      </c>
    </row>
    <row r="84" spans="2:21">
      <c r="B84" t="s">
        <v>507</v>
      </c>
      <c r="C84" t="s">
        <v>508</v>
      </c>
      <c r="D84" t="s">
        <v>100</v>
      </c>
      <c r="E84" t="s">
        <v>123</v>
      </c>
      <c r="F84" t="s">
        <v>399</v>
      </c>
      <c r="G84" t="s">
        <v>356</v>
      </c>
      <c r="H84" t="s">
        <v>509</v>
      </c>
      <c r="I84" t="s">
        <v>208</v>
      </c>
      <c r="J84"/>
      <c r="K84" s="77">
        <v>2.19</v>
      </c>
      <c r="L84" t="s">
        <v>102</v>
      </c>
      <c r="M84" s="78">
        <v>1.95E-2</v>
      </c>
      <c r="N84" s="78">
        <v>2.93E-2</v>
      </c>
      <c r="O84" s="77">
        <v>249231.9</v>
      </c>
      <c r="P84" s="77">
        <v>109.19</v>
      </c>
      <c r="Q84" s="77">
        <v>0</v>
      </c>
      <c r="R84" s="77">
        <v>272.13631161000001</v>
      </c>
      <c r="S84" s="78">
        <v>4.0000000000000002E-4</v>
      </c>
      <c r="T84" s="78">
        <v>2.3999999999999998E-3</v>
      </c>
      <c r="U84" s="78">
        <v>4.0000000000000002E-4</v>
      </c>
    </row>
    <row r="85" spans="2:21">
      <c r="B85" t="s">
        <v>510</v>
      </c>
      <c r="C85" t="s">
        <v>511</v>
      </c>
      <c r="D85" t="s">
        <v>100</v>
      </c>
      <c r="E85" t="s">
        <v>123</v>
      </c>
      <c r="F85" t="s">
        <v>399</v>
      </c>
      <c r="G85" t="s">
        <v>356</v>
      </c>
      <c r="H85" t="s">
        <v>509</v>
      </c>
      <c r="I85" t="s">
        <v>208</v>
      </c>
      <c r="J85"/>
      <c r="K85" s="77">
        <v>1.34</v>
      </c>
      <c r="L85" t="s">
        <v>102</v>
      </c>
      <c r="M85" s="78">
        <v>2.5000000000000001E-2</v>
      </c>
      <c r="N85" s="78">
        <v>2.75E-2</v>
      </c>
      <c r="O85" s="77">
        <v>0.01</v>
      </c>
      <c r="P85" s="77">
        <v>110.7</v>
      </c>
      <c r="Q85" s="77">
        <v>0</v>
      </c>
      <c r="R85" s="77">
        <v>1.1070000000000001E-5</v>
      </c>
      <c r="S85" s="78">
        <v>0</v>
      </c>
      <c r="T85" s="78">
        <v>0</v>
      </c>
      <c r="U85" s="78">
        <v>0</v>
      </c>
    </row>
    <row r="86" spans="2:21">
      <c r="B86" t="s">
        <v>512</v>
      </c>
      <c r="C86" t="s">
        <v>513</v>
      </c>
      <c r="D86" t="s">
        <v>100</v>
      </c>
      <c r="E86" t="s">
        <v>123</v>
      </c>
      <c r="F86" t="s">
        <v>399</v>
      </c>
      <c r="G86" t="s">
        <v>356</v>
      </c>
      <c r="H86" t="s">
        <v>514</v>
      </c>
      <c r="I86" t="s">
        <v>150</v>
      </c>
      <c r="J86"/>
      <c r="K86" s="77">
        <v>5.37</v>
      </c>
      <c r="L86" t="s">
        <v>102</v>
      </c>
      <c r="M86" s="78">
        <v>1.17E-2</v>
      </c>
      <c r="N86" s="78">
        <v>3.6700000000000003E-2</v>
      </c>
      <c r="O86" s="77">
        <v>66171.12</v>
      </c>
      <c r="P86" s="77">
        <v>96.7</v>
      </c>
      <c r="Q86" s="77">
        <v>0</v>
      </c>
      <c r="R86" s="77">
        <v>63.987473039999998</v>
      </c>
      <c r="S86" s="78">
        <v>1E-4</v>
      </c>
      <c r="T86" s="78">
        <v>5.9999999999999995E-4</v>
      </c>
      <c r="U86" s="78">
        <v>1E-4</v>
      </c>
    </row>
    <row r="87" spans="2:21">
      <c r="B87" t="s">
        <v>515</v>
      </c>
      <c r="C87" t="s">
        <v>516</v>
      </c>
      <c r="D87" t="s">
        <v>100</v>
      </c>
      <c r="E87" t="s">
        <v>123</v>
      </c>
      <c r="F87" t="s">
        <v>399</v>
      </c>
      <c r="G87" t="s">
        <v>356</v>
      </c>
      <c r="H87" t="s">
        <v>514</v>
      </c>
      <c r="I87" t="s">
        <v>150</v>
      </c>
      <c r="J87"/>
      <c r="K87" s="77">
        <v>5.38</v>
      </c>
      <c r="L87" t="s">
        <v>102</v>
      </c>
      <c r="M87" s="78">
        <v>1.3299999999999999E-2</v>
      </c>
      <c r="N87" s="78">
        <v>3.6900000000000002E-2</v>
      </c>
      <c r="O87" s="77">
        <v>948730.67</v>
      </c>
      <c r="P87" s="77">
        <v>97.7</v>
      </c>
      <c r="Q87" s="77">
        <v>0</v>
      </c>
      <c r="R87" s="77">
        <v>926.90986458999998</v>
      </c>
      <c r="S87" s="78">
        <v>8.0000000000000004E-4</v>
      </c>
      <c r="T87" s="78">
        <v>8.0999999999999996E-3</v>
      </c>
      <c r="U87" s="78">
        <v>1.2999999999999999E-3</v>
      </c>
    </row>
    <row r="88" spans="2:21">
      <c r="B88" t="s">
        <v>517</v>
      </c>
      <c r="C88" t="s">
        <v>518</v>
      </c>
      <c r="D88" t="s">
        <v>100</v>
      </c>
      <c r="E88" t="s">
        <v>123</v>
      </c>
      <c r="F88" t="s">
        <v>399</v>
      </c>
      <c r="G88" t="s">
        <v>356</v>
      </c>
      <c r="H88" t="s">
        <v>509</v>
      </c>
      <c r="I88" t="s">
        <v>208</v>
      </c>
      <c r="J88"/>
      <c r="K88" s="77">
        <v>6.02</v>
      </c>
      <c r="L88" t="s">
        <v>102</v>
      </c>
      <c r="M88" s="78">
        <v>1.8700000000000001E-2</v>
      </c>
      <c r="N88" s="78">
        <v>3.7499999999999999E-2</v>
      </c>
      <c r="O88" s="77">
        <v>550226.01</v>
      </c>
      <c r="P88" s="77">
        <v>95.12</v>
      </c>
      <c r="Q88" s="77">
        <v>0</v>
      </c>
      <c r="R88" s="77">
        <v>523.37498071200002</v>
      </c>
      <c r="S88" s="78">
        <v>1E-3</v>
      </c>
      <c r="T88" s="78">
        <v>4.5999999999999999E-3</v>
      </c>
      <c r="U88" s="78">
        <v>6.9999999999999999E-4</v>
      </c>
    </row>
    <row r="89" spans="2:21">
      <c r="B89" t="s">
        <v>519</v>
      </c>
      <c r="C89" t="s">
        <v>520</v>
      </c>
      <c r="D89" t="s">
        <v>100</v>
      </c>
      <c r="E89" t="s">
        <v>123</v>
      </c>
      <c r="F89" t="s">
        <v>399</v>
      </c>
      <c r="G89" t="s">
        <v>356</v>
      </c>
      <c r="H89" t="s">
        <v>509</v>
      </c>
      <c r="I89" t="s">
        <v>208</v>
      </c>
      <c r="J89"/>
      <c r="K89" s="77">
        <v>3.7</v>
      </c>
      <c r="L89" t="s">
        <v>102</v>
      </c>
      <c r="M89" s="78">
        <v>3.3500000000000002E-2</v>
      </c>
      <c r="N89" s="78">
        <v>3.1E-2</v>
      </c>
      <c r="O89" s="77">
        <v>227768.55</v>
      </c>
      <c r="P89" s="77">
        <v>112.51</v>
      </c>
      <c r="Q89" s="77">
        <v>0</v>
      </c>
      <c r="R89" s="77">
        <v>256.26239560499999</v>
      </c>
      <c r="S89" s="78">
        <v>5.0000000000000001E-4</v>
      </c>
      <c r="T89" s="78">
        <v>2.2000000000000001E-3</v>
      </c>
      <c r="U89" s="78">
        <v>4.0000000000000002E-4</v>
      </c>
    </row>
    <row r="90" spans="2:21">
      <c r="B90" t="s">
        <v>521</v>
      </c>
      <c r="C90" t="s">
        <v>522</v>
      </c>
      <c r="D90" t="s">
        <v>100</v>
      </c>
      <c r="E90" t="s">
        <v>123</v>
      </c>
      <c r="F90" t="s">
        <v>523</v>
      </c>
      <c r="G90" t="s">
        <v>356</v>
      </c>
      <c r="H90" t="s">
        <v>509</v>
      </c>
      <c r="I90" t="s">
        <v>208</v>
      </c>
      <c r="J90"/>
      <c r="K90" s="77">
        <v>2.48</v>
      </c>
      <c r="L90" t="s">
        <v>102</v>
      </c>
      <c r="M90" s="78">
        <v>1.4E-2</v>
      </c>
      <c r="N90" s="78">
        <v>2.9600000000000001E-2</v>
      </c>
      <c r="O90" s="77">
        <v>280526.62</v>
      </c>
      <c r="P90" s="77">
        <v>107.24</v>
      </c>
      <c r="Q90" s="77">
        <v>0</v>
      </c>
      <c r="R90" s="77">
        <v>300.83674728800003</v>
      </c>
      <c r="S90" s="78">
        <v>2.9999999999999997E-4</v>
      </c>
      <c r="T90" s="78">
        <v>2.5999999999999999E-3</v>
      </c>
      <c r="U90" s="78">
        <v>4.0000000000000002E-4</v>
      </c>
    </row>
    <row r="91" spans="2:21">
      <c r="B91" t="s">
        <v>524</v>
      </c>
      <c r="C91" t="s">
        <v>525</v>
      </c>
      <c r="D91" t="s">
        <v>100</v>
      </c>
      <c r="E91" t="s">
        <v>123</v>
      </c>
      <c r="F91" t="s">
        <v>444</v>
      </c>
      <c r="G91" t="s">
        <v>356</v>
      </c>
      <c r="H91" t="s">
        <v>509</v>
      </c>
      <c r="I91" t="s">
        <v>208</v>
      </c>
      <c r="J91"/>
      <c r="K91" s="77">
        <v>2.4300000000000002</v>
      </c>
      <c r="L91" t="s">
        <v>102</v>
      </c>
      <c r="M91" s="78">
        <v>2.1499999999999998E-2</v>
      </c>
      <c r="N91" s="78">
        <v>2.9499999999999998E-2</v>
      </c>
      <c r="O91" s="77">
        <v>1010069.89</v>
      </c>
      <c r="P91" s="77">
        <v>110.12</v>
      </c>
      <c r="Q91" s="77">
        <v>0</v>
      </c>
      <c r="R91" s="77">
        <v>1112.288962868</v>
      </c>
      <c r="S91" s="78">
        <v>5.0000000000000001E-4</v>
      </c>
      <c r="T91" s="78">
        <v>9.7000000000000003E-3</v>
      </c>
      <c r="U91" s="78">
        <v>1.6000000000000001E-3</v>
      </c>
    </row>
    <row r="92" spans="2:21">
      <c r="B92" t="s">
        <v>526</v>
      </c>
      <c r="C92" t="s">
        <v>527</v>
      </c>
      <c r="D92" t="s">
        <v>100</v>
      </c>
      <c r="E92" t="s">
        <v>123</v>
      </c>
      <c r="F92" t="s">
        <v>444</v>
      </c>
      <c r="G92" t="s">
        <v>356</v>
      </c>
      <c r="H92" t="s">
        <v>509</v>
      </c>
      <c r="I92" t="s">
        <v>208</v>
      </c>
      <c r="J92"/>
      <c r="K92" s="77">
        <v>7.46</v>
      </c>
      <c r="L92" t="s">
        <v>102</v>
      </c>
      <c r="M92" s="78">
        <v>1.15E-2</v>
      </c>
      <c r="N92" s="78">
        <v>3.5200000000000002E-2</v>
      </c>
      <c r="O92" s="77">
        <v>519050.74</v>
      </c>
      <c r="P92" s="77">
        <v>92.66</v>
      </c>
      <c r="Q92" s="77">
        <v>3.29338</v>
      </c>
      <c r="R92" s="77">
        <v>484.24579568399997</v>
      </c>
      <c r="S92" s="78">
        <v>1.1000000000000001E-3</v>
      </c>
      <c r="T92" s="78">
        <v>4.1999999999999997E-3</v>
      </c>
      <c r="U92" s="78">
        <v>6.9999999999999999E-4</v>
      </c>
    </row>
    <row r="93" spans="2:21">
      <c r="B93" t="s">
        <v>528</v>
      </c>
      <c r="C93" t="s">
        <v>529</v>
      </c>
      <c r="D93" t="s">
        <v>100</v>
      </c>
      <c r="E93" t="s">
        <v>123</v>
      </c>
      <c r="F93" t="s">
        <v>530</v>
      </c>
      <c r="G93" t="s">
        <v>531</v>
      </c>
      <c r="H93" t="s">
        <v>509</v>
      </c>
      <c r="I93" t="s">
        <v>208</v>
      </c>
      <c r="J93"/>
      <c r="K93" s="77">
        <v>5.92</v>
      </c>
      <c r="L93" t="s">
        <v>102</v>
      </c>
      <c r="M93" s="78">
        <v>5.1499999999999997E-2</v>
      </c>
      <c r="N93" s="78">
        <v>2.92E-2</v>
      </c>
      <c r="O93" s="77">
        <v>1181436.94</v>
      </c>
      <c r="P93" s="77">
        <v>151.80000000000001</v>
      </c>
      <c r="Q93" s="77">
        <v>0</v>
      </c>
      <c r="R93" s="77">
        <v>1793.4212749200001</v>
      </c>
      <c r="S93" s="78">
        <v>4.0000000000000002E-4</v>
      </c>
      <c r="T93" s="78">
        <v>1.5599999999999999E-2</v>
      </c>
      <c r="U93" s="78">
        <v>2.5999999999999999E-3</v>
      </c>
    </row>
    <row r="94" spans="2:21">
      <c r="B94" t="s">
        <v>532</v>
      </c>
      <c r="C94" t="s">
        <v>533</v>
      </c>
      <c r="D94" t="s">
        <v>100</v>
      </c>
      <c r="E94" t="s">
        <v>123</v>
      </c>
      <c r="F94" t="s">
        <v>534</v>
      </c>
      <c r="G94" t="s">
        <v>132</v>
      </c>
      <c r="H94" t="s">
        <v>509</v>
      </c>
      <c r="I94" t="s">
        <v>208</v>
      </c>
      <c r="J94"/>
      <c r="K94" s="77">
        <v>1.4</v>
      </c>
      <c r="L94" t="s">
        <v>102</v>
      </c>
      <c r="M94" s="78">
        <v>2.1999999999999999E-2</v>
      </c>
      <c r="N94" s="78">
        <v>2.4400000000000002E-2</v>
      </c>
      <c r="O94" s="77">
        <v>221958.68</v>
      </c>
      <c r="P94" s="77">
        <v>110.51</v>
      </c>
      <c r="Q94" s="77">
        <v>0</v>
      </c>
      <c r="R94" s="77">
        <v>245.28653726799999</v>
      </c>
      <c r="S94" s="78">
        <v>2.9999999999999997E-4</v>
      </c>
      <c r="T94" s="78">
        <v>2.0999999999999999E-3</v>
      </c>
      <c r="U94" s="78">
        <v>4.0000000000000002E-4</v>
      </c>
    </row>
    <row r="95" spans="2:21">
      <c r="B95" t="s">
        <v>535</v>
      </c>
      <c r="C95" t="s">
        <v>536</v>
      </c>
      <c r="D95" t="s">
        <v>100</v>
      </c>
      <c r="E95" t="s">
        <v>123</v>
      </c>
      <c r="F95" t="s">
        <v>534</v>
      </c>
      <c r="G95" t="s">
        <v>132</v>
      </c>
      <c r="H95" t="s">
        <v>509</v>
      </c>
      <c r="I95" t="s">
        <v>208</v>
      </c>
      <c r="J95"/>
      <c r="K95" s="77">
        <v>4.71</v>
      </c>
      <c r="L95" t="s">
        <v>102</v>
      </c>
      <c r="M95" s="78">
        <v>1.7000000000000001E-2</v>
      </c>
      <c r="N95" s="78">
        <v>2.29E-2</v>
      </c>
      <c r="O95" s="77">
        <v>190318.04</v>
      </c>
      <c r="P95" s="77">
        <v>106.05</v>
      </c>
      <c r="Q95" s="77">
        <v>0</v>
      </c>
      <c r="R95" s="77">
        <v>201.83228141999999</v>
      </c>
      <c r="S95" s="78">
        <v>1E-4</v>
      </c>
      <c r="T95" s="78">
        <v>1.8E-3</v>
      </c>
      <c r="U95" s="78">
        <v>2.9999999999999997E-4</v>
      </c>
    </row>
    <row r="96" spans="2:21">
      <c r="B96" t="s">
        <v>537</v>
      </c>
      <c r="C96" t="s">
        <v>538</v>
      </c>
      <c r="D96" t="s">
        <v>100</v>
      </c>
      <c r="E96" t="s">
        <v>123</v>
      </c>
      <c r="F96" t="s">
        <v>534</v>
      </c>
      <c r="G96" t="s">
        <v>132</v>
      </c>
      <c r="H96" t="s">
        <v>509</v>
      </c>
      <c r="I96" t="s">
        <v>208</v>
      </c>
      <c r="J96"/>
      <c r="K96" s="77">
        <v>9.58</v>
      </c>
      <c r="L96" t="s">
        <v>102</v>
      </c>
      <c r="M96" s="78">
        <v>5.7999999999999996E-3</v>
      </c>
      <c r="N96" s="78">
        <v>2.5100000000000001E-2</v>
      </c>
      <c r="O96" s="77">
        <v>94015.77</v>
      </c>
      <c r="P96" s="77">
        <v>89.93</v>
      </c>
      <c r="Q96" s="77">
        <v>0</v>
      </c>
      <c r="R96" s="77">
        <v>84.548381961000004</v>
      </c>
      <c r="S96" s="78">
        <v>2.0000000000000001E-4</v>
      </c>
      <c r="T96" s="78">
        <v>6.9999999999999999E-4</v>
      </c>
      <c r="U96" s="78">
        <v>1E-4</v>
      </c>
    </row>
    <row r="97" spans="2:21">
      <c r="B97" t="s">
        <v>539</v>
      </c>
      <c r="C97" t="s">
        <v>540</v>
      </c>
      <c r="D97" t="s">
        <v>100</v>
      </c>
      <c r="E97" t="s">
        <v>123</v>
      </c>
      <c r="F97" t="s">
        <v>541</v>
      </c>
      <c r="G97" t="s">
        <v>339</v>
      </c>
      <c r="H97" t="s">
        <v>509</v>
      </c>
      <c r="I97" t="s">
        <v>208</v>
      </c>
      <c r="J97"/>
      <c r="K97" s="77">
        <v>1.01</v>
      </c>
      <c r="L97" t="s">
        <v>102</v>
      </c>
      <c r="M97" s="78">
        <v>2.1999999999999999E-2</v>
      </c>
      <c r="N97" s="78">
        <v>2.6499999999999999E-2</v>
      </c>
      <c r="O97" s="77">
        <v>3.01</v>
      </c>
      <c r="P97" s="77">
        <v>5614899</v>
      </c>
      <c r="Q97" s="77">
        <v>0</v>
      </c>
      <c r="R97" s="77">
        <v>169.00845989999999</v>
      </c>
      <c r="S97" s="78">
        <v>5.9999999999999995E-4</v>
      </c>
      <c r="T97" s="78">
        <v>1.5E-3</v>
      </c>
      <c r="U97" s="78">
        <v>2.0000000000000001E-4</v>
      </c>
    </row>
    <row r="98" spans="2:21">
      <c r="B98" t="s">
        <v>542</v>
      </c>
      <c r="C98" t="s">
        <v>543</v>
      </c>
      <c r="D98" t="s">
        <v>100</v>
      </c>
      <c r="E98" t="s">
        <v>123</v>
      </c>
      <c r="F98" t="s">
        <v>541</v>
      </c>
      <c r="G98" t="s">
        <v>339</v>
      </c>
      <c r="H98" t="s">
        <v>509</v>
      </c>
      <c r="I98" t="s">
        <v>208</v>
      </c>
      <c r="J98"/>
      <c r="K98" s="77">
        <v>4.6399999999999997</v>
      </c>
      <c r="L98" t="s">
        <v>102</v>
      </c>
      <c r="M98" s="78">
        <v>1.09E-2</v>
      </c>
      <c r="N98" s="78">
        <v>3.4599999999999999E-2</v>
      </c>
      <c r="O98" s="77">
        <v>16.260000000000002</v>
      </c>
      <c r="P98" s="77">
        <v>4800000</v>
      </c>
      <c r="Q98" s="77">
        <v>0</v>
      </c>
      <c r="R98" s="77">
        <v>780.48</v>
      </c>
      <c r="S98" s="78">
        <v>8.9999999999999998E-4</v>
      </c>
      <c r="T98" s="78">
        <v>6.7999999999999996E-3</v>
      </c>
      <c r="U98" s="78">
        <v>1.1000000000000001E-3</v>
      </c>
    </row>
    <row r="99" spans="2:21">
      <c r="B99" t="s">
        <v>544</v>
      </c>
      <c r="C99" t="s">
        <v>545</v>
      </c>
      <c r="D99" t="s">
        <v>100</v>
      </c>
      <c r="E99" t="s">
        <v>123</v>
      </c>
      <c r="F99" t="s">
        <v>541</v>
      </c>
      <c r="G99" t="s">
        <v>339</v>
      </c>
      <c r="H99" t="s">
        <v>509</v>
      </c>
      <c r="I99" t="s">
        <v>208</v>
      </c>
      <c r="J99"/>
      <c r="K99" s="77">
        <v>5.28</v>
      </c>
      <c r="L99" t="s">
        <v>102</v>
      </c>
      <c r="M99" s="78">
        <v>2.9899999999999999E-2</v>
      </c>
      <c r="N99" s="78">
        <v>3.5499999999999997E-2</v>
      </c>
      <c r="O99" s="77">
        <v>13.35</v>
      </c>
      <c r="P99" s="77">
        <v>5048968</v>
      </c>
      <c r="Q99" s="77">
        <v>0</v>
      </c>
      <c r="R99" s="77">
        <v>674.03722800000003</v>
      </c>
      <c r="S99" s="78">
        <v>8.0000000000000004E-4</v>
      </c>
      <c r="T99" s="78">
        <v>5.8999999999999999E-3</v>
      </c>
      <c r="U99" s="78">
        <v>1E-3</v>
      </c>
    </row>
    <row r="100" spans="2:21">
      <c r="B100" t="s">
        <v>546</v>
      </c>
      <c r="C100" t="s">
        <v>547</v>
      </c>
      <c r="D100" t="s">
        <v>100</v>
      </c>
      <c r="E100" t="s">
        <v>123</v>
      </c>
      <c r="F100" t="s">
        <v>541</v>
      </c>
      <c r="G100" t="s">
        <v>339</v>
      </c>
      <c r="H100" t="s">
        <v>509</v>
      </c>
      <c r="I100" t="s">
        <v>208</v>
      </c>
      <c r="J100"/>
      <c r="K100" s="77">
        <v>2.92</v>
      </c>
      <c r="L100" t="s">
        <v>102</v>
      </c>
      <c r="M100" s="78">
        <v>2.3199999999999998E-2</v>
      </c>
      <c r="N100" s="78">
        <v>3.15E-2</v>
      </c>
      <c r="O100" s="77">
        <v>1.92</v>
      </c>
      <c r="P100" s="77">
        <v>5402041</v>
      </c>
      <c r="Q100" s="77">
        <v>0</v>
      </c>
      <c r="R100" s="77">
        <v>103.71918719999999</v>
      </c>
      <c r="S100" s="78">
        <v>2.9999999999999997E-4</v>
      </c>
      <c r="T100" s="78">
        <v>8.9999999999999998E-4</v>
      </c>
      <c r="U100" s="78">
        <v>1E-4</v>
      </c>
    </row>
    <row r="101" spans="2:21">
      <c r="B101" t="s">
        <v>548</v>
      </c>
      <c r="C101" t="s">
        <v>549</v>
      </c>
      <c r="D101" t="s">
        <v>100</v>
      </c>
      <c r="E101" t="s">
        <v>123</v>
      </c>
      <c r="F101" t="s">
        <v>550</v>
      </c>
      <c r="G101" t="s">
        <v>339</v>
      </c>
      <c r="H101" t="s">
        <v>509</v>
      </c>
      <c r="I101" t="s">
        <v>208</v>
      </c>
      <c r="J101"/>
      <c r="K101" s="77">
        <v>2.93</v>
      </c>
      <c r="L101" t="s">
        <v>102</v>
      </c>
      <c r="M101" s="78">
        <v>2.4199999999999999E-2</v>
      </c>
      <c r="N101" s="78">
        <v>3.27E-2</v>
      </c>
      <c r="O101" s="77">
        <v>18.899999999999999</v>
      </c>
      <c r="P101" s="77">
        <v>5395500</v>
      </c>
      <c r="Q101" s="77">
        <v>25.289400000000001</v>
      </c>
      <c r="R101" s="77">
        <v>1045.0389</v>
      </c>
      <c r="S101" s="78">
        <v>5.9999999999999995E-4</v>
      </c>
      <c r="T101" s="78">
        <v>9.1000000000000004E-3</v>
      </c>
      <c r="U101" s="78">
        <v>1.5E-3</v>
      </c>
    </row>
    <row r="102" spans="2:21">
      <c r="B102" t="s">
        <v>551</v>
      </c>
      <c r="C102" t="s">
        <v>552</v>
      </c>
      <c r="D102" t="s">
        <v>100</v>
      </c>
      <c r="E102" t="s">
        <v>123</v>
      </c>
      <c r="F102" t="s">
        <v>550</v>
      </c>
      <c r="G102" t="s">
        <v>339</v>
      </c>
      <c r="H102" t="s">
        <v>509</v>
      </c>
      <c r="I102" t="s">
        <v>208</v>
      </c>
      <c r="J102"/>
      <c r="K102" s="77">
        <v>2.29</v>
      </c>
      <c r="L102" t="s">
        <v>102</v>
      </c>
      <c r="M102" s="78">
        <v>1.46E-2</v>
      </c>
      <c r="N102" s="78">
        <v>3.0200000000000001E-2</v>
      </c>
      <c r="O102" s="77">
        <v>19.649999999999999</v>
      </c>
      <c r="P102" s="77">
        <v>5353345</v>
      </c>
      <c r="Q102" s="77">
        <v>0</v>
      </c>
      <c r="R102" s="77">
        <v>1051.9322924999999</v>
      </c>
      <c r="S102" s="78">
        <v>6.9999999999999999E-4</v>
      </c>
      <c r="T102" s="78">
        <v>9.1999999999999998E-3</v>
      </c>
      <c r="U102" s="78">
        <v>1.5E-3</v>
      </c>
    </row>
    <row r="103" spans="2:21">
      <c r="B103" t="s">
        <v>553</v>
      </c>
      <c r="C103" t="s">
        <v>554</v>
      </c>
      <c r="D103" t="s">
        <v>100</v>
      </c>
      <c r="E103" t="s">
        <v>123</v>
      </c>
      <c r="F103" t="s">
        <v>550</v>
      </c>
      <c r="G103" t="s">
        <v>339</v>
      </c>
      <c r="H103" t="s">
        <v>509</v>
      </c>
      <c r="I103" t="s">
        <v>208</v>
      </c>
      <c r="J103"/>
      <c r="K103" s="77">
        <v>4.32</v>
      </c>
      <c r="L103" t="s">
        <v>102</v>
      </c>
      <c r="M103" s="78">
        <v>2E-3</v>
      </c>
      <c r="N103" s="78">
        <v>3.4500000000000003E-2</v>
      </c>
      <c r="O103" s="77">
        <v>11.29</v>
      </c>
      <c r="P103" s="77">
        <v>4700163</v>
      </c>
      <c r="Q103" s="77">
        <v>0</v>
      </c>
      <c r="R103" s="77">
        <v>530.64840270000002</v>
      </c>
      <c r="S103" s="78">
        <v>1E-3</v>
      </c>
      <c r="T103" s="78">
        <v>4.5999999999999999E-3</v>
      </c>
      <c r="U103" s="78">
        <v>8.0000000000000004E-4</v>
      </c>
    </row>
    <row r="104" spans="2:21">
      <c r="B104" t="s">
        <v>555</v>
      </c>
      <c r="C104" t="s">
        <v>556</v>
      </c>
      <c r="D104" t="s">
        <v>100</v>
      </c>
      <c r="E104" t="s">
        <v>123</v>
      </c>
      <c r="F104" t="s">
        <v>550</v>
      </c>
      <c r="G104" t="s">
        <v>339</v>
      </c>
      <c r="H104" t="s">
        <v>509</v>
      </c>
      <c r="I104" t="s">
        <v>208</v>
      </c>
      <c r="J104"/>
      <c r="K104" s="77">
        <v>4.97</v>
      </c>
      <c r="L104" t="s">
        <v>102</v>
      </c>
      <c r="M104" s="78">
        <v>3.1699999999999999E-2</v>
      </c>
      <c r="N104" s="78">
        <v>3.6499999999999998E-2</v>
      </c>
      <c r="O104" s="77">
        <v>15.31</v>
      </c>
      <c r="P104" s="77">
        <v>5103222</v>
      </c>
      <c r="Q104" s="77">
        <v>0</v>
      </c>
      <c r="R104" s="77">
        <v>781.3032882</v>
      </c>
      <c r="S104" s="78">
        <v>8.9999999999999998E-4</v>
      </c>
      <c r="T104" s="78">
        <v>6.7999999999999996E-3</v>
      </c>
      <c r="U104" s="78">
        <v>1.1000000000000001E-3</v>
      </c>
    </row>
    <row r="105" spans="2:21">
      <c r="B105" t="s">
        <v>557</v>
      </c>
      <c r="C105" t="s">
        <v>558</v>
      </c>
      <c r="D105" t="s">
        <v>100</v>
      </c>
      <c r="E105" t="s">
        <v>123</v>
      </c>
      <c r="F105" t="s">
        <v>559</v>
      </c>
      <c r="G105" t="s">
        <v>471</v>
      </c>
      <c r="H105" t="s">
        <v>509</v>
      </c>
      <c r="I105" t="s">
        <v>208</v>
      </c>
      <c r="J105"/>
      <c r="K105" s="77">
        <v>5.53</v>
      </c>
      <c r="L105" t="s">
        <v>102</v>
      </c>
      <c r="M105" s="78">
        <v>4.4000000000000003E-3</v>
      </c>
      <c r="N105" s="78">
        <v>2.58E-2</v>
      </c>
      <c r="O105" s="77">
        <v>229659.56</v>
      </c>
      <c r="P105" s="77">
        <v>98.15</v>
      </c>
      <c r="Q105" s="77">
        <v>0</v>
      </c>
      <c r="R105" s="77">
        <v>225.41085813999999</v>
      </c>
      <c r="S105" s="78">
        <v>2.9999999999999997E-4</v>
      </c>
      <c r="T105" s="78">
        <v>2E-3</v>
      </c>
      <c r="U105" s="78">
        <v>2.9999999999999997E-4</v>
      </c>
    </row>
    <row r="106" spans="2:21">
      <c r="B106" t="s">
        <v>560</v>
      </c>
      <c r="C106" t="s">
        <v>561</v>
      </c>
      <c r="D106" t="s">
        <v>100</v>
      </c>
      <c r="E106" t="s">
        <v>123</v>
      </c>
      <c r="F106" t="s">
        <v>562</v>
      </c>
      <c r="G106" t="s">
        <v>471</v>
      </c>
      <c r="H106" t="s">
        <v>509</v>
      </c>
      <c r="I106" t="s">
        <v>208</v>
      </c>
      <c r="J106"/>
      <c r="K106" s="77">
        <v>0.91</v>
      </c>
      <c r="L106" t="s">
        <v>102</v>
      </c>
      <c r="M106" s="78">
        <v>3.85E-2</v>
      </c>
      <c r="N106" s="78">
        <v>2.4299999999999999E-2</v>
      </c>
      <c r="O106" s="77">
        <v>150622.54</v>
      </c>
      <c r="P106" s="77">
        <v>115.9</v>
      </c>
      <c r="Q106" s="77">
        <v>0</v>
      </c>
      <c r="R106" s="77">
        <v>174.57152386000001</v>
      </c>
      <c r="S106" s="78">
        <v>5.9999999999999995E-4</v>
      </c>
      <c r="T106" s="78">
        <v>1.5E-3</v>
      </c>
      <c r="U106" s="78">
        <v>2.0000000000000001E-4</v>
      </c>
    </row>
    <row r="107" spans="2:21">
      <c r="B107" t="s">
        <v>563</v>
      </c>
      <c r="C107" t="s">
        <v>564</v>
      </c>
      <c r="D107" t="s">
        <v>100</v>
      </c>
      <c r="E107" t="s">
        <v>123</v>
      </c>
      <c r="F107" t="s">
        <v>475</v>
      </c>
      <c r="G107" t="s">
        <v>356</v>
      </c>
      <c r="H107" t="s">
        <v>514</v>
      </c>
      <c r="I107" t="s">
        <v>150</v>
      </c>
      <c r="J107"/>
      <c r="K107" s="77">
        <v>4.34</v>
      </c>
      <c r="L107" t="s">
        <v>102</v>
      </c>
      <c r="M107" s="78">
        <v>2.4E-2</v>
      </c>
      <c r="N107" s="78">
        <v>2.81E-2</v>
      </c>
      <c r="O107" s="77">
        <v>439303.13</v>
      </c>
      <c r="P107" s="77">
        <v>110.68</v>
      </c>
      <c r="Q107" s="77">
        <v>0</v>
      </c>
      <c r="R107" s="77">
        <v>486.22070428400002</v>
      </c>
      <c r="S107" s="78">
        <v>4.0000000000000002E-4</v>
      </c>
      <c r="T107" s="78">
        <v>4.1999999999999997E-3</v>
      </c>
      <c r="U107" s="78">
        <v>6.9999999999999999E-4</v>
      </c>
    </row>
    <row r="108" spans="2:21">
      <c r="B108" t="s">
        <v>565</v>
      </c>
      <c r="C108" t="s">
        <v>566</v>
      </c>
      <c r="D108" t="s">
        <v>100</v>
      </c>
      <c r="E108" t="s">
        <v>123</v>
      </c>
      <c r="F108" t="s">
        <v>475</v>
      </c>
      <c r="G108" t="s">
        <v>356</v>
      </c>
      <c r="H108" t="s">
        <v>514</v>
      </c>
      <c r="I108" t="s">
        <v>150</v>
      </c>
      <c r="J108"/>
      <c r="K108" s="77">
        <v>0.5</v>
      </c>
      <c r="L108" t="s">
        <v>102</v>
      </c>
      <c r="M108" s="78">
        <v>3.4799999999999998E-2</v>
      </c>
      <c r="N108" s="78">
        <v>3.2800000000000003E-2</v>
      </c>
      <c r="O108" s="77">
        <v>2746.37</v>
      </c>
      <c r="P108" s="77">
        <v>110.02</v>
      </c>
      <c r="Q108" s="77">
        <v>5.2519999999999997E-2</v>
      </c>
      <c r="R108" s="77">
        <v>3.0740762739999998</v>
      </c>
      <c r="S108" s="78">
        <v>0</v>
      </c>
      <c r="T108" s="78">
        <v>0</v>
      </c>
      <c r="U108" s="78">
        <v>0</v>
      </c>
    </row>
    <row r="109" spans="2:21">
      <c r="B109" t="s">
        <v>567</v>
      </c>
      <c r="C109" t="s">
        <v>568</v>
      </c>
      <c r="D109" t="s">
        <v>100</v>
      </c>
      <c r="E109" t="s">
        <v>123</v>
      </c>
      <c r="F109" t="s">
        <v>475</v>
      </c>
      <c r="G109" t="s">
        <v>356</v>
      </c>
      <c r="H109" t="s">
        <v>514</v>
      </c>
      <c r="I109" t="s">
        <v>150</v>
      </c>
      <c r="J109"/>
      <c r="K109" s="77">
        <v>6.52</v>
      </c>
      <c r="L109" t="s">
        <v>102</v>
      </c>
      <c r="M109" s="78">
        <v>1.4999999999999999E-2</v>
      </c>
      <c r="N109" s="78">
        <v>0.03</v>
      </c>
      <c r="O109" s="77">
        <v>282294.15999999997</v>
      </c>
      <c r="P109" s="77">
        <v>97.16</v>
      </c>
      <c r="Q109" s="77">
        <v>0</v>
      </c>
      <c r="R109" s="77">
        <v>274.27700585600002</v>
      </c>
      <c r="S109" s="78">
        <v>1.1000000000000001E-3</v>
      </c>
      <c r="T109" s="78">
        <v>2.3999999999999998E-3</v>
      </c>
      <c r="U109" s="78">
        <v>4.0000000000000002E-4</v>
      </c>
    </row>
    <row r="110" spans="2:21">
      <c r="B110" t="s">
        <v>569</v>
      </c>
      <c r="C110" t="s">
        <v>570</v>
      </c>
      <c r="D110" t="s">
        <v>100</v>
      </c>
      <c r="E110" t="s">
        <v>123</v>
      </c>
      <c r="F110" t="s">
        <v>571</v>
      </c>
      <c r="G110" t="s">
        <v>471</v>
      </c>
      <c r="H110" t="s">
        <v>509</v>
      </c>
      <c r="I110" t="s">
        <v>208</v>
      </c>
      <c r="J110"/>
      <c r="K110" s="77">
        <v>4.2300000000000004</v>
      </c>
      <c r="L110" t="s">
        <v>102</v>
      </c>
      <c r="M110" s="78">
        <v>4.7E-2</v>
      </c>
      <c r="N110" s="78">
        <v>4.9799999999999997E-2</v>
      </c>
      <c r="O110" s="77">
        <v>229696.49</v>
      </c>
      <c r="P110" s="77">
        <v>100.57</v>
      </c>
      <c r="Q110" s="77">
        <v>0</v>
      </c>
      <c r="R110" s="77">
        <v>231.005759993</v>
      </c>
      <c r="S110" s="78">
        <v>5.0000000000000001E-4</v>
      </c>
      <c r="T110" s="78">
        <v>2E-3</v>
      </c>
      <c r="U110" s="78">
        <v>2.9999999999999997E-4</v>
      </c>
    </row>
    <row r="111" spans="2:21">
      <c r="B111" t="s">
        <v>572</v>
      </c>
      <c r="C111" t="s">
        <v>573</v>
      </c>
      <c r="D111" t="s">
        <v>100</v>
      </c>
      <c r="E111" t="s">
        <v>123</v>
      </c>
      <c r="F111" t="s">
        <v>574</v>
      </c>
      <c r="G111" t="s">
        <v>471</v>
      </c>
      <c r="H111" t="s">
        <v>509</v>
      </c>
      <c r="I111" t="s">
        <v>208</v>
      </c>
      <c r="J111"/>
      <c r="K111" s="77">
        <v>2.0299999999999998</v>
      </c>
      <c r="L111" t="s">
        <v>102</v>
      </c>
      <c r="M111" s="78">
        <v>2.4799999999999999E-2</v>
      </c>
      <c r="N111" s="78">
        <v>2.35E-2</v>
      </c>
      <c r="O111" s="77">
        <v>194425.34</v>
      </c>
      <c r="P111" s="77">
        <v>112.11</v>
      </c>
      <c r="Q111" s="77">
        <v>0</v>
      </c>
      <c r="R111" s="77">
        <v>217.970248674</v>
      </c>
      <c r="S111" s="78">
        <v>5.0000000000000001E-4</v>
      </c>
      <c r="T111" s="78">
        <v>1.9E-3</v>
      </c>
      <c r="U111" s="78">
        <v>2.9999999999999997E-4</v>
      </c>
    </row>
    <row r="112" spans="2:21">
      <c r="B112" t="s">
        <v>575</v>
      </c>
      <c r="C112" t="s">
        <v>576</v>
      </c>
      <c r="D112" t="s">
        <v>100</v>
      </c>
      <c r="E112" t="s">
        <v>123</v>
      </c>
      <c r="F112" t="s">
        <v>342</v>
      </c>
      <c r="G112" t="s">
        <v>339</v>
      </c>
      <c r="H112" t="s">
        <v>509</v>
      </c>
      <c r="I112" t="s">
        <v>208</v>
      </c>
      <c r="J112"/>
      <c r="K112" s="77">
        <v>0.31</v>
      </c>
      <c r="L112" t="s">
        <v>102</v>
      </c>
      <c r="M112" s="78">
        <v>1.8200000000000001E-2</v>
      </c>
      <c r="N112" s="78">
        <v>4.1000000000000002E-2</v>
      </c>
      <c r="O112" s="77">
        <v>7.74</v>
      </c>
      <c r="P112" s="77">
        <v>5536999</v>
      </c>
      <c r="Q112" s="77">
        <v>0</v>
      </c>
      <c r="R112" s="77">
        <v>428.56372260000001</v>
      </c>
      <c r="S112" s="78">
        <v>5.0000000000000001E-4</v>
      </c>
      <c r="T112" s="78">
        <v>3.7000000000000002E-3</v>
      </c>
      <c r="U112" s="78">
        <v>5.9999999999999995E-4</v>
      </c>
    </row>
    <row r="113" spans="2:21">
      <c r="B113" t="s">
        <v>577</v>
      </c>
      <c r="C113" t="s">
        <v>578</v>
      </c>
      <c r="D113" t="s">
        <v>100</v>
      </c>
      <c r="E113" t="s">
        <v>123</v>
      </c>
      <c r="F113" t="s">
        <v>342</v>
      </c>
      <c r="G113" t="s">
        <v>339</v>
      </c>
      <c r="H113" t="s">
        <v>509</v>
      </c>
      <c r="I113" t="s">
        <v>208</v>
      </c>
      <c r="J113"/>
      <c r="K113" s="77">
        <v>1.47</v>
      </c>
      <c r="L113" t="s">
        <v>102</v>
      </c>
      <c r="M113" s="78">
        <v>1.9E-2</v>
      </c>
      <c r="N113" s="78">
        <v>3.2500000000000001E-2</v>
      </c>
      <c r="O113" s="77">
        <v>20.46</v>
      </c>
      <c r="P113" s="77">
        <v>5388408</v>
      </c>
      <c r="Q113" s="77">
        <v>0</v>
      </c>
      <c r="R113" s="77">
        <v>1102.4682768</v>
      </c>
      <c r="S113" s="78">
        <v>8.9999999999999998E-4</v>
      </c>
      <c r="T113" s="78">
        <v>9.5999999999999992E-3</v>
      </c>
      <c r="U113" s="78">
        <v>1.6000000000000001E-3</v>
      </c>
    </row>
    <row r="114" spans="2:21">
      <c r="B114" t="s">
        <v>579</v>
      </c>
      <c r="C114" t="s">
        <v>580</v>
      </c>
      <c r="D114" t="s">
        <v>100</v>
      </c>
      <c r="E114" t="s">
        <v>123</v>
      </c>
      <c r="F114" t="s">
        <v>342</v>
      </c>
      <c r="G114" t="s">
        <v>339</v>
      </c>
      <c r="H114" t="s">
        <v>509</v>
      </c>
      <c r="I114" t="s">
        <v>208</v>
      </c>
      <c r="J114"/>
      <c r="K114" s="77">
        <v>4.63</v>
      </c>
      <c r="L114" t="s">
        <v>102</v>
      </c>
      <c r="M114" s="78">
        <v>3.3099999999999997E-2</v>
      </c>
      <c r="N114" s="78">
        <v>3.5299999999999998E-2</v>
      </c>
      <c r="O114" s="77">
        <v>11.65</v>
      </c>
      <c r="P114" s="77">
        <v>5086667</v>
      </c>
      <c r="Q114" s="77">
        <v>0</v>
      </c>
      <c r="R114" s="77">
        <v>592.59670549999998</v>
      </c>
      <c r="S114" s="78">
        <v>8.0000000000000004E-4</v>
      </c>
      <c r="T114" s="78">
        <v>5.1999999999999998E-3</v>
      </c>
      <c r="U114" s="78">
        <v>8.0000000000000004E-4</v>
      </c>
    </row>
    <row r="115" spans="2:21">
      <c r="B115" t="s">
        <v>581</v>
      </c>
      <c r="C115" t="s">
        <v>582</v>
      </c>
      <c r="D115" t="s">
        <v>100</v>
      </c>
      <c r="E115" t="s">
        <v>123</v>
      </c>
      <c r="F115" t="s">
        <v>342</v>
      </c>
      <c r="G115" t="s">
        <v>339</v>
      </c>
      <c r="H115" t="s">
        <v>509</v>
      </c>
      <c r="I115" t="s">
        <v>208</v>
      </c>
      <c r="J115"/>
      <c r="K115" s="77">
        <v>2.93</v>
      </c>
      <c r="L115" t="s">
        <v>102</v>
      </c>
      <c r="M115" s="78">
        <v>1.89E-2</v>
      </c>
      <c r="N115" s="78">
        <v>3.3399999999999999E-2</v>
      </c>
      <c r="O115" s="77">
        <v>7.69</v>
      </c>
      <c r="P115" s="77">
        <v>5300000</v>
      </c>
      <c r="Q115" s="77">
        <v>0</v>
      </c>
      <c r="R115" s="77">
        <v>407.57</v>
      </c>
      <c r="S115" s="78">
        <v>1E-3</v>
      </c>
      <c r="T115" s="78">
        <v>3.5999999999999999E-3</v>
      </c>
      <c r="U115" s="78">
        <v>5.9999999999999995E-4</v>
      </c>
    </row>
    <row r="116" spans="2:21">
      <c r="B116" t="s">
        <v>583</v>
      </c>
      <c r="C116" t="s">
        <v>584</v>
      </c>
      <c r="D116" t="s">
        <v>100</v>
      </c>
      <c r="E116" t="s">
        <v>123</v>
      </c>
      <c r="F116" t="s">
        <v>585</v>
      </c>
      <c r="G116" t="s">
        <v>356</v>
      </c>
      <c r="H116" t="s">
        <v>514</v>
      </c>
      <c r="I116" t="s">
        <v>150</v>
      </c>
      <c r="J116"/>
      <c r="K116" s="77">
        <v>1.03</v>
      </c>
      <c r="L116" t="s">
        <v>102</v>
      </c>
      <c r="M116" s="78">
        <v>2.75E-2</v>
      </c>
      <c r="N116" s="78">
        <v>2.5999999999999999E-2</v>
      </c>
      <c r="O116" s="77">
        <v>43029.77</v>
      </c>
      <c r="P116" s="77">
        <v>111.78</v>
      </c>
      <c r="Q116" s="77">
        <v>0</v>
      </c>
      <c r="R116" s="77">
        <v>48.098676906000001</v>
      </c>
      <c r="S116" s="78">
        <v>2.0000000000000001E-4</v>
      </c>
      <c r="T116" s="78">
        <v>4.0000000000000002E-4</v>
      </c>
      <c r="U116" s="78">
        <v>1E-4</v>
      </c>
    </row>
    <row r="117" spans="2:21">
      <c r="B117" t="s">
        <v>586</v>
      </c>
      <c r="C117" t="s">
        <v>587</v>
      </c>
      <c r="D117" t="s">
        <v>100</v>
      </c>
      <c r="E117" t="s">
        <v>123</v>
      </c>
      <c r="F117" t="s">
        <v>585</v>
      </c>
      <c r="G117" t="s">
        <v>356</v>
      </c>
      <c r="H117" t="s">
        <v>514</v>
      </c>
      <c r="I117" t="s">
        <v>150</v>
      </c>
      <c r="J117"/>
      <c r="K117" s="77">
        <v>4.09</v>
      </c>
      <c r="L117" t="s">
        <v>102</v>
      </c>
      <c r="M117" s="78">
        <v>1.9599999999999999E-2</v>
      </c>
      <c r="N117" s="78">
        <v>2.8500000000000001E-2</v>
      </c>
      <c r="O117" s="77">
        <v>321079.90999999997</v>
      </c>
      <c r="P117" s="77">
        <v>107.72</v>
      </c>
      <c r="Q117" s="77">
        <v>0</v>
      </c>
      <c r="R117" s="77">
        <v>345.86727905200001</v>
      </c>
      <c r="S117" s="78">
        <v>2.9999999999999997E-4</v>
      </c>
      <c r="T117" s="78">
        <v>3.0000000000000001E-3</v>
      </c>
      <c r="U117" s="78">
        <v>5.0000000000000001E-4</v>
      </c>
    </row>
    <row r="118" spans="2:21">
      <c r="B118" t="s">
        <v>588</v>
      </c>
      <c r="C118" t="s">
        <v>589</v>
      </c>
      <c r="D118" t="s">
        <v>100</v>
      </c>
      <c r="E118" t="s">
        <v>123</v>
      </c>
      <c r="F118" t="s">
        <v>585</v>
      </c>
      <c r="G118" t="s">
        <v>356</v>
      </c>
      <c r="H118" t="s">
        <v>514</v>
      </c>
      <c r="I118" t="s">
        <v>150</v>
      </c>
      <c r="J118"/>
      <c r="K118" s="77">
        <v>6.29</v>
      </c>
      <c r="L118" t="s">
        <v>102</v>
      </c>
      <c r="M118" s="78">
        <v>1.5800000000000002E-2</v>
      </c>
      <c r="N118" s="78">
        <v>2.98E-2</v>
      </c>
      <c r="O118" s="77">
        <v>722061.46</v>
      </c>
      <c r="P118" s="77">
        <v>101.77</v>
      </c>
      <c r="Q118" s="77">
        <v>0</v>
      </c>
      <c r="R118" s="77">
        <v>734.84194784199997</v>
      </c>
      <c r="S118" s="78">
        <v>5.9999999999999995E-4</v>
      </c>
      <c r="T118" s="78">
        <v>6.4000000000000003E-3</v>
      </c>
      <c r="U118" s="78">
        <v>1E-3</v>
      </c>
    </row>
    <row r="119" spans="2:21">
      <c r="B119" t="s">
        <v>590</v>
      </c>
      <c r="C119" t="s">
        <v>591</v>
      </c>
      <c r="D119" t="s">
        <v>100</v>
      </c>
      <c r="E119" t="s">
        <v>123</v>
      </c>
      <c r="F119" t="s">
        <v>592</v>
      </c>
      <c r="G119" t="s">
        <v>471</v>
      </c>
      <c r="H119" t="s">
        <v>509</v>
      </c>
      <c r="I119" t="s">
        <v>208</v>
      </c>
      <c r="J119"/>
      <c r="K119" s="77">
        <v>3.23</v>
      </c>
      <c r="L119" t="s">
        <v>102</v>
      </c>
      <c r="M119" s="78">
        <v>2.2499999999999999E-2</v>
      </c>
      <c r="N119" s="78">
        <v>2.1399999999999999E-2</v>
      </c>
      <c r="O119" s="77">
        <v>102167</v>
      </c>
      <c r="P119" s="77">
        <v>112.72</v>
      </c>
      <c r="Q119" s="77">
        <v>0</v>
      </c>
      <c r="R119" s="77">
        <v>115.1626424</v>
      </c>
      <c r="S119" s="78">
        <v>2.0000000000000001E-4</v>
      </c>
      <c r="T119" s="78">
        <v>1E-3</v>
      </c>
      <c r="U119" s="78">
        <v>2.0000000000000001E-4</v>
      </c>
    </row>
    <row r="120" spans="2:21">
      <c r="B120" t="s">
        <v>593</v>
      </c>
      <c r="C120" t="s">
        <v>594</v>
      </c>
      <c r="D120" t="s">
        <v>100</v>
      </c>
      <c r="E120" t="s">
        <v>123</v>
      </c>
      <c r="F120" t="s">
        <v>595</v>
      </c>
      <c r="G120" t="s">
        <v>112</v>
      </c>
      <c r="H120" t="s">
        <v>596</v>
      </c>
      <c r="I120" t="s">
        <v>208</v>
      </c>
      <c r="J120"/>
      <c r="K120" s="77">
        <v>4.67</v>
      </c>
      <c r="L120" t="s">
        <v>102</v>
      </c>
      <c r="M120" s="78">
        <v>7.4999999999999997E-3</v>
      </c>
      <c r="N120" s="78">
        <v>4.1099999999999998E-2</v>
      </c>
      <c r="O120" s="77">
        <v>135614.99</v>
      </c>
      <c r="P120" s="77">
        <v>93.2</v>
      </c>
      <c r="Q120" s="77">
        <v>11.714969999999999</v>
      </c>
      <c r="R120" s="77">
        <v>138.10814067999999</v>
      </c>
      <c r="S120" s="78">
        <v>2.9999999999999997E-4</v>
      </c>
      <c r="T120" s="78">
        <v>1.1999999999999999E-3</v>
      </c>
      <c r="U120" s="78">
        <v>2.0000000000000001E-4</v>
      </c>
    </row>
    <row r="121" spans="2:21">
      <c r="B121" t="s">
        <v>597</v>
      </c>
      <c r="C121" t="s">
        <v>598</v>
      </c>
      <c r="D121" t="s">
        <v>100</v>
      </c>
      <c r="E121" t="s">
        <v>123</v>
      </c>
      <c r="F121" t="s">
        <v>595</v>
      </c>
      <c r="G121" t="s">
        <v>112</v>
      </c>
      <c r="H121" t="s">
        <v>596</v>
      </c>
      <c r="I121" t="s">
        <v>208</v>
      </c>
      <c r="J121"/>
      <c r="K121" s="77">
        <v>5.32</v>
      </c>
      <c r="L121" t="s">
        <v>102</v>
      </c>
      <c r="M121" s="78">
        <v>7.4999999999999997E-3</v>
      </c>
      <c r="N121" s="78">
        <v>4.3099999999999999E-2</v>
      </c>
      <c r="O121" s="77">
        <v>749649.2</v>
      </c>
      <c r="P121" s="77">
        <v>88.98</v>
      </c>
      <c r="Q121" s="77">
        <v>0</v>
      </c>
      <c r="R121" s="77">
        <v>667.03785816000004</v>
      </c>
      <c r="S121" s="78">
        <v>8.9999999999999998E-4</v>
      </c>
      <c r="T121" s="78">
        <v>5.7999999999999996E-3</v>
      </c>
      <c r="U121" s="78">
        <v>1E-3</v>
      </c>
    </row>
    <row r="122" spans="2:21">
      <c r="B122" t="s">
        <v>599</v>
      </c>
      <c r="C122" t="s">
        <v>600</v>
      </c>
      <c r="D122" t="s">
        <v>100</v>
      </c>
      <c r="E122" t="s">
        <v>123</v>
      </c>
      <c r="F122" t="s">
        <v>601</v>
      </c>
      <c r="G122" t="s">
        <v>602</v>
      </c>
      <c r="H122" t="s">
        <v>603</v>
      </c>
      <c r="I122" t="s">
        <v>150</v>
      </c>
      <c r="J122"/>
      <c r="K122" s="77">
        <v>4.4000000000000004</v>
      </c>
      <c r="L122" t="s">
        <v>102</v>
      </c>
      <c r="M122" s="78">
        <v>0.04</v>
      </c>
      <c r="N122" s="78">
        <v>5.6300000000000003E-2</v>
      </c>
      <c r="O122" s="77">
        <v>399472.16</v>
      </c>
      <c r="P122" s="77">
        <v>93.51</v>
      </c>
      <c r="Q122" s="77">
        <v>7.9894400000000001</v>
      </c>
      <c r="R122" s="77">
        <v>381.53585681599998</v>
      </c>
      <c r="S122" s="78">
        <v>8.9999999999999998E-4</v>
      </c>
      <c r="T122" s="78">
        <v>3.3E-3</v>
      </c>
      <c r="U122" s="78">
        <v>5.0000000000000001E-4</v>
      </c>
    </row>
    <row r="123" spans="2:21">
      <c r="B123" t="s">
        <v>604</v>
      </c>
      <c r="C123" t="s">
        <v>605</v>
      </c>
      <c r="D123" t="s">
        <v>100</v>
      </c>
      <c r="E123" t="s">
        <v>123</v>
      </c>
      <c r="F123" t="s">
        <v>523</v>
      </c>
      <c r="G123" t="s">
        <v>356</v>
      </c>
      <c r="H123" t="s">
        <v>596</v>
      </c>
      <c r="I123" t="s">
        <v>208</v>
      </c>
      <c r="J123"/>
      <c r="K123" s="77">
        <v>1.96</v>
      </c>
      <c r="L123" t="s">
        <v>102</v>
      </c>
      <c r="M123" s="78">
        <v>2.0500000000000001E-2</v>
      </c>
      <c r="N123" s="78">
        <v>3.3799999999999997E-2</v>
      </c>
      <c r="O123" s="77">
        <v>37207.629999999997</v>
      </c>
      <c r="P123" s="77">
        <v>109.1</v>
      </c>
      <c r="Q123" s="77">
        <v>6.03498</v>
      </c>
      <c r="R123" s="77">
        <v>46.628504329999998</v>
      </c>
      <c r="S123" s="78">
        <v>1E-4</v>
      </c>
      <c r="T123" s="78">
        <v>4.0000000000000002E-4</v>
      </c>
      <c r="U123" s="78">
        <v>1E-4</v>
      </c>
    </row>
    <row r="124" spans="2:21">
      <c r="B124" t="s">
        <v>606</v>
      </c>
      <c r="C124" t="s">
        <v>607</v>
      </c>
      <c r="D124" t="s">
        <v>100</v>
      </c>
      <c r="E124" t="s">
        <v>123</v>
      </c>
      <c r="F124" t="s">
        <v>523</v>
      </c>
      <c r="G124" t="s">
        <v>356</v>
      </c>
      <c r="H124" t="s">
        <v>596</v>
      </c>
      <c r="I124" t="s">
        <v>208</v>
      </c>
      <c r="J124"/>
      <c r="K124" s="77">
        <v>0.85</v>
      </c>
      <c r="L124" t="s">
        <v>102</v>
      </c>
      <c r="M124" s="78">
        <v>3.4500000000000003E-2</v>
      </c>
      <c r="N124" s="78">
        <v>3.1199999999999999E-2</v>
      </c>
      <c r="O124" s="77">
        <v>2200.0100000000002</v>
      </c>
      <c r="P124" s="77">
        <v>110.85</v>
      </c>
      <c r="Q124" s="77">
        <v>0</v>
      </c>
      <c r="R124" s="77">
        <v>2.438711085</v>
      </c>
      <c r="S124" s="78">
        <v>0</v>
      </c>
      <c r="T124" s="78">
        <v>0</v>
      </c>
      <c r="U124" s="78">
        <v>0</v>
      </c>
    </row>
    <row r="125" spans="2:21">
      <c r="B125" t="s">
        <v>608</v>
      </c>
      <c r="C125" t="s">
        <v>609</v>
      </c>
      <c r="D125" t="s">
        <v>100</v>
      </c>
      <c r="E125" t="s">
        <v>123</v>
      </c>
      <c r="F125" t="s">
        <v>523</v>
      </c>
      <c r="G125" t="s">
        <v>356</v>
      </c>
      <c r="H125" t="s">
        <v>596</v>
      </c>
      <c r="I125" t="s">
        <v>208</v>
      </c>
      <c r="J125"/>
      <c r="K125" s="77">
        <v>2.4300000000000002</v>
      </c>
      <c r="L125" t="s">
        <v>102</v>
      </c>
      <c r="M125" s="78">
        <v>2.0500000000000001E-2</v>
      </c>
      <c r="N125" s="78">
        <v>3.6499999999999998E-2</v>
      </c>
      <c r="O125" s="77">
        <v>239508.67</v>
      </c>
      <c r="P125" s="77">
        <v>108.48</v>
      </c>
      <c r="Q125" s="77">
        <v>0</v>
      </c>
      <c r="R125" s="77">
        <v>259.81900521599999</v>
      </c>
      <c r="S125" s="78">
        <v>2.9999999999999997E-4</v>
      </c>
      <c r="T125" s="78">
        <v>2.3E-3</v>
      </c>
      <c r="U125" s="78">
        <v>4.0000000000000002E-4</v>
      </c>
    </row>
    <row r="126" spans="2:21">
      <c r="B126" t="s">
        <v>610</v>
      </c>
      <c r="C126" t="s">
        <v>611</v>
      </c>
      <c r="D126" t="s">
        <v>100</v>
      </c>
      <c r="E126" t="s">
        <v>123</v>
      </c>
      <c r="F126" t="s">
        <v>523</v>
      </c>
      <c r="G126" t="s">
        <v>356</v>
      </c>
      <c r="H126" t="s">
        <v>596</v>
      </c>
      <c r="I126" t="s">
        <v>208</v>
      </c>
      <c r="J126"/>
      <c r="K126" s="77">
        <v>5.5</v>
      </c>
      <c r="L126" t="s">
        <v>102</v>
      </c>
      <c r="M126" s="78">
        <v>8.3999999999999995E-3</v>
      </c>
      <c r="N126" s="78">
        <v>3.8300000000000001E-2</v>
      </c>
      <c r="O126" s="77">
        <v>395227.78</v>
      </c>
      <c r="P126" s="77">
        <v>94.09</v>
      </c>
      <c r="Q126" s="77">
        <v>0</v>
      </c>
      <c r="R126" s="77">
        <v>371.86981820199998</v>
      </c>
      <c r="S126" s="78">
        <v>5.9999999999999995E-4</v>
      </c>
      <c r="T126" s="78">
        <v>3.2000000000000002E-3</v>
      </c>
      <c r="U126" s="78">
        <v>5.0000000000000001E-4</v>
      </c>
    </row>
    <row r="127" spans="2:21">
      <c r="B127" t="s">
        <v>612</v>
      </c>
      <c r="C127" t="s">
        <v>613</v>
      </c>
      <c r="D127" t="s">
        <v>100</v>
      </c>
      <c r="E127" t="s">
        <v>123</v>
      </c>
      <c r="F127" t="s">
        <v>523</v>
      </c>
      <c r="G127" t="s">
        <v>356</v>
      </c>
      <c r="H127" t="s">
        <v>596</v>
      </c>
      <c r="I127" t="s">
        <v>208</v>
      </c>
      <c r="J127"/>
      <c r="K127" s="77">
        <v>6.32</v>
      </c>
      <c r="L127" t="s">
        <v>102</v>
      </c>
      <c r="M127" s="78">
        <v>5.0000000000000001E-3</v>
      </c>
      <c r="N127" s="78">
        <v>3.4099999999999998E-2</v>
      </c>
      <c r="O127" s="77">
        <v>70836.53</v>
      </c>
      <c r="P127" s="77">
        <v>90.77</v>
      </c>
      <c r="Q127" s="77">
        <v>0</v>
      </c>
      <c r="R127" s="77">
        <v>64.298318280999993</v>
      </c>
      <c r="S127" s="78">
        <v>4.0000000000000002E-4</v>
      </c>
      <c r="T127" s="78">
        <v>5.9999999999999995E-4</v>
      </c>
      <c r="U127" s="78">
        <v>1E-4</v>
      </c>
    </row>
    <row r="128" spans="2:21">
      <c r="B128" t="s">
        <v>614</v>
      </c>
      <c r="C128" t="s">
        <v>615</v>
      </c>
      <c r="D128" t="s">
        <v>100</v>
      </c>
      <c r="E128" t="s">
        <v>123</v>
      </c>
      <c r="F128" t="s">
        <v>523</v>
      </c>
      <c r="G128" t="s">
        <v>356</v>
      </c>
      <c r="H128" t="s">
        <v>596</v>
      </c>
      <c r="I128" t="s">
        <v>208</v>
      </c>
      <c r="J128"/>
      <c r="K128" s="77">
        <v>6.19</v>
      </c>
      <c r="L128" t="s">
        <v>102</v>
      </c>
      <c r="M128" s="78">
        <v>9.7000000000000003E-3</v>
      </c>
      <c r="N128" s="78">
        <v>3.9800000000000002E-2</v>
      </c>
      <c r="O128" s="77">
        <v>194661.71</v>
      </c>
      <c r="P128" s="77">
        <v>90.71</v>
      </c>
      <c r="Q128" s="77">
        <v>0</v>
      </c>
      <c r="R128" s="77">
        <v>176.577637141</v>
      </c>
      <c r="S128" s="78">
        <v>5.0000000000000001E-4</v>
      </c>
      <c r="T128" s="78">
        <v>1.5E-3</v>
      </c>
      <c r="U128" s="78">
        <v>2.9999999999999997E-4</v>
      </c>
    </row>
    <row r="129" spans="2:21">
      <c r="B129" t="s">
        <v>616</v>
      </c>
      <c r="C129" t="s">
        <v>617</v>
      </c>
      <c r="D129" t="s">
        <v>100</v>
      </c>
      <c r="E129" t="s">
        <v>123</v>
      </c>
      <c r="F129" t="s">
        <v>618</v>
      </c>
      <c r="G129" t="s">
        <v>619</v>
      </c>
      <c r="H129" t="s">
        <v>603</v>
      </c>
      <c r="I129" t="s">
        <v>150</v>
      </c>
      <c r="J129"/>
      <c r="K129" s="77">
        <v>1.54</v>
      </c>
      <c r="L129" t="s">
        <v>102</v>
      </c>
      <c r="M129" s="78">
        <v>1.8499999999999999E-2</v>
      </c>
      <c r="N129" s="78">
        <v>3.5099999999999999E-2</v>
      </c>
      <c r="O129" s="77">
        <v>299625.33</v>
      </c>
      <c r="P129" s="77">
        <v>107.74</v>
      </c>
      <c r="Q129" s="77">
        <v>65.690340000000006</v>
      </c>
      <c r="R129" s="77">
        <v>388.50667054199999</v>
      </c>
      <c r="S129" s="78">
        <v>5.0000000000000001E-4</v>
      </c>
      <c r="T129" s="78">
        <v>3.3999999999999998E-3</v>
      </c>
      <c r="U129" s="78">
        <v>5.9999999999999995E-4</v>
      </c>
    </row>
    <row r="130" spans="2:21">
      <c r="B130" t="s">
        <v>620</v>
      </c>
      <c r="C130" t="s">
        <v>621</v>
      </c>
      <c r="D130" t="s">
        <v>100</v>
      </c>
      <c r="E130" t="s">
        <v>123</v>
      </c>
      <c r="F130" t="s">
        <v>618</v>
      </c>
      <c r="G130" t="s">
        <v>619</v>
      </c>
      <c r="H130" t="s">
        <v>603</v>
      </c>
      <c r="I130" t="s">
        <v>150</v>
      </c>
      <c r="J130"/>
      <c r="K130" s="77">
        <v>4.1399999999999997</v>
      </c>
      <c r="L130" t="s">
        <v>102</v>
      </c>
      <c r="M130" s="78">
        <v>0.01</v>
      </c>
      <c r="N130" s="78">
        <v>4.6800000000000001E-2</v>
      </c>
      <c r="O130" s="77">
        <v>756815.61</v>
      </c>
      <c r="P130" s="77">
        <v>93.07</v>
      </c>
      <c r="Q130" s="77">
        <v>0</v>
      </c>
      <c r="R130" s="77">
        <v>704.36828822699999</v>
      </c>
      <c r="S130" s="78">
        <v>5.9999999999999995E-4</v>
      </c>
      <c r="T130" s="78">
        <v>6.1000000000000004E-3</v>
      </c>
      <c r="U130" s="78">
        <v>1E-3</v>
      </c>
    </row>
    <row r="131" spans="2:21">
      <c r="B131" t="s">
        <v>622</v>
      </c>
      <c r="C131" t="s">
        <v>623</v>
      </c>
      <c r="D131" t="s">
        <v>100</v>
      </c>
      <c r="E131" t="s">
        <v>123</v>
      </c>
      <c r="F131" t="s">
        <v>618</v>
      </c>
      <c r="G131" t="s">
        <v>619</v>
      </c>
      <c r="H131" t="s">
        <v>603</v>
      </c>
      <c r="I131" t="s">
        <v>150</v>
      </c>
      <c r="J131"/>
      <c r="K131" s="77">
        <v>2.8</v>
      </c>
      <c r="L131" t="s">
        <v>102</v>
      </c>
      <c r="M131" s="78">
        <v>3.5400000000000001E-2</v>
      </c>
      <c r="N131" s="78">
        <v>4.41E-2</v>
      </c>
      <c r="O131" s="77">
        <v>524307.21</v>
      </c>
      <c r="P131" s="77">
        <v>101.14</v>
      </c>
      <c r="Q131" s="77">
        <v>0</v>
      </c>
      <c r="R131" s="77">
        <v>530.28431219399999</v>
      </c>
      <c r="S131" s="78">
        <v>8.0000000000000004E-4</v>
      </c>
      <c r="T131" s="78">
        <v>4.5999999999999999E-3</v>
      </c>
      <c r="U131" s="78">
        <v>8.0000000000000004E-4</v>
      </c>
    </row>
    <row r="132" spans="2:21">
      <c r="B132" t="s">
        <v>624</v>
      </c>
      <c r="C132" t="s">
        <v>625</v>
      </c>
      <c r="D132" t="s">
        <v>100</v>
      </c>
      <c r="E132" t="s">
        <v>123</v>
      </c>
      <c r="F132" t="s">
        <v>618</v>
      </c>
      <c r="G132" t="s">
        <v>619</v>
      </c>
      <c r="H132" t="s">
        <v>603</v>
      </c>
      <c r="I132" t="s">
        <v>150</v>
      </c>
      <c r="J132"/>
      <c r="K132" s="77">
        <v>1.1299999999999999</v>
      </c>
      <c r="L132" t="s">
        <v>102</v>
      </c>
      <c r="M132" s="78">
        <v>0.01</v>
      </c>
      <c r="N132" s="78">
        <v>4.0099999999999997E-2</v>
      </c>
      <c r="O132" s="77">
        <v>594516</v>
      </c>
      <c r="P132" s="77">
        <v>106.2</v>
      </c>
      <c r="Q132" s="77">
        <v>0</v>
      </c>
      <c r="R132" s="77">
        <v>631.375992</v>
      </c>
      <c r="S132" s="78">
        <v>5.9999999999999995E-4</v>
      </c>
      <c r="T132" s="78">
        <v>5.4999999999999997E-3</v>
      </c>
      <c r="U132" s="78">
        <v>8.9999999999999998E-4</v>
      </c>
    </row>
    <row r="133" spans="2:21">
      <c r="B133" t="s">
        <v>626</v>
      </c>
      <c r="C133" t="s">
        <v>627</v>
      </c>
      <c r="D133" t="s">
        <v>100</v>
      </c>
      <c r="E133" t="s">
        <v>123</v>
      </c>
      <c r="F133" t="s">
        <v>628</v>
      </c>
      <c r="G133" t="s">
        <v>367</v>
      </c>
      <c r="H133" t="s">
        <v>596</v>
      </c>
      <c r="I133" t="s">
        <v>208</v>
      </c>
      <c r="J133"/>
      <c r="K133" s="77">
        <v>2.81</v>
      </c>
      <c r="L133" t="s">
        <v>102</v>
      </c>
      <c r="M133" s="78">
        <v>1.9400000000000001E-2</v>
      </c>
      <c r="N133" s="78">
        <v>2.5499999999999998E-2</v>
      </c>
      <c r="O133" s="77">
        <v>52402.46</v>
      </c>
      <c r="P133" s="77">
        <v>109.66</v>
      </c>
      <c r="Q133" s="77">
        <v>0</v>
      </c>
      <c r="R133" s="77">
        <v>57.464537636000003</v>
      </c>
      <c r="S133" s="78">
        <v>1E-4</v>
      </c>
      <c r="T133" s="78">
        <v>5.0000000000000001E-4</v>
      </c>
      <c r="U133" s="78">
        <v>1E-4</v>
      </c>
    </row>
    <row r="134" spans="2:21">
      <c r="B134" t="s">
        <v>629</v>
      </c>
      <c r="C134" t="s">
        <v>630</v>
      </c>
      <c r="D134" t="s">
        <v>100</v>
      </c>
      <c r="E134" t="s">
        <v>123</v>
      </c>
      <c r="F134" t="s">
        <v>628</v>
      </c>
      <c r="G134" t="s">
        <v>367</v>
      </c>
      <c r="H134" t="s">
        <v>596</v>
      </c>
      <c r="I134" t="s">
        <v>208</v>
      </c>
      <c r="J134"/>
      <c r="K134" s="77">
        <v>3.78</v>
      </c>
      <c r="L134" t="s">
        <v>102</v>
      </c>
      <c r="M134" s="78">
        <v>1.23E-2</v>
      </c>
      <c r="N134" s="78">
        <v>2.5399999999999999E-2</v>
      </c>
      <c r="O134" s="77">
        <v>513835.44</v>
      </c>
      <c r="P134" s="77">
        <v>105.9</v>
      </c>
      <c r="Q134" s="77">
        <v>0</v>
      </c>
      <c r="R134" s="77">
        <v>544.15173096000001</v>
      </c>
      <c r="S134" s="78">
        <v>4.0000000000000002E-4</v>
      </c>
      <c r="T134" s="78">
        <v>4.7000000000000002E-3</v>
      </c>
      <c r="U134" s="78">
        <v>8.0000000000000004E-4</v>
      </c>
    </row>
    <row r="135" spans="2:21">
      <c r="B135" t="s">
        <v>631</v>
      </c>
      <c r="C135" t="s">
        <v>632</v>
      </c>
      <c r="D135" t="s">
        <v>100</v>
      </c>
      <c r="E135" t="s">
        <v>123</v>
      </c>
      <c r="F135" t="s">
        <v>633</v>
      </c>
      <c r="G135" t="s">
        <v>127</v>
      </c>
      <c r="H135" t="s">
        <v>596</v>
      </c>
      <c r="I135" t="s">
        <v>208</v>
      </c>
      <c r="J135"/>
      <c r="K135" s="77">
        <v>1.75</v>
      </c>
      <c r="L135" t="s">
        <v>102</v>
      </c>
      <c r="M135" s="78">
        <v>1.8499999999999999E-2</v>
      </c>
      <c r="N135" s="78">
        <v>3.7699999999999997E-2</v>
      </c>
      <c r="O135" s="77">
        <v>52206.41</v>
      </c>
      <c r="P135" s="77">
        <v>105.7</v>
      </c>
      <c r="Q135" s="77">
        <v>0</v>
      </c>
      <c r="R135" s="77">
        <v>55.182175370000003</v>
      </c>
      <c r="S135" s="78">
        <v>1E-4</v>
      </c>
      <c r="T135" s="78">
        <v>5.0000000000000001E-4</v>
      </c>
      <c r="U135" s="78">
        <v>1E-4</v>
      </c>
    </row>
    <row r="136" spans="2:21">
      <c r="B136" t="s">
        <v>634</v>
      </c>
      <c r="C136" t="s">
        <v>635</v>
      </c>
      <c r="D136" t="s">
        <v>100</v>
      </c>
      <c r="E136" t="s">
        <v>123</v>
      </c>
      <c r="F136" t="s">
        <v>633</v>
      </c>
      <c r="G136" t="s">
        <v>127</v>
      </c>
      <c r="H136" t="s">
        <v>596</v>
      </c>
      <c r="I136" t="s">
        <v>208</v>
      </c>
      <c r="J136"/>
      <c r="K136" s="77">
        <v>2.37</v>
      </c>
      <c r="L136" t="s">
        <v>102</v>
      </c>
      <c r="M136" s="78">
        <v>3.2000000000000001E-2</v>
      </c>
      <c r="N136" s="78">
        <v>3.7900000000000003E-2</v>
      </c>
      <c r="O136" s="77">
        <v>417955.21</v>
      </c>
      <c r="P136" s="77">
        <v>101.66</v>
      </c>
      <c r="Q136" s="77">
        <v>0</v>
      </c>
      <c r="R136" s="77">
        <v>424.89326648600002</v>
      </c>
      <c r="S136" s="78">
        <v>1.1000000000000001E-3</v>
      </c>
      <c r="T136" s="78">
        <v>3.7000000000000002E-3</v>
      </c>
      <c r="U136" s="78">
        <v>5.9999999999999995E-4</v>
      </c>
    </row>
    <row r="137" spans="2:21">
      <c r="B137" t="s">
        <v>636</v>
      </c>
      <c r="C137" t="s">
        <v>637</v>
      </c>
      <c r="D137" t="s">
        <v>100</v>
      </c>
      <c r="E137" t="s">
        <v>123</v>
      </c>
      <c r="F137" t="s">
        <v>638</v>
      </c>
      <c r="G137" t="s">
        <v>127</v>
      </c>
      <c r="H137" t="s">
        <v>596</v>
      </c>
      <c r="I137" t="s">
        <v>208</v>
      </c>
      <c r="J137"/>
      <c r="K137" s="77">
        <v>0.75</v>
      </c>
      <c r="L137" t="s">
        <v>102</v>
      </c>
      <c r="M137" s="78">
        <v>3.15E-2</v>
      </c>
      <c r="N137" s="78">
        <v>2.9700000000000001E-2</v>
      </c>
      <c r="O137" s="77">
        <v>161790.70000000001</v>
      </c>
      <c r="P137" s="77">
        <v>111.26</v>
      </c>
      <c r="Q137" s="77">
        <v>0</v>
      </c>
      <c r="R137" s="77">
        <v>180.00833281999999</v>
      </c>
      <c r="S137" s="78">
        <v>1.1999999999999999E-3</v>
      </c>
      <c r="T137" s="78">
        <v>1.6000000000000001E-3</v>
      </c>
      <c r="U137" s="78">
        <v>2.9999999999999997E-4</v>
      </c>
    </row>
    <row r="138" spans="2:21">
      <c r="B138" t="s">
        <v>639</v>
      </c>
      <c r="C138" t="s">
        <v>640</v>
      </c>
      <c r="D138" t="s">
        <v>100</v>
      </c>
      <c r="E138" t="s">
        <v>123</v>
      </c>
      <c r="F138" t="s">
        <v>638</v>
      </c>
      <c r="G138" t="s">
        <v>127</v>
      </c>
      <c r="H138" t="s">
        <v>596</v>
      </c>
      <c r="I138" t="s">
        <v>208</v>
      </c>
      <c r="J138"/>
      <c r="K138" s="77">
        <v>3.08</v>
      </c>
      <c r="L138" t="s">
        <v>102</v>
      </c>
      <c r="M138" s="78">
        <v>0.01</v>
      </c>
      <c r="N138" s="78">
        <v>3.5099999999999999E-2</v>
      </c>
      <c r="O138" s="77">
        <v>366829.28</v>
      </c>
      <c r="P138" s="77">
        <v>99.47</v>
      </c>
      <c r="Q138" s="77">
        <v>100.90170999999999</v>
      </c>
      <c r="R138" s="77">
        <v>465.786794816</v>
      </c>
      <c r="S138" s="78">
        <v>1E-3</v>
      </c>
      <c r="T138" s="78">
        <v>4.1000000000000003E-3</v>
      </c>
      <c r="U138" s="78">
        <v>6.9999999999999999E-4</v>
      </c>
    </row>
    <row r="139" spans="2:21">
      <c r="B139" t="s">
        <v>641</v>
      </c>
      <c r="C139" t="s">
        <v>642</v>
      </c>
      <c r="D139" t="s">
        <v>100</v>
      </c>
      <c r="E139" t="s">
        <v>123</v>
      </c>
      <c r="F139" t="s">
        <v>638</v>
      </c>
      <c r="G139" t="s">
        <v>127</v>
      </c>
      <c r="H139" t="s">
        <v>596</v>
      </c>
      <c r="I139" t="s">
        <v>208</v>
      </c>
      <c r="J139"/>
      <c r="K139" s="77">
        <v>3.45</v>
      </c>
      <c r="L139" t="s">
        <v>102</v>
      </c>
      <c r="M139" s="78">
        <v>3.2300000000000002E-2</v>
      </c>
      <c r="N139" s="78">
        <v>3.85E-2</v>
      </c>
      <c r="O139" s="77">
        <v>420484.4</v>
      </c>
      <c r="P139" s="77">
        <v>101.9</v>
      </c>
      <c r="Q139" s="77">
        <v>0</v>
      </c>
      <c r="R139" s="77">
        <v>428.47360359999999</v>
      </c>
      <c r="S139" s="78">
        <v>8.9999999999999998E-4</v>
      </c>
      <c r="T139" s="78">
        <v>3.7000000000000002E-3</v>
      </c>
      <c r="U139" s="78">
        <v>5.9999999999999995E-4</v>
      </c>
    </row>
    <row r="140" spans="2:21">
      <c r="B140" t="s">
        <v>643</v>
      </c>
      <c r="C140" t="s">
        <v>644</v>
      </c>
      <c r="D140" t="s">
        <v>100</v>
      </c>
      <c r="E140" t="s">
        <v>123</v>
      </c>
      <c r="F140" t="s">
        <v>645</v>
      </c>
      <c r="G140" t="s">
        <v>356</v>
      </c>
      <c r="H140" t="s">
        <v>603</v>
      </c>
      <c r="I140" t="s">
        <v>150</v>
      </c>
      <c r="J140"/>
      <c r="K140" s="77">
        <v>2.2400000000000002</v>
      </c>
      <c r="L140" t="s">
        <v>102</v>
      </c>
      <c r="M140" s="78">
        <v>2.5000000000000001E-2</v>
      </c>
      <c r="N140" s="78">
        <v>3.15E-2</v>
      </c>
      <c r="O140" s="77">
        <v>190866.38</v>
      </c>
      <c r="P140" s="77">
        <v>110.23</v>
      </c>
      <c r="Q140" s="77">
        <v>2.6670099999999999</v>
      </c>
      <c r="R140" s="77">
        <v>213.05902067400001</v>
      </c>
      <c r="S140" s="78">
        <v>5.0000000000000001E-4</v>
      </c>
      <c r="T140" s="78">
        <v>1.9E-3</v>
      </c>
      <c r="U140" s="78">
        <v>2.9999999999999997E-4</v>
      </c>
    </row>
    <row r="141" spans="2:21">
      <c r="B141" t="s">
        <v>646</v>
      </c>
      <c r="C141" t="s">
        <v>647</v>
      </c>
      <c r="D141" t="s">
        <v>100</v>
      </c>
      <c r="E141" t="s">
        <v>123</v>
      </c>
      <c r="F141" t="s">
        <v>645</v>
      </c>
      <c r="G141" t="s">
        <v>356</v>
      </c>
      <c r="H141" t="s">
        <v>603</v>
      </c>
      <c r="I141" t="s">
        <v>150</v>
      </c>
      <c r="J141"/>
      <c r="K141" s="77">
        <v>5.25</v>
      </c>
      <c r="L141" t="s">
        <v>102</v>
      </c>
      <c r="M141" s="78">
        <v>1.9E-2</v>
      </c>
      <c r="N141" s="78">
        <v>3.56E-2</v>
      </c>
      <c r="O141" s="77">
        <v>224787.98</v>
      </c>
      <c r="P141" s="77">
        <v>101.98</v>
      </c>
      <c r="Q141" s="77">
        <v>2.3729300000000002</v>
      </c>
      <c r="R141" s="77">
        <v>231.611712004</v>
      </c>
      <c r="S141" s="78">
        <v>6.9999999999999999E-4</v>
      </c>
      <c r="T141" s="78">
        <v>2E-3</v>
      </c>
      <c r="U141" s="78">
        <v>2.9999999999999997E-4</v>
      </c>
    </row>
    <row r="142" spans="2:21">
      <c r="B142" t="s">
        <v>648</v>
      </c>
      <c r="C142" t="s">
        <v>649</v>
      </c>
      <c r="D142" t="s">
        <v>100</v>
      </c>
      <c r="E142" t="s">
        <v>123</v>
      </c>
      <c r="F142" t="s">
        <v>645</v>
      </c>
      <c r="G142" t="s">
        <v>356</v>
      </c>
      <c r="H142" t="s">
        <v>603</v>
      </c>
      <c r="I142" t="s">
        <v>150</v>
      </c>
      <c r="J142"/>
      <c r="K142" s="77">
        <v>7.03</v>
      </c>
      <c r="L142" t="s">
        <v>102</v>
      </c>
      <c r="M142" s="78">
        <v>3.8999999999999998E-3</v>
      </c>
      <c r="N142" s="78">
        <v>3.8199999999999998E-2</v>
      </c>
      <c r="O142" s="77">
        <v>232826.46</v>
      </c>
      <c r="P142" s="77">
        <v>84.23</v>
      </c>
      <c r="Q142" s="77">
        <v>0.48973</v>
      </c>
      <c r="R142" s="77">
        <v>196.599457258</v>
      </c>
      <c r="S142" s="78">
        <v>1E-3</v>
      </c>
      <c r="T142" s="78">
        <v>1.6999999999999999E-3</v>
      </c>
      <c r="U142" s="78">
        <v>2.9999999999999997E-4</v>
      </c>
    </row>
    <row r="143" spans="2:21">
      <c r="B143" t="s">
        <v>650</v>
      </c>
      <c r="C143" t="s">
        <v>651</v>
      </c>
      <c r="D143" t="s">
        <v>100</v>
      </c>
      <c r="E143" t="s">
        <v>123</v>
      </c>
      <c r="F143" t="s">
        <v>652</v>
      </c>
      <c r="G143" t="s">
        <v>653</v>
      </c>
      <c r="H143" t="s">
        <v>654</v>
      </c>
      <c r="I143" t="s">
        <v>208</v>
      </c>
      <c r="J143"/>
      <c r="K143" s="77">
        <v>3.54</v>
      </c>
      <c r="L143" t="s">
        <v>102</v>
      </c>
      <c r="M143" s="78">
        <v>1.3299999999999999E-2</v>
      </c>
      <c r="N143" s="78">
        <v>3.5499999999999997E-2</v>
      </c>
      <c r="O143" s="77">
        <v>260136.27</v>
      </c>
      <c r="P143" s="77">
        <v>102.71</v>
      </c>
      <c r="Q143" s="77">
        <v>0</v>
      </c>
      <c r="R143" s="77">
        <v>267.18596291699998</v>
      </c>
      <c r="S143" s="78">
        <v>8.0000000000000004E-4</v>
      </c>
      <c r="T143" s="78">
        <v>2.3E-3</v>
      </c>
      <c r="U143" s="78">
        <v>4.0000000000000002E-4</v>
      </c>
    </row>
    <row r="144" spans="2:21">
      <c r="B144" t="s">
        <v>655</v>
      </c>
      <c r="C144" t="s">
        <v>656</v>
      </c>
      <c r="D144" t="s">
        <v>100</v>
      </c>
      <c r="E144" t="s">
        <v>123</v>
      </c>
      <c r="F144" t="s">
        <v>657</v>
      </c>
      <c r="G144" t="s">
        <v>132</v>
      </c>
      <c r="H144" t="s">
        <v>654</v>
      </c>
      <c r="I144" t="s">
        <v>208</v>
      </c>
      <c r="J144"/>
      <c r="K144" s="77">
        <v>1.01</v>
      </c>
      <c r="L144" t="s">
        <v>102</v>
      </c>
      <c r="M144" s="78">
        <v>1.9800000000000002E-2</v>
      </c>
      <c r="N144" s="78">
        <v>2.98E-2</v>
      </c>
      <c r="O144" s="77">
        <v>108240.86</v>
      </c>
      <c r="P144" s="77">
        <v>109.45</v>
      </c>
      <c r="Q144" s="77">
        <v>122.03614</v>
      </c>
      <c r="R144" s="77">
        <v>240.50576126999999</v>
      </c>
      <c r="S144" s="78">
        <v>6.9999999999999999E-4</v>
      </c>
      <c r="T144" s="78">
        <v>2.0999999999999999E-3</v>
      </c>
      <c r="U144" s="78">
        <v>2.9999999999999997E-4</v>
      </c>
    </row>
    <row r="145" spans="2:21">
      <c r="B145" t="s">
        <v>658</v>
      </c>
      <c r="C145" t="s">
        <v>659</v>
      </c>
      <c r="D145" t="s">
        <v>100</v>
      </c>
      <c r="E145" t="s">
        <v>123</v>
      </c>
      <c r="F145" t="s">
        <v>660</v>
      </c>
      <c r="G145" t="s">
        <v>653</v>
      </c>
      <c r="H145" t="s">
        <v>661</v>
      </c>
      <c r="I145" t="s">
        <v>150</v>
      </c>
      <c r="J145"/>
      <c r="K145" s="77">
        <v>2.66</v>
      </c>
      <c r="L145" t="s">
        <v>102</v>
      </c>
      <c r="M145" s="78">
        <v>2.5700000000000001E-2</v>
      </c>
      <c r="N145" s="78">
        <v>3.9399999999999998E-2</v>
      </c>
      <c r="O145" s="77">
        <v>510348.45</v>
      </c>
      <c r="P145" s="77">
        <v>108.2</v>
      </c>
      <c r="Q145" s="77">
        <v>0</v>
      </c>
      <c r="R145" s="77">
        <v>552.19702289999998</v>
      </c>
      <c r="S145" s="78">
        <v>4.0000000000000002E-4</v>
      </c>
      <c r="T145" s="78">
        <v>4.7999999999999996E-3</v>
      </c>
      <c r="U145" s="78">
        <v>8.0000000000000004E-4</v>
      </c>
    </row>
    <row r="146" spans="2:21">
      <c r="B146" t="s">
        <v>662</v>
      </c>
      <c r="C146" t="s">
        <v>663</v>
      </c>
      <c r="D146" t="s">
        <v>100</v>
      </c>
      <c r="E146" t="s">
        <v>123</v>
      </c>
      <c r="F146" t="s">
        <v>660</v>
      </c>
      <c r="G146" t="s">
        <v>653</v>
      </c>
      <c r="H146" t="s">
        <v>661</v>
      </c>
      <c r="I146" t="s">
        <v>150</v>
      </c>
      <c r="J146"/>
      <c r="K146" s="77">
        <v>1.49</v>
      </c>
      <c r="L146" t="s">
        <v>102</v>
      </c>
      <c r="M146" s="78">
        <v>1.2200000000000001E-2</v>
      </c>
      <c r="N146" s="78">
        <v>3.6299999999999999E-2</v>
      </c>
      <c r="O146" s="77">
        <v>74098.899999999994</v>
      </c>
      <c r="P146" s="77">
        <v>106.66</v>
      </c>
      <c r="Q146" s="77">
        <v>0.49926999999999999</v>
      </c>
      <c r="R146" s="77">
        <v>79.533156739999995</v>
      </c>
      <c r="S146" s="78">
        <v>2.0000000000000001E-4</v>
      </c>
      <c r="T146" s="78">
        <v>6.9999999999999999E-4</v>
      </c>
      <c r="U146" s="78">
        <v>1E-4</v>
      </c>
    </row>
    <row r="147" spans="2:21">
      <c r="B147" t="s">
        <v>664</v>
      </c>
      <c r="C147" t="s">
        <v>665</v>
      </c>
      <c r="D147" t="s">
        <v>100</v>
      </c>
      <c r="E147" t="s">
        <v>123</v>
      </c>
      <c r="F147" t="s">
        <v>660</v>
      </c>
      <c r="G147" t="s">
        <v>653</v>
      </c>
      <c r="H147" t="s">
        <v>661</v>
      </c>
      <c r="I147" t="s">
        <v>150</v>
      </c>
      <c r="J147"/>
      <c r="K147" s="77">
        <v>5.34</v>
      </c>
      <c r="L147" t="s">
        <v>102</v>
      </c>
      <c r="M147" s="78">
        <v>1.09E-2</v>
      </c>
      <c r="N147" s="78">
        <v>3.9899999999999998E-2</v>
      </c>
      <c r="O147" s="77">
        <v>197489.05</v>
      </c>
      <c r="P147" s="77">
        <v>93.67</v>
      </c>
      <c r="Q147" s="77">
        <v>1.17245</v>
      </c>
      <c r="R147" s="77">
        <v>186.16044313500001</v>
      </c>
      <c r="S147" s="78">
        <v>4.0000000000000002E-4</v>
      </c>
      <c r="T147" s="78">
        <v>1.6000000000000001E-3</v>
      </c>
      <c r="U147" s="78">
        <v>2.9999999999999997E-4</v>
      </c>
    </row>
    <row r="148" spans="2:21">
      <c r="B148" t="s">
        <v>666</v>
      </c>
      <c r="C148" t="s">
        <v>667</v>
      </c>
      <c r="D148" t="s">
        <v>100</v>
      </c>
      <c r="E148" t="s">
        <v>123</v>
      </c>
      <c r="F148" t="s">
        <v>660</v>
      </c>
      <c r="G148" t="s">
        <v>653</v>
      </c>
      <c r="H148" t="s">
        <v>661</v>
      </c>
      <c r="I148" t="s">
        <v>150</v>
      </c>
      <c r="J148"/>
      <c r="K148" s="77">
        <v>6.26</v>
      </c>
      <c r="L148" t="s">
        <v>102</v>
      </c>
      <c r="M148" s="78">
        <v>1.54E-2</v>
      </c>
      <c r="N148" s="78">
        <v>4.1700000000000001E-2</v>
      </c>
      <c r="O148" s="77">
        <v>221181.5</v>
      </c>
      <c r="P148" s="77">
        <v>91.75</v>
      </c>
      <c r="Q148" s="77">
        <v>0</v>
      </c>
      <c r="R148" s="77">
        <v>202.93402624999999</v>
      </c>
      <c r="S148" s="78">
        <v>5.9999999999999995E-4</v>
      </c>
      <c r="T148" s="78">
        <v>1.8E-3</v>
      </c>
      <c r="U148" s="78">
        <v>2.9999999999999997E-4</v>
      </c>
    </row>
    <row r="149" spans="2:21">
      <c r="B149" t="s">
        <v>668</v>
      </c>
      <c r="C149" t="s">
        <v>669</v>
      </c>
      <c r="D149" t="s">
        <v>100</v>
      </c>
      <c r="E149" t="s">
        <v>123</v>
      </c>
      <c r="F149" t="s">
        <v>670</v>
      </c>
      <c r="G149" t="s">
        <v>602</v>
      </c>
      <c r="H149" t="s">
        <v>654</v>
      </c>
      <c r="I149" t="s">
        <v>208</v>
      </c>
      <c r="J149"/>
      <c r="K149" s="77">
        <v>4.4800000000000004</v>
      </c>
      <c r="L149" t="s">
        <v>102</v>
      </c>
      <c r="M149" s="78">
        <v>7.4999999999999997E-3</v>
      </c>
      <c r="N149" s="78">
        <v>3.7900000000000003E-2</v>
      </c>
      <c r="O149" s="77">
        <v>990457.76</v>
      </c>
      <c r="P149" s="77">
        <v>94.32</v>
      </c>
      <c r="Q149" s="77">
        <v>4.0064099999999998</v>
      </c>
      <c r="R149" s="77">
        <v>938.20616923199998</v>
      </c>
      <c r="S149" s="78">
        <v>5.9999999999999995E-4</v>
      </c>
      <c r="T149" s="78">
        <v>8.2000000000000007E-3</v>
      </c>
      <c r="U149" s="78">
        <v>1.2999999999999999E-3</v>
      </c>
    </row>
    <row r="150" spans="2:21">
      <c r="B150" t="s">
        <v>671</v>
      </c>
      <c r="C150" t="s">
        <v>672</v>
      </c>
      <c r="D150" t="s">
        <v>100</v>
      </c>
      <c r="E150" t="s">
        <v>123</v>
      </c>
      <c r="F150" t="s">
        <v>673</v>
      </c>
      <c r="G150" t="s">
        <v>356</v>
      </c>
      <c r="H150" t="s">
        <v>654</v>
      </c>
      <c r="I150" t="s">
        <v>208</v>
      </c>
      <c r="J150"/>
      <c r="K150" s="77">
        <v>3.76</v>
      </c>
      <c r="L150" t="s">
        <v>102</v>
      </c>
      <c r="M150" s="78">
        <v>1.7999999999999999E-2</v>
      </c>
      <c r="N150" s="78">
        <v>3.2899999999999999E-2</v>
      </c>
      <c r="O150" s="77">
        <v>29494.78</v>
      </c>
      <c r="P150" s="77">
        <v>105.55</v>
      </c>
      <c r="Q150" s="77">
        <v>0.14793000000000001</v>
      </c>
      <c r="R150" s="77">
        <v>31.279670289999999</v>
      </c>
      <c r="S150" s="78">
        <v>0</v>
      </c>
      <c r="T150" s="78">
        <v>2.9999999999999997E-4</v>
      </c>
      <c r="U150" s="78">
        <v>0</v>
      </c>
    </row>
    <row r="151" spans="2:21">
      <c r="B151" t="s">
        <v>674</v>
      </c>
      <c r="C151" t="s">
        <v>675</v>
      </c>
      <c r="D151" t="s">
        <v>100</v>
      </c>
      <c r="E151" t="s">
        <v>123</v>
      </c>
      <c r="F151" t="s">
        <v>676</v>
      </c>
      <c r="G151" t="s">
        <v>356</v>
      </c>
      <c r="H151" t="s">
        <v>654</v>
      </c>
      <c r="I151" t="s">
        <v>208</v>
      </c>
      <c r="J151"/>
      <c r="K151" s="77">
        <v>5</v>
      </c>
      <c r="L151" t="s">
        <v>102</v>
      </c>
      <c r="M151" s="78">
        <v>3.6200000000000003E-2</v>
      </c>
      <c r="N151" s="78">
        <v>4.1300000000000003E-2</v>
      </c>
      <c r="O151" s="77">
        <v>809408.09</v>
      </c>
      <c r="P151" s="77">
        <v>99.51</v>
      </c>
      <c r="Q151" s="77">
        <v>15.479699999999999</v>
      </c>
      <c r="R151" s="77">
        <v>820.92169035899997</v>
      </c>
      <c r="S151" s="78">
        <v>5.0000000000000001E-4</v>
      </c>
      <c r="T151" s="78">
        <v>7.1999999999999998E-3</v>
      </c>
      <c r="U151" s="78">
        <v>1.1999999999999999E-3</v>
      </c>
    </row>
    <row r="152" spans="2:21">
      <c r="B152" t="s">
        <v>677</v>
      </c>
      <c r="C152" t="s">
        <v>678</v>
      </c>
      <c r="D152" t="s">
        <v>100</v>
      </c>
      <c r="E152" t="s">
        <v>123</v>
      </c>
      <c r="F152" t="s">
        <v>679</v>
      </c>
      <c r="G152" t="s">
        <v>367</v>
      </c>
      <c r="H152" t="s">
        <v>680</v>
      </c>
      <c r="I152" t="s">
        <v>208</v>
      </c>
      <c r="J152"/>
      <c r="K152" s="77">
        <v>3.72</v>
      </c>
      <c r="L152" t="s">
        <v>102</v>
      </c>
      <c r="M152" s="78">
        <v>2.75E-2</v>
      </c>
      <c r="N152" s="78">
        <v>3.5799999999999998E-2</v>
      </c>
      <c r="O152" s="77">
        <v>544029.79</v>
      </c>
      <c r="P152" s="77">
        <v>107.45</v>
      </c>
      <c r="Q152" s="77">
        <v>0</v>
      </c>
      <c r="R152" s="77">
        <v>584.56000935500003</v>
      </c>
      <c r="S152" s="78">
        <v>5.9999999999999995E-4</v>
      </c>
      <c r="T152" s="78">
        <v>5.1000000000000004E-3</v>
      </c>
      <c r="U152" s="78">
        <v>8.0000000000000004E-4</v>
      </c>
    </row>
    <row r="153" spans="2:21">
      <c r="B153" t="s">
        <v>681</v>
      </c>
      <c r="C153" t="s">
        <v>682</v>
      </c>
      <c r="D153" t="s">
        <v>100</v>
      </c>
      <c r="E153" t="s">
        <v>123</v>
      </c>
      <c r="F153" t="s">
        <v>652</v>
      </c>
      <c r="G153" t="s">
        <v>653</v>
      </c>
      <c r="H153" t="s">
        <v>680</v>
      </c>
      <c r="I153" t="s">
        <v>208</v>
      </c>
      <c r="J153"/>
      <c r="K153" s="77">
        <v>3.91</v>
      </c>
      <c r="L153" t="s">
        <v>102</v>
      </c>
      <c r="M153" s="78">
        <v>1.7899999999999999E-2</v>
      </c>
      <c r="N153" s="78">
        <v>8.5000000000000006E-2</v>
      </c>
      <c r="O153" s="77">
        <v>177639.81</v>
      </c>
      <c r="P153" s="77">
        <v>84.13</v>
      </c>
      <c r="Q153" s="77">
        <v>0</v>
      </c>
      <c r="R153" s="77">
        <v>149.44837215300001</v>
      </c>
      <c r="S153" s="78">
        <v>2.0000000000000001E-4</v>
      </c>
      <c r="T153" s="78">
        <v>1.2999999999999999E-3</v>
      </c>
      <c r="U153" s="78">
        <v>2.0000000000000001E-4</v>
      </c>
    </row>
    <row r="154" spans="2:21">
      <c r="B154" t="s">
        <v>683</v>
      </c>
      <c r="C154" t="s">
        <v>684</v>
      </c>
      <c r="D154" t="s">
        <v>100</v>
      </c>
      <c r="E154" t="s">
        <v>123</v>
      </c>
      <c r="F154" t="s">
        <v>652</v>
      </c>
      <c r="G154" t="s">
        <v>653</v>
      </c>
      <c r="H154" t="s">
        <v>680</v>
      </c>
      <c r="I154" t="s">
        <v>208</v>
      </c>
      <c r="J154"/>
      <c r="K154" s="77">
        <v>3.3</v>
      </c>
      <c r="L154" t="s">
        <v>102</v>
      </c>
      <c r="M154" s="78">
        <v>3.2800000000000003E-2</v>
      </c>
      <c r="N154" s="78">
        <v>9.4299999999999995E-2</v>
      </c>
      <c r="O154" s="77">
        <v>381640.36</v>
      </c>
      <c r="P154" s="77">
        <v>92.19</v>
      </c>
      <c r="Q154" s="77">
        <v>34.13167</v>
      </c>
      <c r="R154" s="77">
        <v>385.96591788400002</v>
      </c>
      <c r="S154" s="78">
        <v>2.9999999999999997E-4</v>
      </c>
      <c r="T154" s="78">
        <v>3.3999999999999998E-3</v>
      </c>
      <c r="U154" s="78">
        <v>5.9999999999999995E-4</v>
      </c>
    </row>
    <row r="155" spans="2:21">
      <c r="B155" t="s">
        <v>685</v>
      </c>
      <c r="C155" t="s">
        <v>686</v>
      </c>
      <c r="D155" t="s">
        <v>100</v>
      </c>
      <c r="E155" t="s">
        <v>123</v>
      </c>
      <c r="F155" t="s">
        <v>652</v>
      </c>
      <c r="G155" t="s">
        <v>653</v>
      </c>
      <c r="H155" t="s">
        <v>680</v>
      </c>
      <c r="I155" t="s">
        <v>208</v>
      </c>
      <c r="J155"/>
      <c r="K155" s="77">
        <v>2.63</v>
      </c>
      <c r="L155" t="s">
        <v>102</v>
      </c>
      <c r="M155" s="78">
        <v>0.04</v>
      </c>
      <c r="N155" s="78">
        <v>9.3299999999999994E-2</v>
      </c>
      <c r="O155" s="77">
        <v>390544.47</v>
      </c>
      <c r="P155" s="77">
        <v>96.6</v>
      </c>
      <c r="Q155" s="77">
        <v>57.400550000000003</v>
      </c>
      <c r="R155" s="77">
        <v>434.66650801999998</v>
      </c>
      <c r="S155" s="78">
        <v>2.0000000000000001E-4</v>
      </c>
      <c r="T155" s="78">
        <v>3.8E-3</v>
      </c>
      <c r="U155" s="78">
        <v>5.9999999999999995E-4</v>
      </c>
    </row>
    <row r="156" spans="2:21">
      <c r="B156" t="s">
        <v>687</v>
      </c>
      <c r="C156" t="s">
        <v>688</v>
      </c>
      <c r="D156" t="s">
        <v>100</v>
      </c>
      <c r="E156" t="s">
        <v>123</v>
      </c>
      <c r="F156" t="s">
        <v>689</v>
      </c>
      <c r="G156" t="s">
        <v>890</v>
      </c>
      <c r="H156" t="s">
        <v>690</v>
      </c>
      <c r="I156" t="s">
        <v>150</v>
      </c>
      <c r="J156"/>
      <c r="K156" s="77">
        <v>4.2699999999999996</v>
      </c>
      <c r="L156" t="s">
        <v>102</v>
      </c>
      <c r="M156" s="78">
        <v>3.2500000000000001E-2</v>
      </c>
      <c r="N156" s="78">
        <v>4.9399999999999999E-2</v>
      </c>
      <c r="O156" s="77">
        <v>196459.66</v>
      </c>
      <c r="P156" s="77">
        <v>97.23</v>
      </c>
      <c r="Q156" s="77">
        <v>3.3265500000000001</v>
      </c>
      <c r="R156" s="77">
        <v>194.34427741799999</v>
      </c>
      <c r="S156" s="78">
        <v>8.0000000000000004E-4</v>
      </c>
      <c r="T156" s="78">
        <v>1.6999999999999999E-3</v>
      </c>
      <c r="U156" s="78">
        <v>2.9999999999999997E-4</v>
      </c>
    </row>
    <row r="157" spans="2:21">
      <c r="B157" t="s">
        <v>691</v>
      </c>
      <c r="C157" t="s">
        <v>692</v>
      </c>
      <c r="D157" t="s">
        <v>100</v>
      </c>
      <c r="E157" t="s">
        <v>123</v>
      </c>
      <c r="F157" t="s">
        <v>673</v>
      </c>
      <c r="G157" t="s">
        <v>356</v>
      </c>
      <c r="H157" t="s">
        <v>680</v>
      </c>
      <c r="I157" t="s">
        <v>208</v>
      </c>
      <c r="J157"/>
      <c r="K157" s="77">
        <v>3.01</v>
      </c>
      <c r="L157" t="s">
        <v>102</v>
      </c>
      <c r="M157" s="78">
        <v>3.3000000000000002E-2</v>
      </c>
      <c r="N157" s="78">
        <v>4.9799999999999997E-2</v>
      </c>
      <c r="O157" s="77">
        <v>461827.25</v>
      </c>
      <c r="P157" s="77">
        <v>105.04</v>
      </c>
      <c r="Q157" s="77">
        <v>8.40029</v>
      </c>
      <c r="R157" s="77">
        <v>493.50363340000001</v>
      </c>
      <c r="S157" s="78">
        <v>6.9999999999999999E-4</v>
      </c>
      <c r="T157" s="78">
        <v>4.3E-3</v>
      </c>
      <c r="U157" s="78">
        <v>6.9999999999999999E-4</v>
      </c>
    </row>
    <row r="158" spans="2:21">
      <c r="B158" t="s">
        <v>693</v>
      </c>
      <c r="C158" t="s">
        <v>694</v>
      </c>
      <c r="D158" t="s">
        <v>100</v>
      </c>
      <c r="E158" t="s">
        <v>123</v>
      </c>
      <c r="F158" t="s">
        <v>695</v>
      </c>
      <c r="G158" t="s">
        <v>356</v>
      </c>
      <c r="H158" t="s">
        <v>680</v>
      </c>
      <c r="I158" t="s">
        <v>208</v>
      </c>
      <c r="J158"/>
      <c r="K158" s="77">
        <v>2.5</v>
      </c>
      <c r="L158" t="s">
        <v>102</v>
      </c>
      <c r="M158" s="78">
        <v>1E-3</v>
      </c>
      <c r="N158" s="78">
        <v>2.75E-2</v>
      </c>
      <c r="O158" s="77">
        <v>486177.59</v>
      </c>
      <c r="P158" s="77">
        <v>103.46</v>
      </c>
      <c r="Q158" s="77">
        <v>0.26851000000000003</v>
      </c>
      <c r="R158" s="77">
        <v>503.26784461400001</v>
      </c>
      <c r="S158" s="78">
        <v>8.9999999999999998E-4</v>
      </c>
      <c r="T158" s="78">
        <v>4.4000000000000003E-3</v>
      </c>
      <c r="U158" s="78">
        <v>6.9999999999999999E-4</v>
      </c>
    </row>
    <row r="159" spans="2:21">
      <c r="B159" t="s">
        <v>696</v>
      </c>
      <c r="C159" t="s">
        <v>697</v>
      </c>
      <c r="D159" t="s">
        <v>100</v>
      </c>
      <c r="E159" t="s">
        <v>123</v>
      </c>
      <c r="F159" t="s">
        <v>695</v>
      </c>
      <c r="G159" t="s">
        <v>356</v>
      </c>
      <c r="H159" t="s">
        <v>680</v>
      </c>
      <c r="I159" t="s">
        <v>208</v>
      </c>
      <c r="J159"/>
      <c r="K159" s="77">
        <v>5.21</v>
      </c>
      <c r="L159" t="s">
        <v>102</v>
      </c>
      <c r="M159" s="78">
        <v>3.0000000000000001E-3</v>
      </c>
      <c r="N159" s="78">
        <v>3.73E-2</v>
      </c>
      <c r="O159" s="77">
        <v>274172.75</v>
      </c>
      <c r="P159" s="77">
        <v>91.84</v>
      </c>
      <c r="Q159" s="77">
        <v>0</v>
      </c>
      <c r="R159" s="77">
        <v>251.80025359999999</v>
      </c>
      <c r="S159" s="78">
        <v>8.0000000000000004E-4</v>
      </c>
      <c r="T159" s="78">
        <v>2.2000000000000001E-3</v>
      </c>
      <c r="U159" s="78">
        <v>4.0000000000000002E-4</v>
      </c>
    </row>
    <row r="160" spans="2:21">
      <c r="B160" t="s">
        <v>698</v>
      </c>
      <c r="C160" t="s">
        <v>699</v>
      </c>
      <c r="D160" t="s">
        <v>100</v>
      </c>
      <c r="E160" t="s">
        <v>123</v>
      </c>
      <c r="F160" t="s">
        <v>695</v>
      </c>
      <c r="G160" t="s">
        <v>356</v>
      </c>
      <c r="H160" t="s">
        <v>680</v>
      </c>
      <c r="I160" t="s">
        <v>208</v>
      </c>
      <c r="J160"/>
      <c r="K160" s="77">
        <v>3.73</v>
      </c>
      <c r="L160" t="s">
        <v>102</v>
      </c>
      <c r="M160" s="78">
        <v>3.0000000000000001E-3</v>
      </c>
      <c r="N160" s="78">
        <v>3.6200000000000003E-2</v>
      </c>
      <c r="O160" s="77">
        <v>398213.82</v>
      </c>
      <c r="P160" s="77">
        <v>94.5</v>
      </c>
      <c r="Q160" s="77">
        <v>0</v>
      </c>
      <c r="R160" s="77">
        <v>376.31205990000001</v>
      </c>
      <c r="S160" s="78">
        <v>8.0000000000000004E-4</v>
      </c>
      <c r="T160" s="78">
        <v>3.3E-3</v>
      </c>
      <c r="U160" s="78">
        <v>5.0000000000000001E-4</v>
      </c>
    </row>
    <row r="161" spans="2:21">
      <c r="B161" t="s">
        <v>700</v>
      </c>
      <c r="C161" t="s">
        <v>701</v>
      </c>
      <c r="D161" t="s">
        <v>100</v>
      </c>
      <c r="E161" t="s">
        <v>123</v>
      </c>
      <c r="F161" t="s">
        <v>695</v>
      </c>
      <c r="G161" t="s">
        <v>356</v>
      </c>
      <c r="H161" t="s">
        <v>680</v>
      </c>
      <c r="I161" t="s">
        <v>208</v>
      </c>
      <c r="J161"/>
      <c r="K161" s="77">
        <v>3.24</v>
      </c>
      <c r="L161" t="s">
        <v>102</v>
      </c>
      <c r="M161" s="78">
        <v>3.0000000000000001E-3</v>
      </c>
      <c r="N161" s="78">
        <v>3.5499999999999997E-2</v>
      </c>
      <c r="O161" s="77">
        <v>153277.47</v>
      </c>
      <c r="P161" s="77">
        <v>92.47</v>
      </c>
      <c r="Q161" s="77">
        <v>0</v>
      </c>
      <c r="R161" s="77">
        <v>141.735676509</v>
      </c>
      <c r="S161" s="78">
        <v>5.9999999999999995E-4</v>
      </c>
      <c r="T161" s="78">
        <v>1.1999999999999999E-3</v>
      </c>
      <c r="U161" s="78">
        <v>2.0000000000000001E-4</v>
      </c>
    </row>
    <row r="162" spans="2:21">
      <c r="B162" t="s">
        <v>702</v>
      </c>
      <c r="C162" t="s">
        <v>703</v>
      </c>
      <c r="D162" t="s">
        <v>100</v>
      </c>
      <c r="E162" t="s">
        <v>123</v>
      </c>
      <c r="F162" t="s">
        <v>704</v>
      </c>
      <c r="G162" t="s">
        <v>705</v>
      </c>
      <c r="H162" t="s">
        <v>211</v>
      </c>
      <c r="I162" t="s">
        <v>212</v>
      </c>
      <c r="J162"/>
      <c r="K162" s="77">
        <v>3.27</v>
      </c>
      <c r="L162" t="s">
        <v>102</v>
      </c>
      <c r="M162" s="78">
        <v>1.4800000000000001E-2</v>
      </c>
      <c r="N162" s="78">
        <v>4.2999999999999997E-2</v>
      </c>
      <c r="O162" s="77">
        <v>810059.13</v>
      </c>
      <c r="P162" s="77">
        <v>99.03</v>
      </c>
      <c r="Q162" s="77">
        <v>104.78385</v>
      </c>
      <c r="R162" s="77">
        <v>906.98540643900003</v>
      </c>
      <c r="S162" s="78">
        <v>8.9999999999999998E-4</v>
      </c>
      <c r="T162" s="78">
        <v>7.9000000000000008E-3</v>
      </c>
      <c r="U162" s="78">
        <v>1.2999999999999999E-3</v>
      </c>
    </row>
    <row r="163" spans="2:21">
      <c r="B163" t="s">
        <v>706</v>
      </c>
      <c r="C163" t="s">
        <v>707</v>
      </c>
      <c r="D163" t="s">
        <v>100</v>
      </c>
      <c r="E163" t="s">
        <v>123</v>
      </c>
      <c r="F163" t="s">
        <v>708</v>
      </c>
      <c r="G163" t="s">
        <v>112</v>
      </c>
      <c r="H163" t="s">
        <v>211</v>
      </c>
      <c r="I163" t="s">
        <v>212</v>
      </c>
      <c r="J163"/>
      <c r="K163" s="77">
        <v>1.51</v>
      </c>
      <c r="L163" t="s">
        <v>102</v>
      </c>
      <c r="M163" s="78">
        <v>4.9000000000000002E-2</v>
      </c>
      <c r="N163" s="78">
        <v>1E-4</v>
      </c>
      <c r="O163" s="77">
        <v>134144.26</v>
      </c>
      <c r="P163" s="77">
        <v>23.05</v>
      </c>
      <c r="Q163" s="77">
        <v>0</v>
      </c>
      <c r="R163" s="77">
        <v>30.920251929999999</v>
      </c>
      <c r="S163" s="78">
        <v>2.9999999999999997E-4</v>
      </c>
      <c r="T163" s="78">
        <v>2.9999999999999997E-4</v>
      </c>
      <c r="U163" s="78">
        <v>0</v>
      </c>
    </row>
    <row r="164" spans="2:21">
      <c r="B164" t="s">
        <v>709</v>
      </c>
      <c r="C164" t="s">
        <v>710</v>
      </c>
      <c r="D164" t="s">
        <v>123</v>
      </c>
      <c r="E164" t="s">
        <v>123</v>
      </c>
      <c r="F164" t="s">
        <v>711</v>
      </c>
      <c r="G164" t="s">
        <v>653</v>
      </c>
      <c r="H164" t="s">
        <v>211</v>
      </c>
      <c r="I164" t="s">
        <v>212</v>
      </c>
      <c r="J164"/>
      <c r="K164" s="77">
        <v>0.01</v>
      </c>
      <c r="L164" t="s">
        <v>102</v>
      </c>
      <c r="M164" s="78">
        <v>0.03</v>
      </c>
      <c r="N164" s="78">
        <v>1E-4</v>
      </c>
      <c r="O164" s="77">
        <v>499.34</v>
      </c>
      <c r="P164" s="77">
        <v>29.41732</v>
      </c>
      <c r="Q164" s="77">
        <v>0</v>
      </c>
      <c r="R164" s="77">
        <v>0.146892445688</v>
      </c>
      <c r="S164" s="78">
        <v>0</v>
      </c>
      <c r="T164" s="78">
        <v>0</v>
      </c>
      <c r="U164" s="78">
        <v>0</v>
      </c>
    </row>
    <row r="165" spans="2:21">
      <c r="B165" t="s">
        <v>712</v>
      </c>
      <c r="C165" t="s">
        <v>713</v>
      </c>
      <c r="D165" t="s">
        <v>100</v>
      </c>
      <c r="E165" t="s">
        <v>123</v>
      </c>
      <c r="F165" t="s">
        <v>714</v>
      </c>
      <c r="G165" t="s">
        <v>356</v>
      </c>
      <c r="H165" t="s">
        <v>211</v>
      </c>
      <c r="I165" t="s">
        <v>212</v>
      </c>
      <c r="J165"/>
      <c r="K165" s="77">
        <v>3.42</v>
      </c>
      <c r="L165" t="s">
        <v>102</v>
      </c>
      <c r="M165" s="78">
        <v>1.9E-2</v>
      </c>
      <c r="N165" s="78">
        <v>3.5000000000000003E-2</v>
      </c>
      <c r="O165" s="77">
        <v>399472.16</v>
      </c>
      <c r="P165" s="77">
        <v>101</v>
      </c>
      <c r="Q165" s="77">
        <v>0</v>
      </c>
      <c r="R165" s="77">
        <v>403.46688160000002</v>
      </c>
      <c r="S165" s="78">
        <v>6.9999999999999999E-4</v>
      </c>
      <c r="T165" s="78">
        <v>3.5000000000000001E-3</v>
      </c>
      <c r="U165" s="78">
        <v>5.9999999999999995E-4</v>
      </c>
    </row>
    <row r="166" spans="2:21">
      <c r="B166" t="s">
        <v>715</v>
      </c>
      <c r="C166" t="s">
        <v>716</v>
      </c>
      <c r="D166" t="s">
        <v>100</v>
      </c>
      <c r="E166" t="s">
        <v>123</v>
      </c>
      <c r="F166" t="s">
        <v>717</v>
      </c>
      <c r="G166" t="s">
        <v>356</v>
      </c>
      <c r="H166" t="s">
        <v>211</v>
      </c>
      <c r="I166" t="s">
        <v>212</v>
      </c>
      <c r="J166"/>
      <c r="K166" s="77">
        <v>3.75</v>
      </c>
      <c r="L166" t="s">
        <v>102</v>
      </c>
      <c r="M166" s="78">
        <v>2.75E-2</v>
      </c>
      <c r="N166" s="78">
        <v>2.86E-2</v>
      </c>
      <c r="O166" s="77">
        <v>418393.72</v>
      </c>
      <c r="P166" s="77">
        <v>109.41</v>
      </c>
      <c r="Q166" s="77">
        <v>6.3172199999999998</v>
      </c>
      <c r="R166" s="77">
        <v>464.08178905199998</v>
      </c>
      <c r="S166" s="78">
        <v>8.0000000000000004E-4</v>
      </c>
      <c r="T166" s="78">
        <v>4.0000000000000001E-3</v>
      </c>
      <c r="U166" s="78">
        <v>6.9999999999999999E-4</v>
      </c>
    </row>
    <row r="167" spans="2:21">
      <c r="B167" t="s">
        <v>718</v>
      </c>
      <c r="C167" t="s">
        <v>719</v>
      </c>
      <c r="D167" t="s">
        <v>100</v>
      </c>
      <c r="E167" t="s">
        <v>123</v>
      </c>
      <c r="F167" t="s">
        <v>717</v>
      </c>
      <c r="G167" t="s">
        <v>356</v>
      </c>
      <c r="H167" t="s">
        <v>211</v>
      </c>
      <c r="I167" t="s">
        <v>212</v>
      </c>
      <c r="J167"/>
      <c r="K167" s="77">
        <v>5.41</v>
      </c>
      <c r="L167" t="s">
        <v>102</v>
      </c>
      <c r="M167" s="78">
        <v>8.5000000000000006E-3</v>
      </c>
      <c r="N167" s="78">
        <v>3.0200000000000001E-2</v>
      </c>
      <c r="O167" s="77">
        <v>321885.17</v>
      </c>
      <c r="P167" s="77">
        <v>97.44</v>
      </c>
      <c r="Q167" s="77">
        <v>0</v>
      </c>
      <c r="R167" s="77">
        <v>313.64490964800001</v>
      </c>
      <c r="S167" s="78">
        <v>5.9999999999999995E-4</v>
      </c>
      <c r="T167" s="78">
        <v>2.7000000000000001E-3</v>
      </c>
      <c r="U167" s="78">
        <v>4.0000000000000002E-4</v>
      </c>
    </row>
    <row r="168" spans="2:21">
      <c r="B168" t="s">
        <v>720</v>
      </c>
      <c r="C168" t="s">
        <v>721</v>
      </c>
      <c r="D168" t="s">
        <v>100</v>
      </c>
      <c r="E168" t="s">
        <v>123</v>
      </c>
      <c r="F168" t="s">
        <v>717</v>
      </c>
      <c r="G168" t="s">
        <v>356</v>
      </c>
      <c r="H168" t="s">
        <v>211</v>
      </c>
      <c r="I168" t="s">
        <v>212</v>
      </c>
      <c r="J168"/>
      <c r="K168" s="77">
        <v>6.73</v>
      </c>
      <c r="L168" t="s">
        <v>102</v>
      </c>
      <c r="M168" s="78">
        <v>3.1800000000000002E-2</v>
      </c>
      <c r="N168" s="78">
        <v>3.61E-2</v>
      </c>
      <c r="O168" s="77">
        <v>136804.23000000001</v>
      </c>
      <c r="P168" s="77">
        <v>100.16</v>
      </c>
      <c r="Q168" s="77">
        <v>0</v>
      </c>
      <c r="R168" s="77">
        <v>137.02311676799999</v>
      </c>
      <c r="S168" s="78">
        <v>6.9999999999999999E-4</v>
      </c>
      <c r="T168" s="78">
        <v>1.1999999999999999E-3</v>
      </c>
      <c r="U168" s="78">
        <v>2.0000000000000001E-4</v>
      </c>
    </row>
    <row r="169" spans="2:21">
      <c r="B169" t="s">
        <v>722</v>
      </c>
      <c r="C169" t="s">
        <v>723</v>
      </c>
      <c r="D169" t="s">
        <v>100</v>
      </c>
      <c r="E169" t="s">
        <v>123</v>
      </c>
      <c r="F169" t="s">
        <v>724</v>
      </c>
      <c r="G169" t="s">
        <v>367</v>
      </c>
      <c r="H169" t="s">
        <v>211</v>
      </c>
      <c r="I169" t="s">
        <v>212</v>
      </c>
      <c r="J169"/>
      <c r="K169" s="77">
        <v>2.5099999999999998</v>
      </c>
      <c r="L169" t="s">
        <v>102</v>
      </c>
      <c r="M169" s="78">
        <v>1.6400000000000001E-2</v>
      </c>
      <c r="N169" s="78">
        <v>2.8799999999999999E-2</v>
      </c>
      <c r="O169" s="77">
        <v>178456.06</v>
      </c>
      <c r="P169" s="77">
        <v>107.69</v>
      </c>
      <c r="Q169" s="77">
        <v>0</v>
      </c>
      <c r="R169" s="77">
        <v>192.17933101400001</v>
      </c>
      <c r="S169" s="78">
        <v>6.9999999999999999E-4</v>
      </c>
      <c r="T169" s="78">
        <v>1.6999999999999999E-3</v>
      </c>
      <c r="U169" s="78">
        <v>2.9999999999999997E-4</v>
      </c>
    </row>
    <row r="170" spans="2:21">
      <c r="B170" s="84" t="s">
        <v>254</v>
      </c>
      <c r="C170" s="16"/>
      <c r="D170" s="16"/>
      <c r="E170" s="16"/>
      <c r="F170" s="16"/>
      <c r="K170" s="85">
        <v>3.98</v>
      </c>
      <c r="N170" s="86">
        <v>5.6899999999999999E-2</v>
      </c>
      <c r="O170" s="85">
        <v>13979523.66</v>
      </c>
      <c r="Q170" s="85">
        <v>219.20939000000001</v>
      </c>
      <c r="R170" s="85">
        <v>13026.599914572</v>
      </c>
      <c r="T170" s="86">
        <v>0.1137</v>
      </c>
      <c r="U170" s="86">
        <v>1.8599999999999998E-2</v>
      </c>
    </row>
    <row r="171" spans="2:21">
      <c r="B171" t="s">
        <v>725</v>
      </c>
      <c r="C171" t="s">
        <v>726</v>
      </c>
      <c r="D171" t="s">
        <v>100</v>
      </c>
      <c r="E171" t="s">
        <v>123</v>
      </c>
      <c r="F171" t="s">
        <v>550</v>
      </c>
      <c r="G171" t="s">
        <v>339</v>
      </c>
      <c r="H171" t="s">
        <v>207</v>
      </c>
      <c r="I171" t="s">
        <v>208</v>
      </c>
      <c r="J171"/>
      <c r="K171" s="77">
        <v>3.58</v>
      </c>
      <c r="L171" t="s">
        <v>102</v>
      </c>
      <c r="M171" s="78">
        <v>2.6800000000000001E-2</v>
      </c>
      <c r="N171" s="78">
        <v>4.5699999999999998E-2</v>
      </c>
      <c r="O171" s="77">
        <v>0.01</v>
      </c>
      <c r="P171" s="77">
        <v>95.02</v>
      </c>
      <c r="Q171" s="77">
        <v>0</v>
      </c>
      <c r="R171" s="77">
        <v>9.5019999999999998E-6</v>
      </c>
      <c r="S171" s="78">
        <v>0</v>
      </c>
      <c r="T171" s="78">
        <v>0</v>
      </c>
      <c r="U171" s="78">
        <v>0</v>
      </c>
    </row>
    <row r="172" spans="2:21">
      <c r="B172" t="s">
        <v>727</v>
      </c>
      <c r="C172" t="s">
        <v>728</v>
      </c>
      <c r="D172" t="s">
        <v>100</v>
      </c>
      <c r="E172" t="s">
        <v>123</v>
      </c>
      <c r="F172" t="s">
        <v>729</v>
      </c>
      <c r="G172" t="s">
        <v>730</v>
      </c>
      <c r="H172" t="s">
        <v>383</v>
      </c>
      <c r="I172" t="s">
        <v>208</v>
      </c>
      <c r="J172"/>
      <c r="K172" s="77">
        <v>0.42</v>
      </c>
      <c r="L172" t="s">
        <v>102</v>
      </c>
      <c r="M172" s="78">
        <v>1.0500000000000001E-2</v>
      </c>
      <c r="N172" s="78">
        <v>4.8399999999999999E-2</v>
      </c>
      <c r="O172" s="77">
        <v>0.03</v>
      </c>
      <c r="P172" s="77">
        <v>100.82</v>
      </c>
      <c r="Q172" s="77">
        <v>0</v>
      </c>
      <c r="R172" s="77">
        <v>3.0246000000000001E-5</v>
      </c>
      <c r="S172" s="78">
        <v>0</v>
      </c>
      <c r="T172" s="78">
        <v>0</v>
      </c>
      <c r="U172" s="78">
        <v>0</v>
      </c>
    </row>
    <row r="173" spans="2:21">
      <c r="B173" t="s">
        <v>731</v>
      </c>
      <c r="C173" t="s">
        <v>732</v>
      </c>
      <c r="D173" t="s">
        <v>100</v>
      </c>
      <c r="E173" t="s">
        <v>123</v>
      </c>
      <c r="F173" t="s">
        <v>733</v>
      </c>
      <c r="G173" t="s">
        <v>531</v>
      </c>
      <c r="H173" t="s">
        <v>400</v>
      </c>
      <c r="I173" t="s">
        <v>208</v>
      </c>
      <c r="J173"/>
      <c r="K173" s="77">
        <v>8.4700000000000006</v>
      </c>
      <c r="L173" t="s">
        <v>102</v>
      </c>
      <c r="M173" s="78">
        <v>2.4E-2</v>
      </c>
      <c r="N173" s="78">
        <v>5.0299999999999997E-2</v>
      </c>
      <c r="O173" s="77">
        <v>0.02</v>
      </c>
      <c r="P173" s="77">
        <v>80.430000000000007</v>
      </c>
      <c r="Q173" s="77">
        <v>0</v>
      </c>
      <c r="R173" s="77">
        <v>1.6086000000000002E-5</v>
      </c>
      <c r="S173" s="78">
        <v>0</v>
      </c>
      <c r="T173" s="78">
        <v>0</v>
      </c>
      <c r="U173" s="78">
        <v>0</v>
      </c>
    </row>
    <row r="174" spans="2:21">
      <c r="B174" t="s">
        <v>734</v>
      </c>
      <c r="C174" t="s">
        <v>735</v>
      </c>
      <c r="D174" t="s">
        <v>100</v>
      </c>
      <c r="E174" t="s">
        <v>123</v>
      </c>
      <c r="F174" t="s">
        <v>399</v>
      </c>
      <c r="G174" t="s">
        <v>356</v>
      </c>
      <c r="H174" t="s">
        <v>400</v>
      </c>
      <c r="I174" t="s">
        <v>208</v>
      </c>
      <c r="J174"/>
      <c r="K174" s="77">
        <v>0.01</v>
      </c>
      <c r="L174" t="s">
        <v>102</v>
      </c>
      <c r="M174" s="78">
        <v>3.5000000000000003E-2</v>
      </c>
      <c r="N174" s="78">
        <v>0.14069999999999999</v>
      </c>
      <c r="O174" s="77">
        <v>94842.45</v>
      </c>
      <c r="P174" s="77">
        <v>101.64</v>
      </c>
      <c r="Q174" s="77">
        <v>0</v>
      </c>
      <c r="R174" s="77">
        <v>96.397866179999994</v>
      </c>
      <c r="S174" s="78">
        <v>8.0000000000000004E-4</v>
      </c>
      <c r="T174" s="78">
        <v>8.0000000000000004E-4</v>
      </c>
      <c r="U174" s="78">
        <v>1E-4</v>
      </c>
    </row>
    <row r="175" spans="2:21">
      <c r="B175" t="s">
        <v>736</v>
      </c>
      <c r="C175" t="s">
        <v>737</v>
      </c>
      <c r="D175" t="s">
        <v>100</v>
      </c>
      <c r="E175" t="s">
        <v>123</v>
      </c>
      <c r="F175" t="s">
        <v>407</v>
      </c>
      <c r="G175" t="s">
        <v>356</v>
      </c>
      <c r="H175" t="s">
        <v>400</v>
      </c>
      <c r="I175" t="s">
        <v>208</v>
      </c>
      <c r="J175"/>
      <c r="K175" s="77">
        <v>6.06</v>
      </c>
      <c r="L175" t="s">
        <v>102</v>
      </c>
      <c r="M175" s="78">
        <v>2.5499999999999998E-2</v>
      </c>
      <c r="N175" s="78">
        <v>5.2400000000000002E-2</v>
      </c>
      <c r="O175" s="77">
        <v>730805.24</v>
      </c>
      <c r="P175" s="77">
        <v>85.31</v>
      </c>
      <c r="Q175" s="77">
        <v>36.729730000000004</v>
      </c>
      <c r="R175" s="77">
        <v>660.179680244</v>
      </c>
      <c r="S175" s="78">
        <v>5.0000000000000001E-4</v>
      </c>
      <c r="T175" s="78">
        <v>5.7999999999999996E-3</v>
      </c>
      <c r="U175" s="78">
        <v>8.9999999999999998E-4</v>
      </c>
    </row>
    <row r="176" spans="2:21">
      <c r="B176" t="s">
        <v>738</v>
      </c>
      <c r="C176" t="s">
        <v>739</v>
      </c>
      <c r="D176" t="s">
        <v>100</v>
      </c>
      <c r="E176" t="s">
        <v>123</v>
      </c>
      <c r="F176" t="s">
        <v>740</v>
      </c>
      <c r="G176" t="s">
        <v>741</v>
      </c>
      <c r="H176" t="s">
        <v>400</v>
      </c>
      <c r="I176" t="s">
        <v>208</v>
      </c>
      <c r="J176"/>
      <c r="K176" s="77">
        <v>4.05</v>
      </c>
      <c r="L176" t="s">
        <v>102</v>
      </c>
      <c r="M176" s="78">
        <v>2.24E-2</v>
      </c>
      <c r="N176" s="78">
        <v>5.0200000000000002E-2</v>
      </c>
      <c r="O176" s="77">
        <v>0.02</v>
      </c>
      <c r="P176" s="77">
        <v>90.04</v>
      </c>
      <c r="Q176" s="77">
        <v>0</v>
      </c>
      <c r="R176" s="77">
        <v>1.8008000000000001E-5</v>
      </c>
      <c r="S176" s="78">
        <v>0</v>
      </c>
      <c r="T176" s="78">
        <v>0</v>
      </c>
      <c r="U176" s="78">
        <v>0</v>
      </c>
    </row>
    <row r="177" spans="2:21">
      <c r="B177" t="s">
        <v>742</v>
      </c>
      <c r="C177" t="s">
        <v>743</v>
      </c>
      <c r="D177" t="s">
        <v>100</v>
      </c>
      <c r="E177" t="s">
        <v>123</v>
      </c>
      <c r="F177" t="s">
        <v>744</v>
      </c>
      <c r="G177" t="s">
        <v>745</v>
      </c>
      <c r="H177" t="s">
        <v>400</v>
      </c>
      <c r="I177" t="s">
        <v>208</v>
      </c>
      <c r="J177"/>
      <c r="K177" s="77">
        <v>4.18</v>
      </c>
      <c r="L177" t="s">
        <v>102</v>
      </c>
      <c r="M177" s="78">
        <v>3.5200000000000002E-2</v>
      </c>
      <c r="N177" s="78">
        <v>4.7500000000000001E-2</v>
      </c>
      <c r="O177" s="77">
        <v>0.03</v>
      </c>
      <c r="P177" s="77">
        <v>96.46</v>
      </c>
      <c r="Q177" s="77">
        <v>0</v>
      </c>
      <c r="R177" s="77">
        <v>2.8938E-5</v>
      </c>
      <c r="S177" s="78">
        <v>0</v>
      </c>
      <c r="T177" s="78">
        <v>0</v>
      </c>
      <c r="U177" s="78">
        <v>0</v>
      </c>
    </row>
    <row r="178" spans="2:21">
      <c r="B178" t="s">
        <v>746</v>
      </c>
      <c r="C178" t="s">
        <v>747</v>
      </c>
      <c r="D178" t="s">
        <v>100</v>
      </c>
      <c r="E178" t="s">
        <v>123</v>
      </c>
      <c r="F178" t="s">
        <v>459</v>
      </c>
      <c r="G178" t="s">
        <v>356</v>
      </c>
      <c r="H178" t="s">
        <v>400</v>
      </c>
      <c r="I178" t="s">
        <v>208</v>
      </c>
      <c r="J178"/>
      <c r="K178" s="77">
        <v>1.46</v>
      </c>
      <c r="L178" t="s">
        <v>102</v>
      </c>
      <c r="M178" s="78">
        <v>3.39E-2</v>
      </c>
      <c r="N178" s="78">
        <v>5.11E-2</v>
      </c>
      <c r="O178" s="77">
        <v>0.01</v>
      </c>
      <c r="P178" s="77">
        <v>99.19</v>
      </c>
      <c r="Q178" s="77">
        <v>0</v>
      </c>
      <c r="R178" s="77">
        <v>9.9189999999999994E-6</v>
      </c>
      <c r="S178" s="78">
        <v>0</v>
      </c>
      <c r="T178" s="78">
        <v>0</v>
      </c>
      <c r="U178" s="78">
        <v>0</v>
      </c>
    </row>
    <row r="179" spans="2:21">
      <c r="B179" t="s">
        <v>748</v>
      </c>
      <c r="C179" t="s">
        <v>749</v>
      </c>
      <c r="D179" t="s">
        <v>100</v>
      </c>
      <c r="E179" t="s">
        <v>123</v>
      </c>
      <c r="F179" t="s">
        <v>459</v>
      </c>
      <c r="G179" t="s">
        <v>356</v>
      </c>
      <c r="H179" t="s">
        <v>400</v>
      </c>
      <c r="I179" t="s">
        <v>208</v>
      </c>
      <c r="J179"/>
      <c r="K179" s="77">
        <v>6.36</v>
      </c>
      <c r="L179" t="s">
        <v>102</v>
      </c>
      <c r="M179" s="78">
        <v>2.4400000000000002E-2</v>
      </c>
      <c r="N179" s="78">
        <v>5.21E-2</v>
      </c>
      <c r="O179" s="77">
        <v>0.02</v>
      </c>
      <c r="P179" s="77">
        <v>85.25</v>
      </c>
      <c r="Q179" s="77">
        <v>0</v>
      </c>
      <c r="R179" s="77">
        <v>1.7050000000000001E-5</v>
      </c>
      <c r="S179" s="78">
        <v>0</v>
      </c>
      <c r="T179" s="78">
        <v>0</v>
      </c>
      <c r="U179" s="78">
        <v>0</v>
      </c>
    </row>
    <row r="180" spans="2:21">
      <c r="B180" t="s">
        <v>750</v>
      </c>
      <c r="C180" t="s">
        <v>751</v>
      </c>
      <c r="D180" t="s">
        <v>100</v>
      </c>
      <c r="E180" t="s">
        <v>123</v>
      </c>
      <c r="F180" t="s">
        <v>752</v>
      </c>
      <c r="G180" t="s">
        <v>356</v>
      </c>
      <c r="H180" t="s">
        <v>400</v>
      </c>
      <c r="I180" t="s">
        <v>208</v>
      </c>
      <c r="J180"/>
      <c r="K180" s="77">
        <v>1.31</v>
      </c>
      <c r="L180" t="s">
        <v>102</v>
      </c>
      <c r="M180" s="78">
        <v>2.5499999999999998E-2</v>
      </c>
      <c r="N180" s="78">
        <v>4.9399999999999999E-2</v>
      </c>
      <c r="O180" s="77">
        <v>149802.06</v>
      </c>
      <c r="P180" s="77">
        <v>97.06</v>
      </c>
      <c r="Q180" s="77">
        <v>0</v>
      </c>
      <c r="R180" s="77">
        <v>145.39787943600001</v>
      </c>
      <c r="S180" s="78">
        <v>6.9999999999999999E-4</v>
      </c>
      <c r="T180" s="78">
        <v>1.2999999999999999E-3</v>
      </c>
      <c r="U180" s="78">
        <v>2.0000000000000001E-4</v>
      </c>
    </row>
    <row r="181" spans="2:21">
      <c r="B181" t="s">
        <v>753</v>
      </c>
      <c r="C181" t="s">
        <v>754</v>
      </c>
      <c r="D181" t="s">
        <v>100</v>
      </c>
      <c r="E181" t="s">
        <v>123</v>
      </c>
      <c r="F181" t="s">
        <v>755</v>
      </c>
      <c r="G181" t="s">
        <v>471</v>
      </c>
      <c r="H181" t="s">
        <v>472</v>
      </c>
      <c r="I181" t="s">
        <v>150</v>
      </c>
      <c r="J181"/>
      <c r="K181" s="77">
        <v>1</v>
      </c>
      <c r="L181" t="s">
        <v>102</v>
      </c>
      <c r="M181" s="78">
        <v>4.1000000000000002E-2</v>
      </c>
      <c r="N181" s="78">
        <v>5.5E-2</v>
      </c>
      <c r="O181" s="77">
        <v>104040.83</v>
      </c>
      <c r="P181" s="77">
        <v>98.7</v>
      </c>
      <c r="Q181" s="77">
        <v>2.1328399999999998</v>
      </c>
      <c r="R181" s="77">
        <v>104.82113921</v>
      </c>
      <c r="S181" s="78">
        <v>2.9999999999999997E-4</v>
      </c>
      <c r="T181" s="78">
        <v>8.9999999999999998E-4</v>
      </c>
      <c r="U181" s="78">
        <v>1E-4</v>
      </c>
    </row>
    <row r="182" spans="2:21">
      <c r="B182" t="s">
        <v>756</v>
      </c>
      <c r="C182" t="s">
        <v>757</v>
      </c>
      <c r="D182" t="s">
        <v>100</v>
      </c>
      <c r="E182" t="s">
        <v>123</v>
      </c>
      <c r="F182" t="s">
        <v>504</v>
      </c>
      <c r="G182" t="s">
        <v>127</v>
      </c>
      <c r="H182" t="s">
        <v>400</v>
      </c>
      <c r="I182" t="s">
        <v>208</v>
      </c>
      <c r="J182"/>
      <c r="K182" s="77">
        <v>1.54</v>
      </c>
      <c r="L182" t="s">
        <v>102</v>
      </c>
      <c r="M182" s="78">
        <v>2.7E-2</v>
      </c>
      <c r="N182" s="78">
        <v>5.0500000000000003E-2</v>
      </c>
      <c r="O182" s="77">
        <v>4568</v>
      </c>
      <c r="P182" s="77">
        <v>96.65</v>
      </c>
      <c r="Q182" s="77">
        <v>0</v>
      </c>
      <c r="R182" s="77">
        <v>4.4149719999999997</v>
      </c>
      <c r="S182" s="78">
        <v>0</v>
      </c>
      <c r="T182" s="78">
        <v>0</v>
      </c>
      <c r="U182" s="78">
        <v>0</v>
      </c>
    </row>
    <row r="183" spans="2:21">
      <c r="B183" t="s">
        <v>758</v>
      </c>
      <c r="C183" t="s">
        <v>759</v>
      </c>
      <c r="D183" t="s">
        <v>100</v>
      </c>
      <c r="E183" t="s">
        <v>123</v>
      </c>
      <c r="F183" t="s">
        <v>504</v>
      </c>
      <c r="G183" t="s">
        <v>127</v>
      </c>
      <c r="H183" t="s">
        <v>400</v>
      </c>
      <c r="I183" t="s">
        <v>208</v>
      </c>
      <c r="J183"/>
      <c r="K183" s="77">
        <v>3.82</v>
      </c>
      <c r="L183" t="s">
        <v>102</v>
      </c>
      <c r="M183" s="78">
        <v>4.5600000000000002E-2</v>
      </c>
      <c r="N183" s="78">
        <v>5.2600000000000001E-2</v>
      </c>
      <c r="O183" s="77">
        <v>184565.05</v>
      </c>
      <c r="P183" s="77">
        <v>97.85</v>
      </c>
      <c r="Q183" s="77">
        <v>0</v>
      </c>
      <c r="R183" s="77">
        <v>180.596901425</v>
      </c>
      <c r="S183" s="78">
        <v>6.9999999999999999E-4</v>
      </c>
      <c r="T183" s="78">
        <v>1.6000000000000001E-3</v>
      </c>
      <c r="U183" s="78">
        <v>2.9999999999999997E-4</v>
      </c>
    </row>
    <row r="184" spans="2:21">
      <c r="B184" t="s">
        <v>760</v>
      </c>
      <c r="C184" t="s">
        <v>761</v>
      </c>
      <c r="D184" t="s">
        <v>100</v>
      </c>
      <c r="E184" t="s">
        <v>123</v>
      </c>
      <c r="F184" t="s">
        <v>534</v>
      </c>
      <c r="G184" t="s">
        <v>132</v>
      </c>
      <c r="H184" t="s">
        <v>509</v>
      </c>
      <c r="I184" t="s">
        <v>208</v>
      </c>
      <c r="J184"/>
      <c r="K184" s="77">
        <v>8.8699999999999992</v>
      </c>
      <c r="L184" t="s">
        <v>102</v>
      </c>
      <c r="M184" s="78">
        <v>2.7900000000000001E-2</v>
      </c>
      <c r="N184" s="78">
        <v>5.1200000000000002E-2</v>
      </c>
      <c r="O184" s="77">
        <v>174769.07</v>
      </c>
      <c r="P184" s="77">
        <v>82.09</v>
      </c>
      <c r="Q184" s="77">
        <v>0</v>
      </c>
      <c r="R184" s="77">
        <v>143.46792956300001</v>
      </c>
      <c r="S184" s="78">
        <v>4.0000000000000002E-4</v>
      </c>
      <c r="T184" s="78">
        <v>1.2999999999999999E-3</v>
      </c>
      <c r="U184" s="78">
        <v>2.0000000000000001E-4</v>
      </c>
    </row>
    <row r="185" spans="2:21">
      <c r="B185" t="s">
        <v>762</v>
      </c>
      <c r="C185" t="s">
        <v>763</v>
      </c>
      <c r="D185" t="s">
        <v>100</v>
      </c>
      <c r="E185" t="s">
        <v>123</v>
      </c>
      <c r="F185" t="s">
        <v>534</v>
      </c>
      <c r="G185" t="s">
        <v>132</v>
      </c>
      <c r="H185" t="s">
        <v>509</v>
      </c>
      <c r="I185" t="s">
        <v>208</v>
      </c>
      <c r="J185"/>
      <c r="K185" s="77">
        <v>1.38</v>
      </c>
      <c r="L185" t="s">
        <v>102</v>
      </c>
      <c r="M185" s="78">
        <v>3.6499999999999998E-2</v>
      </c>
      <c r="N185" s="78">
        <v>5.0299999999999997E-2</v>
      </c>
      <c r="O185" s="77">
        <v>0.01</v>
      </c>
      <c r="P185" s="77">
        <v>98.51</v>
      </c>
      <c r="Q185" s="77">
        <v>0</v>
      </c>
      <c r="R185" s="77">
        <v>9.8509999999999994E-6</v>
      </c>
      <c r="S185" s="78">
        <v>0</v>
      </c>
      <c r="T185" s="78">
        <v>0</v>
      </c>
      <c r="U185" s="78">
        <v>0</v>
      </c>
    </row>
    <row r="186" spans="2:21">
      <c r="B186" t="s">
        <v>764</v>
      </c>
      <c r="C186" t="s">
        <v>765</v>
      </c>
      <c r="D186" t="s">
        <v>100</v>
      </c>
      <c r="E186" t="s">
        <v>123</v>
      </c>
      <c r="F186" t="s">
        <v>766</v>
      </c>
      <c r="G186" t="s">
        <v>128</v>
      </c>
      <c r="H186" t="s">
        <v>514</v>
      </c>
      <c r="I186" t="s">
        <v>150</v>
      </c>
      <c r="J186"/>
      <c r="K186" s="77">
        <v>1.76</v>
      </c>
      <c r="L186" t="s">
        <v>102</v>
      </c>
      <c r="M186" s="78">
        <v>6.0999999999999999E-2</v>
      </c>
      <c r="N186" s="78">
        <v>6.4000000000000001E-2</v>
      </c>
      <c r="O186" s="77">
        <v>374505.15</v>
      </c>
      <c r="P186" s="77">
        <v>100.83</v>
      </c>
      <c r="Q186" s="77">
        <v>0</v>
      </c>
      <c r="R186" s="77">
        <v>377.61354274500002</v>
      </c>
      <c r="S186" s="78">
        <v>1E-3</v>
      </c>
      <c r="T186" s="78">
        <v>3.3E-3</v>
      </c>
      <c r="U186" s="78">
        <v>5.0000000000000001E-4</v>
      </c>
    </row>
    <row r="187" spans="2:21">
      <c r="B187" t="s">
        <v>767</v>
      </c>
      <c r="C187" t="s">
        <v>768</v>
      </c>
      <c r="D187" t="s">
        <v>100</v>
      </c>
      <c r="E187" t="s">
        <v>123</v>
      </c>
      <c r="F187" t="s">
        <v>562</v>
      </c>
      <c r="G187" t="s">
        <v>471</v>
      </c>
      <c r="H187" t="s">
        <v>509</v>
      </c>
      <c r="I187" t="s">
        <v>208</v>
      </c>
      <c r="J187"/>
      <c r="K187" s="77">
        <v>7.46</v>
      </c>
      <c r="L187" t="s">
        <v>102</v>
      </c>
      <c r="M187" s="78">
        <v>3.0499999999999999E-2</v>
      </c>
      <c r="N187" s="78">
        <v>5.2299999999999999E-2</v>
      </c>
      <c r="O187" s="77">
        <v>311102.26</v>
      </c>
      <c r="P187" s="77">
        <v>85.55</v>
      </c>
      <c r="Q187" s="77">
        <v>4.7443099999999996</v>
      </c>
      <c r="R187" s="77">
        <v>270.89229343</v>
      </c>
      <c r="S187" s="78">
        <v>5.0000000000000001E-4</v>
      </c>
      <c r="T187" s="78">
        <v>2.3999999999999998E-3</v>
      </c>
      <c r="U187" s="78">
        <v>4.0000000000000002E-4</v>
      </c>
    </row>
    <row r="188" spans="2:21">
      <c r="B188" t="s">
        <v>769</v>
      </c>
      <c r="C188" t="s">
        <v>770</v>
      </c>
      <c r="D188" t="s">
        <v>100</v>
      </c>
      <c r="E188" t="s">
        <v>123</v>
      </c>
      <c r="F188" t="s">
        <v>562</v>
      </c>
      <c r="G188" t="s">
        <v>471</v>
      </c>
      <c r="H188" t="s">
        <v>509</v>
      </c>
      <c r="I188" t="s">
        <v>208</v>
      </c>
      <c r="J188"/>
      <c r="K188" s="77">
        <v>2.89</v>
      </c>
      <c r="L188" t="s">
        <v>102</v>
      </c>
      <c r="M188" s="78">
        <v>2.9100000000000001E-2</v>
      </c>
      <c r="N188" s="78">
        <v>5.04E-2</v>
      </c>
      <c r="O188" s="77">
        <v>153755.65</v>
      </c>
      <c r="P188" s="77">
        <v>94.28</v>
      </c>
      <c r="Q188" s="77">
        <v>2.2371400000000001</v>
      </c>
      <c r="R188" s="77">
        <v>147.19796682</v>
      </c>
      <c r="S188" s="78">
        <v>2.9999999999999997E-4</v>
      </c>
      <c r="T188" s="78">
        <v>1.2999999999999999E-3</v>
      </c>
      <c r="U188" s="78">
        <v>2.0000000000000001E-4</v>
      </c>
    </row>
    <row r="189" spans="2:21">
      <c r="B189" t="s">
        <v>771</v>
      </c>
      <c r="C189" t="s">
        <v>772</v>
      </c>
      <c r="D189" t="s">
        <v>100</v>
      </c>
      <c r="E189" t="s">
        <v>123</v>
      </c>
      <c r="F189" t="s">
        <v>562</v>
      </c>
      <c r="G189" t="s">
        <v>471</v>
      </c>
      <c r="H189" t="s">
        <v>509</v>
      </c>
      <c r="I189" t="s">
        <v>208</v>
      </c>
      <c r="J189"/>
      <c r="K189" s="77">
        <v>6.7</v>
      </c>
      <c r="L189" t="s">
        <v>102</v>
      </c>
      <c r="M189" s="78">
        <v>3.0499999999999999E-2</v>
      </c>
      <c r="N189" s="78">
        <v>5.1499999999999997E-2</v>
      </c>
      <c r="O189" s="77">
        <v>418260.79</v>
      </c>
      <c r="P189" s="77">
        <v>87.42</v>
      </c>
      <c r="Q189" s="77">
        <v>6.3784799999999997</v>
      </c>
      <c r="R189" s="77">
        <v>372.02206261800001</v>
      </c>
      <c r="S189" s="78">
        <v>5.9999999999999995E-4</v>
      </c>
      <c r="T189" s="78">
        <v>3.2000000000000002E-3</v>
      </c>
      <c r="U189" s="78">
        <v>5.0000000000000001E-4</v>
      </c>
    </row>
    <row r="190" spans="2:21">
      <c r="B190" t="s">
        <v>773</v>
      </c>
      <c r="C190" t="s">
        <v>774</v>
      </c>
      <c r="D190" t="s">
        <v>100</v>
      </c>
      <c r="E190" t="s">
        <v>123</v>
      </c>
      <c r="F190" t="s">
        <v>562</v>
      </c>
      <c r="G190" t="s">
        <v>471</v>
      </c>
      <c r="H190" t="s">
        <v>509</v>
      </c>
      <c r="I190" t="s">
        <v>208</v>
      </c>
      <c r="J190"/>
      <c r="K190" s="77">
        <v>8.33</v>
      </c>
      <c r="L190" t="s">
        <v>102</v>
      </c>
      <c r="M190" s="78">
        <v>2.63E-2</v>
      </c>
      <c r="N190" s="78">
        <v>5.28E-2</v>
      </c>
      <c r="O190" s="77">
        <v>449406.18</v>
      </c>
      <c r="P190" s="77">
        <v>80.77</v>
      </c>
      <c r="Q190" s="77">
        <v>5.9096900000000003</v>
      </c>
      <c r="R190" s="77">
        <v>368.895061586</v>
      </c>
      <c r="S190" s="78">
        <v>5.9999999999999995E-4</v>
      </c>
      <c r="T190" s="78">
        <v>3.2000000000000002E-3</v>
      </c>
      <c r="U190" s="78">
        <v>5.0000000000000001E-4</v>
      </c>
    </row>
    <row r="191" spans="2:21">
      <c r="B191" t="s">
        <v>775</v>
      </c>
      <c r="C191" t="s">
        <v>776</v>
      </c>
      <c r="D191" t="s">
        <v>100</v>
      </c>
      <c r="E191" t="s">
        <v>123</v>
      </c>
      <c r="F191" t="s">
        <v>562</v>
      </c>
      <c r="G191" t="s">
        <v>471</v>
      </c>
      <c r="H191" t="s">
        <v>509</v>
      </c>
      <c r="I191" t="s">
        <v>208</v>
      </c>
      <c r="J191"/>
      <c r="K191" s="77">
        <v>4.99</v>
      </c>
      <c r="L191" t="s">
        <v>102</v>
      </c>
      <c r="M191" s="78">
        <v>3.95E-2</v>
      </c>
      <c r="N191" s="78">
        <v>4.7800000000000002E-2</v>
      </c>
      <c r="O191" s="77">
        <v>0.01</v>
      </c>
      <c r="P191" s="77">
        <v>96.27</v>
      </c>
      <c r="Q191" s="77">
        <v>0</v>
      </c>
      <c r="R191" s="77">
        <v>9.6269999999999995E-6</v>
      </c>
      <c r="S191" s="78">
        <v>0</v>
      </c>
      <c r="T191" s="78">
        <v>0</v>
      </c>
      <c r="U191" s="78">
        <v>0</v>
      </c>
    </row>
    <row r="192" spans="2:21">
      <c r="B192" t="s">
        <v>777</v>
      </c>
      <c r="C192" t="s">
        <v>778</v>
      </c>
      <c r="D192" t="s">
        <v>100</v>
      </c>
      <c r="E192" t="s">
        <v>123</v>
      </c>
      <c r="F192" t="s">
        <v>779</v>
      </c>
      <c r="G192" t="s">
        <v>780</v>
      </c>
      <c r="H192" t="s">
        <v>509</v>
      </c>
      <c r="I192" t="s">
        <v>208</v>
      </c>
      <c r="J192"/>
      <c r="K192" s="77">
        <v>0.11</v>
      </c>
      <c r="L192" t="s">
        <v>102</v>
      </c>
      <c r="M192" s="78">
        <v>3.4000000000000002E-2</v>
      </c>
      <c r="N192" s="78">
        <v>6.59E-2</v>
      </c>
      <c r="O192" s="77">
        <v>1147.77</v>
      </c>
      <c r="P192" s="77">
        <v>100.13</v>
      </c>
      <c r="Q192" s="77">
        <v>0</v>
      </c>
      <c r="R192" s="77">
        <v>1.1492621009999999</v>
      </c>
      <c r="S192" s="78">
        <v>0</v>
      </c>
      <c r="T192" s="78">
        <v>0</v>
      </c>
      <c r="U192" s="78">
        <v>0</v>
      </c>
    </row>
    <row r="193" spans="2:21">
      <c r="B193" t="s">
        <v>781</v>
      </c>
      <c r="C193" t="s">
        <v>782</v>
      </c>
      <c r="D193" t="s">
        <v>100</v>
      </c>
      <c r="E193" t="s">
        <v>123</v>
      </c>
      <c r="F193" t="s">
        <v>574</v>
      </c>
      <c r="G193" t="s">
        <v>471</v>
      </c>
      <c r="H193" t="s">
        <v>509</v>
      </c>
      <c r="I193" t="s">
        <v>208</v>
      </c>
      <c r="J193"/>
      <c r="K193" s="77">
        <v>1.06</v>
      </c>
      <c r="L193" t="s">
        <v>102</v>
      </c>
      <c r="M193" s="78">
        <v>3.9199999999999999E-2</v>
      </c>
      <c r="N193" s="78">
        <v>5.5399999999999998E-2</v>
      </c>
      <c r="O193" s="77">
        <v>0.02</v>
      </c>
      <c r="P193" s="77">
        <v>100</v>
      </c>
      <c r="Q193" s="77">
        <v>0</v>
      </c>
      <c r="R193" s="77">
        <v>2.0000000000000002E-5</v>
      </c>
      <c r="S193" s="78">
        <v>0</v>
      </c>
      <c r="T193" s="78">
        <v>0</v>
      </c>
      <c r="U193" s="78">
        <v>0</v>
      </c>
    </row>
    <row r="194" spans="2:21">
      <c r="B194" t="s">
        <v>783</v>
      </c>
      <c r="C194" t="s">
        <v>784</v>
      </c>
      <c r="D194" t="s">
        <v>100</v>
      </c>
      <c r="E194" t="s">
        <v>123</v>
      </c>
      <c r="F194" t="s">
        <v>574</v>
      </c>
      <c r="G194" t="s">
        <v>471</v>
      </c>
      <c r="H194" t="s">
        <v>509</v>
      </c>
      <c r="I194" t="s">
        <v>208</v>
      </c>
      <c r="J194"/>
      <c r="K194" s="77">
        <v>6.13</v>
      </c>
      <c r="L194" t="s">
        <v>102</v>
      </c>
      <c r="M194" s="78">
        <v>2.64E-2</v>
      </c>
      <c r="N194" s="78">
        <v>5.2200000000000003E-2</v>
      </c>
      <c r="O194" s="77">
        <v>766600.2</v>
      </c>
      <c r="P194" s="77">
        <v>86.46</v>
      </c>
      <c r="Q194" s="77">
        <v>0</v>
      </c>
      <c r="R194" s="77">
        <v>662.80253291999998</v>
      </c>
      <c r="S194" s="78">
        <v>5.0000000000000001E-4</v>
      </c>
      <c r="T194" s="78">
        <v>5.7999999999999996E-3</v>
      </c>
      <c r="U194" s="78">
        <v>8.9999999999999998E-4</v>
      </c>
    </row>
    <row r="195" spans="2:21">
      <c r="B195" t="s">
        <v>785</v>
      </c>
      <c r="C195" t="s">
        <v>786</v>
      </c>
      <c r="D195" t="s">
        <v>100</v>
      </c>
      <c r="E195" t="s">
        <v>123</v>
      </c>
      <c r="F195" t="s">
        <v>574</v>
      </c>
      <c r="G195" t="s">
        <v>471</v>
      </c>
      <c r="H195" t="s">
        <v>509</v>
      </c>
      <c r="I195" t="s">
        <v>208</v>
      </c>
      <c r="J195"/>
      <c r="K195" s="77">
        <v>7.74</v>
      </c>
      <c r="L195" t="s">
        <v>102</v>
      </c>
      <c r="M195" s="78">
        <v>2.5000000000000001E-2</v>
      </c>
      <c r="N195" s="78">
        <v>5.4399999999999997E-2</v>
      </c>
      <c r="O195" s="77">
        <v>426552.89</v>
      </c>
      <c r="P195" s="77">
        <v>80.78</v>
      </c>
      <c r="Q195" s="77">
        <v>0</v>
      </c>
      <c r="R195" s="77">
        <v>344.56942454199998</v>
      </c>
      <c r="S195" s="78">
        <v>2.9999999999999997E-4</v>
      </c>
      <c r="T195" s="78">
        <v>3.0000000000000001E-3</v>
      </c>
      <c r="U195" s="78">
        <v>5.0000000000000001E-4</v>
      </c>
    </row>
    <row r="196" spans="2:21">
      <c r="B196" t="s">
        <v>787</v>
      </c>
      <c r="C196" t="s">
        <v>788</v>
      </c>
      <c r="D196" t="s">
        <v>100</v>
      </c>
      <c r="E196" t="s">
        <v>123</v>
      </c>
      <c r="F196" t="s">
        <v>789</v>
      </c>
      <c r="G196" t="s">
        <v>471</v>
      </c>
      <c r="H196" t="s">
        <v>514</v>
      </c>
      <c r="I196" t="s">
        <v>150</v>
      </c>
      <c r="J196"/>
      <c r="K196" s="77">
        <v>6.71</v>
      </c>
      <c r="L196" t="s">
        <v>102</v>
      </c>
      <c r="M196" s="78">
        <v>2.98E-2</v>
      </c>
      <c r="N196" s="78">
        <v>5.3100000000000001E-2</v>
      </c>
      <c r="O196" s="77">
        <v>243872.76</v>
      </c>
      <c r="P196" s="77">
        <v>86.08</v>
      </c>
      <c r="Q196" s="77">
        <v>3.6337000000000002</v>
      </c>
      <c r="R196" s="77">
        <v>213.55937180800001</v>
      </c>
      <c r="S196" s="78">
        <v>5.9999999999999995E-4</v>
      </c>
      <c r="T196" s="78">
        <v>1.9E-3</v>
      </c>
      <c r="U196" s="78">
        <v>2.9999999999999997E-4</v>
      </c>
    </row>
    <row r="197" spans="2:21">
      <c r="B197" t="s">
        <v>790</v>
      </c>
      <c r="C197" t="s">
        <v>791</v>
      </c>
      <c r="D197" t="s">
        <v>100</v>
      </c>
      <c r="E197" t="s">
        <v>123</v>
      </c>
      <c r="F197" t="s">
        <v>789</v>
      </c>
      <c r="G197" t="s">
        <v>471</v>
      </c>
      <c r="H197" t="s">
        <v>514</v>
      </c>
      <c r="I197" t="s">
        <v>150</v>
      </c>
      <c r="J197"/>
      <c r="K197" s="77">
        <v>5.45</v>
      </c>
      <c r="L197" t="s">
        <v>102</v>
      </c>
      <c r="M197" s="78">
        <v>3.4299999999999997E-2</v>
      </c>
      <c r="N197" s="78">
        <v>5.0099999999999999E-2</v>
      </c>
      <c r="O197" s="77">
        <v>307472.78999999998</v>
      </c>
      <c r="P197" s="77">
        <v>92.15</v>
      </c>
      <c r="Q197" s="77">
        <v>5.2731599999999998</v>
      </c>
      <c r="R197" s="77">
        <v>288.60933598499997</v>
      </c>
      <c r="S197" s="78">
        <v>1E-3</v>
      </c>
      <c r="T197" s="78">
        <v>2.5000000000000001E-3</v>
      </c>
      <c r="U197" s="78">
        <v>4.0000000000000002E-4</v>
      </c>
    </row>
    <row r="198" spans="2:21">
      <c r="B198" t="s">
        <v>792</v>
      </c>
      <c r="C198" t="s">
        <v>793</v>
      </c>
      <c r="D198" t="s">
        <v>100</v>
      </c>
      <c r="E198" t="s">
        <v>123</v>
      </c>
      <c r="F198" t="s">
        <v>592</v>
      </c>
      <c r="G198" t="s">
        <v>471</v>
      </c>
      <c r="H198" t="s">
        <v>509</v>
      </c>
      <c r="I198" t="s">
        <v>208</v>
      </c>
      <c r="J198"/>
      <c r="K198" s="77">
        <v>2</v>
      </c>
      <c r="L198" t="s">
        <v>102</v>
      </c>
      <c r="M198" s="78">
        <v>3.61E-2</v>
      </c>
      <c r="N198" s="78">
        <v>4.9399999999999999E-2</v>
      </c>
      <c r="O198" s="77">
        <v>632862.99</v>
      </c>
      <c r="P198" s="77">
        <v>98.99</v>
      </c>
      <c r="Q198" s="77">
        <v>0</v>
      </c>
      <c r="R198" s="77">
        <v>626.47107380099999</v>
      </c>
      <c r="S198" s="78">
        <v>8.0000000000000004E-4</v>
      </c>
      <c r="T198" s="78">
        <v>5.4999999999999997E-3</v>
      </c>
      <c r="U198" s="78">
        <v>8.9999999999999998E-4</v>
      </c>
    </row>
    <row r="199" spans="2:21">
      <c r="B199" t="s">
        <v>794</v>
      </c>
      <c r="C199" t="s">
        <v>795</v>
      </c>
      <c r="D199" t="s">
        <v>100</v>
      </c>
      <c r="E199" t="s">
        <v>123</v>
      </c>
      <c r="F199" t="s">
        <v>592</v>
      </c>
      <c r="G199" t="s">
        <v>471</v>
      </c>
      <c r="H199" t="s">
        <v>509</v>
      </c>
      <c r="I199" t="s">
        <v>208</v>
      </c>
      <c r="J199"/>
      <c r="K199" s="77">
        <v>3</v>
      </c>
      <c r="L199" t="s">
        <v>102</v>
      </c>
      <c r="M199" s="78">
        <v>3.3000000000000002E-2</v>
      </c>
      <c r="N199" s="78">
        <v>4.4900000000000002E-2</v>
      </c>
      <c r="O199" s="77">
        <v>208288.2</v>
      </c>
      <c r="P199" s="77">
        <v>97.75</v>
      </c>
      <c r="Q199" s="77">
        <v>0</v>
      </c>
      <c r="R199" s="77">
        <v>203.60171550000001</v>
      </c>
      <c r="S199" s="78">
        <v>6.9999999999999999E-4</v>
      </c>
      <c r="T199" s="78">
        <v>1.8E-3</v>
      </c>
      <c r="U199" s="78">
        <v>2.9999999999999997E-4</v>
      </c>
    </row>
    <row r="200" spans="2:21">
      <c r="B200" t="s">
        <v>796</v>
      </c>
      <c r="C200" t="s">
        <v>797</v>
      </c>
      <c r="D200" t="s">
        <v>100</v>
      </c>
      <c r="E200" t="s">
        <v>123</v>
      </c>
      <c r="F200" t="s">
        <v>592</v>
      </c>
      <c r="G200" t="s">
        <v>471</v>
      </c>
      <c r="H200" t="s">
        <v>509</v>
      </c>
      <c r="I200" t="s">
        <v>208</v>
      </c>
      <c r="J200"/>
      <c r="K200" s="77">
        <v>5.39</v>
      </c>
      <c r="L200" t="s">
        <v>102</v>
      </c>
      <c r="M200" s="78">
        <v>2.6200000000000001E-2</v>
      </c>
      <c r="N200" s="78">
        <v>5.11E-2</v>
      </c>
      <c r="O200" s="77">
        <v>549877.66</v>
      </c>
      <c r="P200" s="77">
        <v>88.3</v>
      </c>
      <c r="Q200" s="77">
        <v>0</v>
      </c>
      <c r="R200" s="77">
        <v>485.54197377999998</v>
      </c>
      <c r="S200" s="78">
        <v>4.0000000000000002E-4</v>
      </c>
      <c r="T200" s="78">
        <v>4.1999999999999997E-3</v>
      </c>
      <c r="U200" s="78">
        <v>6.9999999999999999E-4</v>
      </c>
    </row>
    <row r="201" spans="2:21">
      <c r="B201" t="s">
        <v>798</v>
      </c>
      <c r="C201" t="s">
        <v>799</v>
      </c>
      <c r="D201" t="s">
        <v>100</v>
      </c>
      <c r="E201" t="s">
        <v>123</v>
      </c>
      <c r="F201" t="s">
        <v>800</v>
      </c>
      <c r="G201" t="s">
        <v>780</v>
      </c>
      <c r="H201" t="s">
        <v>509</v>
      </c>
      <c r="I201" t="s">
        <v>208</v>
      </c>
      <c r="J201"/>
      <c r="K201" s="77">
        <v>0.54</v>
      </c>
      <c r="L201" t="s">
        <v>102</v>
      </c>
      <c r="M201" s="78">
        <v>2.4E-2</v>
      </c>
      <c r="N201" s="78">
        <v>5.9499999999999997E-2</v>
      </c>
      <c r="O201" s="77">
        <v>23638.78</v>
      </c>
      <c r="P201" s="77">
        <v>98.35</v>
      </c>
      <c r="Q201" s="77">
        <v>0</v>
      </c>
      <c r="R201" s="77">
        <v>23.248740130000002</v>
      </c>
      <c r="S201" s="78">
        <v>2.9999999999999997E-4</v>
      </c>
      <c r="T201" s="78">
        <v>2.0000000000000001E-4</v>
      </c>
      <c r="U201" s="78">
        <v>0</v>
      </c>
    </row>
    <row r="202" spans="2:21">
      <c r="B202" t="s">
        <v>801</v>
      </c>
      <c r="C202" t="s">
        <v>802</v>
      </c>
      <c r="D202" t="s">
        <v>100</v>
      </c>
      <c r="E202" t="s">
        <v>123</v>
      </c>
      <c r="F202" t="s">
        <v>800</v>
      </c>
      <c r="G202" t="s">
        <v>780</v>
      </c>
      <c r="H202" t="s">
        <v>509</v>
      </c>
      <c r="I202" t="s">
        <v>208</v>
      </c>
      <c r="J202"/>
      <c r="K202" s="77">
        <v>2.2999999999999998</v>
      </c>
      <c r="L202" t="s">
        <v>102</v>
      </c>
      <c r="M202" s="78">
        <v>2.3E-2</v>
      </c>
      <c r="N202" s="78">
        <v>5.8099999999999999E-2</v>
      </c>
      <c r="O202" s="77">
        <v>232993.78</v>
      </c>
      <c r="P202" s="77">
        <v>93.13</v>
      </c>
      <c r="Q202" s="77">
        <v>0</v>
      </c>
      <c r="R202" s="77">
        <v>216.98710731400001</v>
      </c>
      <c r="S202" s="78">
        <v>2.9999999999999997E-4</v>
      </c>
      <c r="T202" s="78">
        <v>1.9E-3</v>
      </c>
      <c r="U202" s="78">
        <v>2.9999999999999997E-4</v>
      </c>
    </row>
    <row r="203" spans="2:21">
      <c r="B203" t="s">
        <v>803</v>
      </c>
      <c r="C203" t="s">
        <v>804</v>
      </c>
      <c r="D203" t="s">
        <v>100</v>
      </c>
      <c r="E203" t="s">
        <v>123</v>
      </c>
      <c r="F203" t="s">
        <v>800</v>
      </c>
      <c r="G203" t="s">
        <v>780</v>
      </c>
      <c r="H203" t="s">
        <v>509</v>
      </c>
      <c r="I203" t="s">
        <v>208</v>
      </c>
      <c r="J203"/>
      <c r="K203" s="77">
        <v>1.6</v>
      </c>
      <c r="L203" t="s">
        <v>102</v>
      </c>
      <c r="M203" s="78">
        <v>2.75E-2</v>
      </c>
      <c r="N203" s="78">
        <v>5.5899999999999998E-2</v>
      </c>
      <c r="O203" s="77">
        <v>135166.94</v>
      </c>
      <c r="P203" s="77">
        <v>96.59</v>
      </c>
      <c r="Q203" s="77">
        <v>0</v>
      </c>
      <c r="R203" s="77">
        <v>130.55774734600001</v>
      </c>
      <c r="S203" s="78">
        <v>4.0000000000000002E-4</v>
      </c>
      <c r="T203" s="78">
        <v>1.1000000000000001E-3</v>
      </c>
      <c r="U203" s="78">
        <v>2.0000000000000001E-4</v>
      </c>
    </row>
    <row r="204" spans="2:21">
      <c r="B204" t="s">
        <v>805</v>
      </c>
      <c r="C204" t="s">
        <v>806</v>
      </c>
      <c r="D204" t="s">
        <v>100</v>
      </c>
      <c r="E204" t="s">
        <v>123</v>
      </c>
      <c r="F204" t="s">
        <v>800</v>
      </c>
      <c r="G204" t="s">
        <v>780</v>
      </c>
      <c r="H204" t="s">
        <v>509</v>
      </c>
      <c r="I204" t="s">
        <v>208</v>
      </c>
      <c r="J204"/>
      <c r="K204" s="77">
        <v>2.59</v>
      </c>
      <c r="L204" t="s">
        <v>102</v>
      </c>
      <c r="M204" s="78">
        <v>2.1499999999999998E-2</v>
      </c>
      <c r="N204" s="78">
        <v>5.8299999999999998E-2</v>
      </c>
      <c r="O204" s="77">
        <v>129347.43</v>
      </c>
      <c r="P204" s="77">
        <v>91.16</v>
      </c>
      <c r="Q204" s="77">
        <v>6.8789100000000003</v>
      </c>
      <c r="R204" s="77">
        <v>124.79202718800001</v>
      </c>
      <c r="S204" s="78">
        <v>2.0000000000000001E-4</v>
      </c>
      <c r="T204" s="78">
        <v>1.1000000000000001E-3</v>
      </c>
      <c r="U204" s="78">
        <v>2.0000000000000001E-4</v>
      </c>
    </row>
    <row r="205" spans="2:21">
      <c r="B205" t="s">
        <v>807</v>
      </c>
      <c r="C205" t="s">
        <v>808</v>
      </c>
      <c r="D205" t="s">
        <v>100</v>
      </c>
      <c r="E205" t="s">
        <v>123</v>
      </c>
      <c r="F205" t="s">
        <v>809</v>
      </c>
      <c r="G205" t="s">
        <v>112</v>
      </c>
      <c r="H205" t="s">
        <v>596</v>
      </c>
      <c r="I205" t="s">
        <v>208</v>
      </c>
      <c r="J205"/>
      <c r="K205" s="77">
        <v>1.93</v>
      </c>
      <c r="L205" t="s">
        <v>102</v>
      </c>
      <c r="M205" s="78">
        <v>0.04</v>
      </c>
      <c r="N205" s="78">
        <v>4.9299999999999997E-2</v>
      </c>
      <c r="O205" s="77">
        <v>4323.75</v>
      </c>
      <c r="P205" s="77">
        <v>98.36</v>
      </c>
      <c r="Q205" s="77">
        <v>1.5565500000000001</v>
      </c>
      <c r="R205" s="77">
        <v>5.8093905000000001</v>
      </c>
      <c r="S205" s="78">
        <v>0</v>
      </c>
      <c r="T205" s="78">
        <v>1E-4</v>
      </c>
      <c r="U205" s="78">
        <v>0</v>
      </c>
    </row>
    <row r="206" spans="2:21">
      <c r="B206" t="s">
        <v>810</v>
      </c>
      <c r="C206" t="s">
        <v>811</v>
      </c>
      <c r="D206" t="s">
        <v>100</v>
      </c>
      <c r="E206" t="s">
        <v>123</v>
      </c>
      <c r="F206" t="s">
        <v>809</v>
      </c>
      <c r="G206" t="s">
        <v>112</v>
      </c>
      <c r="H206" t="s">
        <v>596</v>
      </c>
      <c r="I206" t="s">
        <v>208</v>
      </c>
      <c r="J206"/>
      <c r="K206" s="77">
        <v>3.55</v>
      </c>
      <c r="L206" t="s">
        <v>102</v>
      </c>
      <c r="M206" s="78">
        <v>0.04</v>
      </c>
      <c r="N206" s="78">
        <v>5.1299999999999998E-2</v>
      </c>
      <c r="O206" s="77">
        <v>37160.300000000003</v>
      </c>
      <c r="P206" s="77">
        <v>98.13</v>
      </c>
      <c r="Q206" s="77">
        <v>0</v>
      </c>
      <c r="R206" s="77">
        <v>36.465402390000001</v>
      </c>
      <c r="S206" s="78">
        <v>0</v>
      </c>
      <c r="T206" s="78">
        <v>2.9999999999999997E-4</v>
      </c>
      <c r="U206" s="78">
        <v>1E-4</v>
      </c>
    </row>
    <row r="207" spans="2:21">
      <c r="B207" t="s">
        <v>812</v>
      </c>
      <c r="C207" t="s">
        <v>813</v>
      </c>
      <c r="D207" t="s">
        <v>100</v>
      </c>
      <c r="E207" t="s">
        <v>123</v>
      </c>
      <c r="F207" t="s">
        <v>601</v>
      </c>
      <c r="G207" t="s">
        <v>602</v>
      </c>
      <c r="H207" t="s">
        <v>603</v>
      </c>
      <c r="I207" t="s">
        <v>150</v>
      </c>
      <c r="J207"/>
      <c r="K207" s="77">
        <v>1.31</v>
      </c>
      <c r="L207" t="s">
        <v>102</v>
      </c>
      <c r="M207" s="78">
        <v>3.0499999999999999E-2</v>
      </c>
      <c r="N207" s="78">
        <v>5.6899999999999999E-2</v>
      </c>
      <c r="O207" s="77">
        <v>9145.32</v>
      </c>
      <c r="P207" s="77">
        <v>96.75</v>
      </c>
      <c r="Q207" s="77">
        <v>6.3293299999999997</v>
      </c>
      <c r="R207" s="77">
        <v>15.177427099999999</v>
      </c>
      <c r="S207" s="78">
        <v>1E-4</v>
      </c>
      <c r="T207" s="78">
        <v>1E-4</v>
      </c>
      <c r="U207" s="78">
        <v>0</v>
      </c>
    </row>
    <row r="208" spans="2:21">
      <c r="B208" t="s">
        <v>814</v>
      </c>
      <c r="C208" t="s">
        <v>815</v>
      </c>
      <c r="D208" t="s">
        <v>100</v>
      </c>
      <c r="E208" t="s">
        <v>123</v>
      </c>
      <c r="F208" t="s">
        <v>601</v>
      </c>
      <c r="G208" t="s">
        <v>602</v>
      </c>
      <c r="H208" t="s">
        <v>603</v>
      </c>
      <c r="I208" t="s">
        <v>150</v>
      </c>
      <c r="J208"/>
      <c r="K208" s="77">
        <v>2.93</v>
      </c>
      <c r="L208" t="s">
        <v>102</v>
      </c>
      <c r="M208" s="78">
        <v>2.58E-2</v>
      </c>
      <c r="N208" s="78">
        <v>5.5300000000000002E-2</v>
      </c>
      <c r="O208" s="77">
        <v>132921.72</v>
      </c>
      <c r="P208" s="77">
        <v>92</v>
      </c>
      <c r="Q208" s="77">
        <v>1.71469</v>
      </c>
      <c r="R208" s="77">
        <v>124.00267239999999</v>
      </c>
      <c r="S208" s="78">
        <v>4.0000000000000002E-4</v>
      </c>
      <c r="T208" s="78">
        <v>1.1000000000000001E-3</v>
      </c>
      <c r="U208" s="78">
        <v>2.0000000000000001E-4</v>
      </c>
    </row>
    <row r="209" spans="2:21">
      <c r="B209" t="s">
        <v>816</v>
      </c>
      <c r="C209" t="s">
        <v>817</v>
      </c>
      <c r="D209" t="s">
        <v>100</v>
      </c>
      <c r="E209" t="s">
        <v>123</v>
      </c>
      <c r="F209" t="s">
        <v>628</v>
      </c>
      <c r="G209" t="s">
        <v>367</v>
      </c>
      <c r="H209" t="s">
        <v>596</v>
      </c>
      <c r="I209" t="s">
        <v>208</v>
      </c>
      <c r="J209"/>
      <c r="K209" s="77">
        <v>4.9400000000000004</v>
      </c>
      <c r="L209" t="s">
        <v>102</v>
      </c>
      <c r="M209" s="78">
        <v>2.4299999999999999E-2</v>
      </c>
      <c r="N209" s="78">
        <v>5.16E-2</v>
      </c>
      <c r="O209" s="77">
        <v>481488.56</v>
      </c>
      <c r="P209" s="77">
        <v>87.92</v>
      </c>
      <c r="Q209" s="77">
        <v>0</v>
      </c>
      <c r="R209" s="77">
        <v>423.32474195200001</v>
      </c>
      <c r="S209" s="78">
        <v>2.9999999999999997E-4</v>
      </c>
      <c r="T209" s="78">
        <v>3.7000000000000002E-3</v>
      </c>
      <c r="U209" s="78">
        <v>5.9999999999999995E-4</v>
      </c>
    </row>
    <row r="210" spans="2:21">
      <c r="B210" t="s">
        <v>818</v>
      </c>
      <c r="C210" t="s">
        <v>819</v>
      </c>
      <c r="D210" t="s">
        <v>100</v>
      </c>
      <c r="E210" t="s">
        <v>123</v>
      </c>
      <c r="F210" t="s">
        <v>628</v>
      </c>
      <c r="G210" t="s">
        <v>367</v>
      </c>
      <c r="H210" t="s">
        <v>596</v>
      </c>
      <c r="I210" t="s">
        <v>208</v>
      </c>
      <c r="J210"/>
      <c r="K210" s="77">
        <v>0.9</v>
      </c>
      <c r="L210" t="s">
        <v>102</v>
      </c>
      <c r="M210" s="78">
        <v>6.4000000000000001E-2</v>
      </c>
      <c r="N210" s="78">
        <v>5.6399999999999999E-2</v>
      </c>
      <c r="O210" s="77">
        <v>0.01</v>
      </c>
      <c r="P210" s="77">
        <v>101.3</v>
      </c>
      <c r="Q210" s="77">
        <v>0</v>
      </c>
      <c r="R210" s="77">
        <v>1.013E-5</v>
      </c>
      <c r="S210" s="78">
        <v>0</v>
      </c>
      <c r="T210" s="78">
        <v>0</v>
      </c>
      <c r="U210" s="78">
        <v>0</v>
      </c>
    </row>
    <row r="211" spans="2:21">
      <c r="B211" t="s">
        <v>820</v>
      </c>
      <c r="C211" t="s">
        <v>821</v>
      </c>
      <c r="D211" t="s">
        <v>100</v>
      </c>
      <c r="E211" t="s">
        <v>123</v>
      </c>
      <c r="F211" t="s">
        <v>822</v>
      </c>
      <c r="G211" t="s">
        <v>132</v>
      </c>
      <c r="H211" t="s">
        <v>596</v>
      </c>
      <c r="I211" t="s">
        <v>208</v>
      </c>
      <c r="J211"/>
      <c r="K211" s="77">
        <v>2.96</v>
      </c>
      <c r="L211" t="s">
        <v>102</v>
      </c>
      <c r="M211" s="78">
        <v>0.04</v>
      </c>
      <c r="N211" s="78">
        <v>5.0500000000000003E-2</v>
      </c>
      <c r="O211" s="77">
        <v>0.01</v>
      </c>
      <c r="P211" s="77">
        <v>97.11</v>
      </c>
      <c r="Q211" s="77">
        <v>0</v>
      </c>
      <c r="R211" s="77">
        <v>9.7110000000000007E-6</v>
      </c>
      <c r="S211" s="78">
        <v>0</v>
      </c>
      <c r="T211" s="78">
        <v>0</v>
      </c>
      <c r="U211" s="78">
        <v>0</v>
      </c>
    </row>
    <row r="212" spans="2:21">
      <c r="B212" t="s">
        <v>823</v>
      </c>
      <c r="C212" t="s">
        <v>824</v>
      </c>
      <c r="D212" t="s">
        <v>100</v>
      </c>
      <c r="E212" t="s">
        <v>123</v>
      </c>
      <c r="F212" t="s">
        <v>825</v>
      </c>
      <c r="G212" t="s">
        <v>826</v>
      </c>
      <c r="H212" t="s">
        <v>596</v>
      </c>
      <c r="I212" t="s">
        <v>208</v>
      </c>
      <c r="J212"/>
      <c r="K212" s="77">
        <v>1.21</v>
      </c>
      <c r="L212" t="s">
        <v>102</v>
      </c>
      <c r="M212" s="78">
        <v>3.3500000000000002E-2</v>
      </c>
      <c r="N212" s="78">
        <v>5.0700000000000002E-2</v>
      </c>
      <c r="O212" s="77">
        <v>0.01</v>
      </c>
      <c r="P212" s="77">
        <v>98.83</v>
      </c>
      <c r="Q212" s="77">
        <v>0</v>
      </c>
      <c r="R212" s="77">
        <v>9.8830000000000001E-6</v>
      </c>
      <c r="S212" s="78">
        <v>0</v>
      </c>
      <c r="T212" s="78">
        <v>0</v>
      </c>
      <c r="U212" s="78">
        <v>0</v>
      </c>
    </row>
    <row r="213" spans="2:21">
      <c r="B213" t="s">
        <v>827</v>
      </c>
      <c r="C213" t="s">
        <v>828</v>
      </c>
      <c r="D213" t="s">
        <v>100</v>
      </c>
      <c r="E213" t="s">
        <v>123</v>
      </c>
      <c r="F213" t="s">
        <v>825</v>
      </c>
      <c r="G213" t="s">
        <v>826</v>
      </c>
      <c r="H213" t="s">
        <v>596</v>
      </c>
      <c r="I213" t="s">
        <v>208</v>
      </c>
      <c r="J213"/>
      <c r="K213" s="77">
        <v>3.71</v>
      </c>
      <c r="L213" t="s">
        <v>102</v>
      </c>
      <c r="M213" s="78">
        <v>2.6200000000000001E-2</v>
      </c>
      <c r="N213" s="78">
        <v>5.1999999999999998E-2</v>
      </c>
      <c r="O213" s="77">
        <v>0.02</v>
      </c>
      <c r="P213" s="77">
        <v>91.08</v>
      </c>
      <c r="Q213" s="77">
        <v>0</v>
      </c>
      <c r="R213" s="77">
        <v>1.8216E-5</v>
      </c>
      <c r="S213" s="78">
        <v>0</v>
      </c>
      <c r="T213" s="78">
        <v>0</v>
      </c>
      <c r="U213" s="78">
        <v>0</v>
      </c>
    </row>
    <row r="214" spans="2:21">
      <c r="B214" t="s">
        <v>829</v>
      </c>
      <c r="C214" t="s">
        <v>830</v>
      </c>
      <c r="D214" t="s">
        <v>100</v>
      </c>
      <c r="E214" t="s">
        <v>123</v>
      </c>
      <c r="F214" t="s">
        <v>633</v>
      </c>
      <c r="G214" t="s">
        <v>127</v>
      </c>
      <c r="H214" t="s">
        <v>596</v>
      </c>
      <c r="I214" t="s">
        <v>208</v>
      </c>
      <c r="J214"/>
      <c r="K214" s="77">
        <v>1.69</v>
      </c>
      <c r="L214" t="s">
        <v>102</v>
      </c>
      <c r="M214" s="78">
        <v>3.2500000000000001E-2</v>
      </c>
      <c r="N214" s="78">
        <v>6.0499999999999998E-2</v>
      </c>
      <c r="O214" s="77">
        <v>2690.58</v>
      </c>
      <c r="P214" s="77">
        <v>96.25</v>
      </c>
      <c r="Q214" s="77">
        <v>0</v>
      </c>
      <c r="R214" s="77">
        <v>2.5896832500000002</v>
      </c>
      <c r="S214" s="78">
        <v>0</v>
      </c>
      <c r="T214" s="78">
        <v>0</v>
      </c>
      <c r="U214" s="78">
        <v>0</v>
      </c>
    </row>
    <row r="215" spans="2:21">
      <c r="B215" t="s">
        <v>831</v>
      </c>
      <c r="C215" t="s">
        <v>832</v>
      </c>
      <c r="D215" t="s">
        <v>100</v>
      </c>
      <c r="E215" t="s">
        <v>123</v>
      </c>
      <c r="F215" t="s">
        <v>633</v>
      </c>
      <c r="G215" t="s">
        <v>127</v>
      </c>
      <c r="H215" t="s">
        <v>596</v>
      </c>
      <c r="I215" t="s">
        <v>208</v>
      </c>
      <c r="J215"/>
      <c r="K215" s="77">
        <v>2.37</v>
      </c>
      <c r="L215" t="s">
        <v>102</v>
      </c>
      <c r="M215" s="78">
        <v>5.7000000000000002E-2</v>
      </c>
      <c r="N215" s="78">
        <v>6.3899999999999998E-2</v>
      </c>
      <c r="O215" s="77">
        <v>484564.53</v>
      </c>
      <c r="P215" s="77">
        <v>98.88</v>
      </c>
      <c r="Q215" s="77">
        <v>0</v>
      </c>
      <c r="R215" s="77">
        <v>479.13740726399999</v>
      </c>
      <c r="S215" s="78">
        <v>1.1999999999999999E-3</v>
      </c>
      <c r="T215" s="78">
        <v>4.1999999999999997E-3</v>
      </c>
      <c r="U215" s="78">
        <v>6.9999999999999999E-4</v>
      </c>
    </row>
    <row r="216" spans="2:21">
      <c r="B216" t="s">
        <v>833</v>
      </c>
      <c r="C216" t="s">
        <v>834</v>
      </c>
      <c r="D216" t="s">
        <v>100</v>
      </c>
      <c r="E216" t="s">
        <v>123</v>
      </c>
      <c r="F216" t="s">
        <v>638</v>
      </c>
      <c r="G216" t="s">
        <v>127</v>
      </c>
      <c r="H216" t="s">
        <v>596</v>
      </c>
      <c r="I216" t="s">
        <v>208</v>
      </c>
      <c r="J216"/>
      <c r="K216" s="77">
        <v>1.91</v>
      </c>
      <c r="L216" t="s">
        <v>102</v>
      </c>
      <c r="M216" s="78">
        <v>2.8000000000000001E-2</v>
      </c>
      <c r="N216" s="78">
        <v>5.8400000000000001E-2</v>
      </c>
      <c r="O216" s="77">
        <v>146342.82</v>
      </c>
      <c r="P216" s="77">
        <v>94.56</v>
      </c>
      <c r="Q216" s="77">
        <v>2.0488</v>
      </c>
      <c r="R216" s="77">
        <v>140.43057059200001</v>
      </c>
      <c r="S216" s="78">
        <v>4.0000000000000002E-4</v>
      </c>
      <c r="T216" s="78">
        <v>1.1999999999999999E-3</v>
      </c>
      <c r="U216" s="78">
        <v>2.0000000000000001E-4</v>
      </c>
    </row>
    <row r="217" spans="2:21">
      <c r="B217" t="s">
        <v>835</v>
      </c>
      <c r="C217" t="s">
        <v>836</v>
      </c>
      <c r="D217" t="s">
        <v>100</v>
      </c>
      <c r="E217" t="s">
        <v>123</v>
      </c>
      <c r="F217" t="s">
        <v>638</v>
      </c>
      <c r="G217" t="s">
        <v>127</v>
      </c>
      <c r="H217" t="s">
        <v>596</v>
      </c>
      <c r="I217" t="s">
        <v>208</v>
      </c>
      <c r="J217"/>
      <c r="K217" s="77">
        <v>3.49</v>
      </c>
      <c r="L217" t="s">
        <v>102</v>
      </c>
      <c r="M217" s="78">
        <v>5.6500000000000002E-2</v>
      </c>
      <c r="N217" s="78">
        <v>6.25E-2</v>
      </c>
      <c r="O217" s="77">
        <v>358974.99</v>
      </c>
      <c r="P217" s="77">
        <v>100.78</v>
      </c>
      <c r="Q217" s="77">
        <v>0</v>
      </c>
      <c r="R217" s="77">
        <v>361.77499492200002</v>
      </c>
      <c r="S217" s="78">
        <v>8.0000000000000004E-4</v>
      </c>
      <c r="T217" s="78">
        <v>3.2000000000000002E-3</v>
      </c>
      <c r="U217" s="78">
        <v>5.0000000000000001E-4</v>
      </c>
    </row>
    <row r="218" spans="2:21">
      <c r="B218" t="s">
        <v>837</v>
      </c>
      <c r="C218" t="s">
        <v>838</v>
      </c>
      <c r="D218" t="s">
        <v>100</v>
      </c>
      <c r="E218" t="s">
        <v>123</v>
      </c>
      <c r="F218" t="s">
        <v>839</v>
      </c>
      <c r="G218" t="s">
        <v>367</v>
      </c>
      <c r="H218" t="s">
        <v>596</v>
      </c>
      <c r="I218" t="s">
        <v>208</v>
      </c>
      <c r="J218"/>
      <c r="K218" s="77">
        <v>0.99</v>
      </c>
      <c r="L218" t="s">
        <v>102</v>
      </c>
      <c r="M218" s="78">
        <v>5.8999999999999997E-2</v>
      </c>
      <c r="N218" s="78">
        <v>5.45E-2</v>
      </c>
      <c r="O218" s="77">
        <v>5972.46</v>
      </c>
      <c r="P218" s="77">
        <v>100.49</v>
      </c>
      <c r="Q218" s="77">
        <v>6.3248499999999996</v>
      </c>
      <c r="R218" s="77">
        <v>12.326575053999999</v>
      </c>
      <c r="S218" s="78">
        <v>0</v>
      </c>
      <c r="T218" s="78">
        <v>1E-4</v>
      </c>
      <c r="U218" s="78">
        <v>0</v>
      </c>
    </row>
    <row r="219" spans="2:21">
      <c r="B219" t="s">
        <v>840</v>
      </c>
      <c r="C219" t="s">
        <v>841</v>
      </c>
      <c r="D219" t="s">
        <v>100</v>
      </c>
      <c r="E219" t="s">
        <v>123</v>
      </c>
      <c r="F219" t="s">
        <v>839</v>
      </c>
      <c r="G219" t="s">
        <v>367</v>
      </c>
      <c r="H219" t="s">
        <v>596</v>
      </c>
      <c r="I219" t="s">
        <v>208</v>
      </c>
      <c r="J219"/>
      <c r="K219" s="77">
        <v>3.2</v>
      </c>
      <c r="L219" t="s">
        <v>102</v>
      </c>
      <c r="M219" s="78">
        <v>2.7E-2</v>
      </c>
      <c r="N219" s="78">
        <v>5.7000000000000002E-2</v>
      </c>
      <c r="O219" s="77">
        <v>0.1</v>
      </c>
      <c r="P219" s="77">
        <v>91.75</v>
      </c>
      <c r="Q219" s="77">
        <v>0</v>
      </c>
      <c r="R219" s="77">
        <v>9.1749999999999994E-5</v>
      </c>
      <c r="S219" s="78">
        <v>0</v>
      </c>
      <c r="T219" s="78">
        <v>0</v>
      </c>
      <c r="U219" s="78">
        <v>0</v>
      </c>
    </row>
    <row r="220" spans="2:21">
      <c r="B220" t="s">
        <v>842</v>
      </c>
      <c r="C220" t="s">
        <v>843</v>
      </c>
      <c r="D220" t="s">
        <v>100</v>
      </c>
      <c r="E220" t="s">
        <v>123</v>
      </c>
      <c r="F220" t="s">
        <v>844</v>
      </c>
      <c r="G220" t="s">
        <v>127</v>
      </c>
      <c r="H220" t="s">
        <v>596</v>
      </c>
      <c r="I220" t="s">
        <v>208</v>
      </c>
      <c r="J220"/>
      <c r="K220" s="77">
        <v>0.99</v>
      </c>
      <c r="L220" t="s">
        <v>102</v>
      </c>
      <c r="M220" s="78">
        <v>2.9499999999999998E-2</v>
      </c>
      <c r="N220" s="78">
        <v>4.6600000000000003E-2</v>
      </c>
      <c r="O220" s="77">
        <v>51610.44</v>
      </c>
      <c r="P220" s="77">
        <v>98.38</v>
      </c>
      <c r="Q220" s="77">
        <v>18.218430000000001</v>
      </c>
      <c r="R220" s="77">
        <v>68.992780871999997</v>
      </c>
      <c r="S220" s="78">
        <v>1E-3</v>
      </c>
      <c r="T220" s="78">
        <v>5.9999999999999995E-4</v>
      </c>
      <c r="U220" s="78">
        <v>1E-4</v>
      </c>
    </row>
    <row r="221" spans="2:21">
      <c r="B221" t="s">
        <v>845</v>
      </c>
      <c r="C221" t="s">
        <v>846</v>
      </c>
      <c r="D221" t="s">
        <v>100</v>
      </c>
      <c r="E221" t="s">
        <v>123</v>
      </c>
      <c r="F221" t="s">
        <v>847</v>
      </c>
      <c r="G221" t="s">
        <v>602</v>
      </c>
      <c r="H221" t="s">
        <v>661</v>
      </c>
      <c r="I221" t="s">
        <v>150</v>
      </c>
      <c r="J221"/>
      <c r="K221" s="77">
        <v>2.1</v>
      </c>
      <c r="L221" t="s">
        <v>102</v>
      </c>
      <c r="M221" s="78">
        <v>2.9499999999999998E-2</v>
      </c>
      <c r="N221" s="78">
        <v>6.08E-2</v>
      </c>
      <c r="O221" s="77">
        <v>322339.68</v>
      </c>
      <c r="P221" s="77">
        <v>93.88</v>
      </c>
      <c r="Q221" s="77">
        <v>4.7545099999999998</v>
      </c>
      <c r="R221" s="77">
        <v>307.36700158399998</v>
      </c>
      <c r="S221" s="78">
        <v>8.0000000000000004E-4</v>
      </c>
      <c r="T221" s="78">
        <v>2.7000000000000001E-3</v>
      </c>
      <c r="U221" s="78">
        <v>4.0000000000000002E-4</v>
      </c>
    </row>
    <row r="222" spans="2:21">
      <c r="B222" t="s">
        <v>848</v>
      </c>
      <c r="C222" t="s">
        <v>849</v>
      </c>
      <c r="D222" t="s">
        <v>100</v>
      </c>
      <c r="E222" t="s">
        <v>123</v>
      </c>
      <c r="F222" t="s">
        <v>847</v>
      </c>
      <c r="G222" t="s">
        <v>602</v>
      </c>
      <c r="H222" t="s">
        <v>661</v>
      </c>
      <c r="I222" t="s">
        <v>150</v>
      </c>
      <c r="J222"/>
      <c r="K222" s="77">
        <v>3.43</v>
      </c>
      <c r="L222" t="s">
        <v>102</v>
      </c>
      <c r="M222" s="78">
        <v>2.5499999999999998E-2</v>
      </c>
      <c r="N222" s="78">
        <v>0.06</v>
      </c>
      <c r="O222" s="77">
        <v>29194.46</v>
      </c>
      <c r="P222" s="77">
        <v>89.23</v>
      </c>
      <c r="Q222" s="77">
        <v>0.37223000000000001</v>
      </c>
      <c r="R222" s="77">
        <v>26.422446657999998</v>
      </c>
      <c r="S222" s="78">
        <v>1E-4</v>
      </c>
      <c r="T222" s="78">
        <v>2.0000000000000001E-4</v>
      </c>
      <c r="U222" s="78">
        <v>0</v>
      </c>
    </row>
    <row r="223" spans="2:21">
      <c r="B223" t="s">
        <v>850</v>
      </c>
      <c r="C223" t="s">
        <v>851</v>
      </c>
      <c r="D223" t="s">
        <v>100</v>
      </c>
      <c r="E223" t="s">
        <v>123</v>
      </c>
      <c r="F223" t="s">
        <v>852</v>
      </c>
      <c r="G223" t="s">
        <v>705</v>
      </c>
      <c r="H223" t="s">
        <v>661</v>
      </c>
      <c r="I223" t="s">
        <v>150</v>
      </c>
      <c r="J223"/>
      <c r="K223" s="77">
        <v>2.39</v>
      </c>
      <c r="L223" t="s">
        <v>102</v>
      </c>
      <c r="M223" s="78">
        <v>3.4500000000000003E-2</v>
      </c>
      <c r="N223" s="78">
        <v>5.2499999999999998E-2</v>
      </c>
      <c r="O223" s="77">
        <v>166431.4</v>
      </c>
      <c r="P223" s="77">
        <v>97.08</v>
      </c>
      <c r="Q223" s="77">
        <v>0</v>
      </c>
      <c r="R223" s="77">
        <v>161.57160311999999</v>
      </c>
      <c r="S223" s="78">
        <v>4.0000000000000002E-4</v>
      </c>
      <c r="T223" s="78">
        <v>1.4E-3</v>
      </c>
      <c r="U223" s="78">
        <v>2.0000000000000001E-4</v>
      </c>
    </row>
    <row r="224" spans="2:21">
      <c r="B224" t="s">
        <v>853</v>
      </c>
      <c r="C224" t="s">
        <v>854</v>
      </c>
      <c r="D224" t="s">
        <v>100</v>
      </c>
      <c r="E224" t="s">
        <v>123</v>
      </c>
      <c r="F224" t="s">
        <v>852</v>
      </c>
      <c r="G224" t="s">
        <v>705</v>
      </c>
      <c r="H224" t="s">
        <v>661</v>
      </c>
      <c r="I224" t="s">
        <v>150</v>
      </c>
      <c r="J224"/>
      <c r="K224" s="77">
        <v>5.0599999999999996</v>
      </c>
      <c r="L224" t="s">
        <v>102</v>
      </c>
      <c r="M224" s="78">
        <v>7.4999999999999997E-3</v>
      </c>
      <c r="N224" s="78">
        <v>4.5199999999999997E-2</v>
      </c>
      <c r="O224" s="77">
        <v>370160.89</v>
      </c>
      <c r="P224" s="77">
        <v>83.2</v>
      </c>
      <c r="Q224" s="77">
        <v>0</v>
      </c>
      <c r="R224" s="77">
        <v>307.97386047999998</v>
      </c>
      <c r="S224" s="78">
        <v>6.9999999999999999E-4</v>
      </c>
      <c r="T224" s="78">
        <v>2.7000000000000001E-3</v>
      </c>
      <c r="U224" s="78">
        <v>4.0000000000000002E-4</v>
      </c>
    </row>
    <row r="225" spans="2:21">
      <c r="B225" t="s">
        <v>855</v>
      </c>
      <c r="C225" t="s">
        <v>856</v>
      </c>
      <c r="D225" t="s">
        <v>100</v>
      </c>
      <c r="E225" t="s">
        <v>123</v>
      </c>
      <c r="F225" t="s">
        <v>857</v>
      </c>
      <c r="G225" t="s">
        <v>705</v>
      </c>
      <c r="H225" t="s">
        <v>654</v>
      </c>
      <c r="I225" t="s">
        <v>208</v>
      </c>
      <c r="J225"/>
      <c r="K225" s="77">
        <v>3.26</v>
      </c>
      <c r="L225" t="s">
        <v>102</v>
      </c>
      <c r="M225" s="78">
        <v>2.0500000000000001E-2</v>
      </c>
      <c r="N225" s="78">
        <v>5.3199999999999997E-2</v>
      </c>
      <c r="O225" s="77">
        <v>5257.67</v>
      </c>
      <c r="P225" s="77">
        <v>90.8</v>
      </c>
      <c r="Q225" s="77">
        <v>0</v>
      </c>
      <c r="R225" s="77">
        <v>4.7739643599999999</v>
      </c>
      <c r="S225" s="78">
        <v>0</v>
      </c>
      <c r="T225" s="78">
        <v>0</v>
      </c>
      <c r="U225" s="78">
        <v>0</v>
      </c>
    </row>
    <row r="226" spans="2:21">
      <c r="B226" t="s">
        <v>858</v>
      </c>
      <c r="C226" t="s">
        <v>859</v>
      </c>
      <c r="D226" t="s">
        <v>100</v>
      </c>
      <c r="E226" t="s">
        <v>123</v>
      </c>
      <c r="F226" t="s">
        <v>857</v>
      </c>
      <c r="G226" t="s">
        <v>705</v>
      </c>
      <c r="H226" t="s">
        <v>654</v>
      </c>
      <c r="I226" t="s">
        <v>208</v>
      </c>
      <c r="J226"/>
      <c r="K226" s="77">
        <v>4.0599999999999996</v>
      </c>
      <c r="L226" t="s">
        <v>102</v>
      </c>
      <c r="M226" s="78">
        <v>2.5000000000000001E-3</v>
      </c>
      <c r="N226" s="78">
        <v>5.4800000000000001E-2</v>
      </c>
      <c r="O226" s="77">
        <v>218290.21</v>
      </c>
      <c r="P226" s="77">
        <v>81.400000000000006</v>
      </c>
      <c r="Q226" s="77">
        <v>0</v>
      </c>
      <c r="R226" s="77">
        <v>177.68823094000001</v>
      </c>
      <c r="S226" s="78">
        <v>4.0000000000000002E-4</v>
      </c>
      <c r="T226" s="78">
        <v>1.6000000000000001E-3</v>
      </c>
      <c r="U226" s="78">
        <v>2.9999999999999997E-4</v>
      </c>
    </row>
    <row r="227" spans="2:21">
      <c r="B227" t="s">
        <v>860</v>
      </c>
      <c r="C227" t="s">
        <v>861</v>
      </c>
      <c r="D227" t="s">
        <v>100</v>
      </c>
      <c r="E227" t="s">
        <v>123</v>
      </c>
      <c r="F227" t="s">
        <v>862</v>
      </c>
      <c r="G227" t="s">
        <v>602</v>
      </c>
      <c r="H227" t="s">
        <v>661</v>
      </c>
      <c r="I227" t="s">
        <v>150</v>
      </c>
      <c r="J227"/>
      <c r="K227" s="77">
        <v>2.83</v>
      </c>
      <c r="L227" t="s">
        <v>102</v>
      </c>
      <c r="M227" s="78">
        <v>2.4E-2</v>
      </c>
      <c r="N227" s="78">
        <v>5.8099999999999999E-2</v>
      </c>
      <c r="O227" s="77">
        <v>0.14000000000000001</v>
      </c>
      <c r="P227" s="77">
        <v>91.67</v>
      </c>
      <c r="Q227" s="77">
        <v>0</v>
      </c>
      <c r="R227" s="77">
        <v>1.28338E-4</v>
      </c>
      <c r="S227" s="78">
        <v>0</v>
      </c>
      <c r="T227" s="78">
        <v>0</v>
      </c>
      <c r="U227" s="78">
        <v>0</v>
      </c>
    </row>
    <row r="228" spans="2:21">
      <c r="B228" t="s">
        <v>863</v>
      </c>
      <c r="C228" t="s">
        <v>864</v>
      </c>
      <c r="D228" t="s">
        <v>100</v>
      </c>
      <c r="E228" t="s">
        <v>123</v>
      </c>
      <c r="F228" t="s">
        <v>657</v>
      </c>
      <c r="G228" t="s">
        <v>132</v>
      </c>
      <c r="H228" t="s">
        <v>654</v>
      </c>
      <c r="I228" t="s">
        <v>208</v>
      </c>
      <c r="J228"/>
      <c r="K228" s="77">
        <v>1.48</v>
      </c>
      <c r="L228" t="s">
        <v>102</v>
      </c>
      <c r="M228" s="78">
        <v>4.1399999999999999E-2</v>
      </c>
      <c r="N228" s="78">
        <v>5.4100000000000002E-2</v>
      </c>
      <c r="O228" s="77">
        <v>14004.04</v>
      </c>
      <c r="P228" s="77">
        <v>98.21</v>
      </c>
      <c r="Q228" s="77">
        <v>7.4368400000000001</v>
      </c>
      <c r="R228" s="77">
        <v>21.190207684000001</v>
      </c>
      <c r="S228" s="78">
        <v>1E-4</v>
      </c>
      <c r="T228" s="78">
        <v>2.0000000000000001E-4</v>
      </c>
      <c r="U228" s="78">
        <v>0</v>
      </c>
    </row>
    <row r="229" spans="2:21">
      <c r="B229" t="s">
        <v>865</v>
      </c>
      <c r="C229" t="s">
        <v>866</v>
      </c>
      <c r="D229" t="s">
        <v>100</v>
      </c>
      <c r="E229" t="s">
        <v>123</v>
      </c>
      <c r="F229" t="s">
        <v>657</v>
      </c>
      <c r="G229" t="s">
        <v>132</v>
      </c>
      <c r="H229" t="s">
        <v>654</v>
      </c>
      <c r="I229" t="s">
        <v>208</v>
      </c>
      <c r="J229"/>
      <c r="K229" s="77">
        <v>2.0299999999999998</v>
      </c>
      <c r="L229" t="s">
        <v>102</v>
      </c>
      <c r="M229" s="78">
        <v>3.5499999999999997E-2</v>
      </c>
      <c r="N229" s="78">
        <v>5.6099999999999997E-2</v>
      </c>
      <c r="O229" s="77">
        <v>124572.25</v>
      </c>
      <c r="P229" s="77">
        <v>96.08</v>
      </c>
      <c r="Q229" s="77">
        <v>36.788449999999997</v>
      </c>
      <c r="R229" s="77">
        <v>156.4774678</v>
      </c>
      <c r="S229" s="78">
        <v>2.9999999999999997E-4</v>
      </c>
      <c r="T229" s="78">
        <v>1.4E-3</v>
      </c>
      <c r="U229" s="78">
        <v>2.0000000000000001E-4</v>
      </c>
    </row>
    <row r="230" spans="2:21">
      <c r="B230" t="s">
        <v>867</v>
      </c>
      <c r="C230" t="s">
        <v>868</v>
      </c>
      <c r="D230" t="s">
        <v>100</v>
      </c>
      <c r="E230" t="s">
        <v>123</v>
      </c>
      <c r="F230" t="s">
        <v>657</v>
      </c>
      <c r="G230" t="s">
        <v>132</v>
      </c>
      <c r="H230" t="s">
        <v>654</v>
      </c>
      <c r="I230" t="s">
        <v>208</v>
      </c>
      <c r="J230"/>
      <c r="K230" s="77">
        <v>2.5299999999999998</v>
      </c>
      <c r="L230" t="s">
        <v>102</v>
      </c>
      <c r="M230" s="78">
        <v>2.5000000000000001E-2</v>
      </c>
      <c r="N230" s="78">
        <v>5.5800000000000002E-2</v>
      </c>
      <c r="O230" s="77">
        <v>536836.26</v>
      </c>
      <c r="P230" s="77">
        <v>93.8</v>
      </c>
      <c r="Q230" s="77">
        <v>0</v>
      </c>
      <c r="R230" s="77">
        <v>503.55241188000002</v>
      </c>
      <c r="S230" s="78">
        <v>5.0000000000000001E-4</v>
      </c>
      <c r="T230" s="78">
        <v>4.4000000000000003E-3</v>
      </c>
      <c r="U230" s="78">
        <v>6.9999999999999999E-4</v>
      </c>
    </row>
    <row r="231" spans="2:21">
      <c r="B231" t="s">
        <v>869</v>
      </c>
      <c r="C231" t="s">
        <v>870</v>
      </c>
      <c r="D231" t="s">
        <v>100</v>
      </c>
      <c r="E231" t="s">
        <v>123</v>
      </c>
      <c r="F231" t="s">
        <v>657</v>
      </c>
      <c r="G231" t="s">
        <v>132</v>
      </c>
      <c r="H231" t="s">
        <v>654</v>
      </c>
      <c r="I231" t="s">
        <v>208</v>
      </c>
      <c r="J231"/>
      <c r="K231" s="77">
        <v>4.32</v>
      </c>
      <c r="L231" t="s">
        <v>102</v>
      </c>
      <c r="M231" s="78">
        <v>4.7300000000000002E-2</v>
      </c>
      <c r="N231" s="78">
        <v>5.79E-2</v>
      </c>
      <c r="O231" s="77">
        <v>250938.42</v>
      </c>
      <c r="P231" s="77">
        <v>95.85</v>
      </c>
      <c r="Q231" s="77">
        <v>5.9676600000000004</v>
      </c>
      <c r="R231" s="77">
        <v>246.49213556999999</v>
      </c>
      <c r="S231" s="78">
        <v>5.9999999999999995E-4</v>
      </c>
      <c r="T231" s="78">
        <v>2.2000000000000001E-3</v>
      </c>
      <c r="U231" s="78">
        <v>4.0000000000000002E-4</v>
      </c>
    </row>
    <row r="232" spans="2:21">
      <c r="B232" t="s">
        <v>871</v>
      </c>
      <c r="C232" t="s">
        <v>872</v>
      </c>
      <c r="D232" t="s">
        <v>100</v>
      </c>
      <c r="E232" t="s">
        <v>123</v>
      </c>
      <c r="F232" t="s">
        <v>873</v>
      </c>
      <c r="G232" t="s">
        <v>471</v>
      </c>
      <c r="H232" t="s">
        <v>661</v>
      </c>
      <c r="I232" t="s">
        <v>150</v>
      </c>
      <c r="J232"/>
      <c r="K232" s="77">
        <v>2.2999999999999998</v>
      </c>
      <c r="L232" t="s">
        <v>102</v>
      </c>
      <c r="M232" s="78">
        <v>3.27E-2</v>
      </c>
      <c r="N232" s="78">
        <v>5.2400000000000002E-2</v>
      </c>
      <c r="O232" s="77">
        <v>132192.75</v>
      </c>
      <c r="P232" s="77">
        <v>96.17</v>
      </c>
      <c r="Q232" s="77">
        <v>0</v>
      </c>
      <c r="R232" s="77">
        <v>127.129767675</v>
      </c>
      <c r="S232" s="78">
        <v>4.0000000000000002E-4</v>
      </c>
      <c r="T232" s="78">
        <v>1.1000000000000001E-3</v>
      </c>
      <c r="U232" s="78">
        <v>2.0000000000000001E-4</v>
      </c>
    </row>
    <row r="233" spans="2:21">
      <c r="B233" t="s">
        <v>874</v>
      </c>
      <c r="C233" t="s">
        <v>875</v>
      </c>
      <c r="D233" t="s">
        <v>100</v>
      </c>
      <c r="E233" t="s">
        <v>123</v>
      </c>
      <c r="F233" t="s">
        <v>670</v>
      </c>
      <c r="G233" t="s">
        <v>602</v>
      </c>
      <c r="H233" t="s">
        <v>654</v>
      </c>
      <c r="I233" t="s">
        <v>208</v>
      </c>
      <c r="J233"/>
      <c r="K233" s="77">
        <v>2.5099999999999998</v>
      </c>
      <c r="L233" t="s">
        <v>102</v>
      </c>
      <c r="M233" s="78">
        <v>4.2999999999999997E-2</v>
      </c>
      <c r="N233" s="78">
        <v>6.0699999999999997E-2</v>
      </c>
      <c r="O233" s="77">
        <v>250753.67</v>
      </c>
      <c r="P233" s="77">
        <v>97.81</v>
      </c>
      <c r="Q233" s="77">
        <v>0</v>
      </c>
      <c r="R233" s="77">
        <v>245.262164627</v>
      </c>
      <c r="S233" s="78">
        <v>2.0000000000000001E-4</v>
      </c>
      <c r="T233" s="78">
        <v>2.0999999999999999E-3</v>
      </c>
      <c r="U233" s="78">
        <v>2.9999999999999997E-4</v>
      </c>
    </row>
    <row r="234" spans="2:21">
      <c r="B234" t="s">
        <v>876</v>
      </c>
      <c r="C234" t="s">
        <v>877</v>
      </c>
      <c r="D234" t="s">
        <v>100</v>
      </c>
      <c r="E234" t="s">
        <v>123</v>
      </c>
      <c r="F234" t="s">
        <v>878</v>
      </c>
      <c r="G234" t="s">
        <v>653</v>
      </c>
      <c r="H234" t="s">
        <v>661</v>
      </c>
      <c r="I234" t="s">
        <v>150</v>
      </c>
      <c r="J234"/>
      <c r="K234" s="77">
        <v>1.08</v>
      </c>
      <c r="L234" t="s">
        <v>102</v>
      </c>
      <c r="M234" s="78">
        <v>3.5000000000000003E-2</v>
      </c>
      <c r="N234" s="78">
        <v>5.96E-2</v>
      </c>
      <c r="O234" s="77">
        <v>145640.89000000001</v>
      </c>
      <c r="P234" s="77">
        <v>98.76</v>
      </c>
      <c r="Q234" s="77">
        <v>0</v>
      </c>
      <c r="R234" s="77">
        <v>143.83494296399999</v>
      </c>
      <c r="S234" s="78">
        <v>5.9999999999999995E-4</v>
      </c>
      <c r="T234" s="78">
        <v>1.2999999999999999E-3</v>
      </c>
      <c r="U234" s="78">
        <v>2.0000000000000001E-4</v>
      </c>
    </row>
    <row r="235" spans="2:21">
      <c r="B235" t="s">
        <v>879</v>
      </c>
      <c r="C235" t="s">
        <v>880</v>
      </c>
      <c r="D235" t="s">
        <v>100</v>
      </c>
      <c r="E235" t="s">
        <v>123</v>
      </c>
      <c r="F235" t="s">
        <v>878</v>
      </c>
      <c r="G235" t="s">
        <v>653</v>
      </c>
      <c r="H235" t="s">
        <v>661</v>
      </c>
      <c r="I235" t="s">
        <v>150</v>
      </c>
      <c r="J235"/>
      <c r="K235" s="77">
        <v>2.17</v>
      </c>
      <c r="L235" t="s">
        <v>102</v>
      </c>
      <c r="M235" s="78">
        <v>4.99E-2</v>
      </c>
      <c r="N235" s="78">
        <v>5.62E-2</v>
      </c>
      <c r="O235" s="77">
        <v>84831.039999999994</v>
      </c>
      <c r="P235" s="77">
        <v>100.04</v>
      </c>
      <c r="Q235" s="77">
        <v>0</v>
      </c>
      <c r="R235" s="77">
        <v>84.864972416000001</v>
      </c>
      <c r="S235" s="78">
        <v>4.0000000000000002E-4</v>
      </c>
      <c r="T235" s="78">
        <v>6.9999999999999999E-4</v>
      </c>
      <c r="U235" s="78">
        <v>1E-4</v>
      </c>
    </row>
    <row r="236" spans="2:21">
      <c r="B236" t="s">
        <v>881</v>
      </c>
      <c r="C236" t="s">
        <v>882</v>
      </c>
      <c r="D236" t="s">
        <v>100</v>
      </c>
      <c r="E236" t="s">
        <v>123</v>
      </c>
      <c r="F236" t="s">
        <v>878</v>
      </c>
      <c r="G236" t="s">
        <v>653</v>
      </c>
      <c r="H236" t="s">
        <v>661</v>
      </c>
      <c r="I236" t="s">
        <v>150</v>
      </c>
      <c r="J236"/>
      <c r="K236" s="77">
        <v>2.41</v>
      </c>
      <c r="L236" t="s">
        <v>102</v>
      </c>
      <c r="M236" s="78">
        <v>2.6499999999999999E-2</v>
      </c>
      <c r="N236" s="78">
        <v>6.4399999999999999E-2</v>
      </c>
      <c r="O236" s="77">
        <v>111470.17</v>
      </c>
      <c r="P236" s="77">
        <v>92.35</v>
      </c>
      <c r="Q236" s="77">
        <v>0</v>
      </c>
      <c r="R236" s="77">
        <v>102.94270199499999</v>
      </c>
      <c r="S236" s="78">
        <v>2.0000000000000001E-4</v>
      </c>
      <c r="T236" s="78">
        <v>8.9999999999999998E-4</v>
      </c>
      <c r="U236" s="78">
        <v>1E-4</v>
      </c>
    </row>
    <row r="237" spans="2:21">
      <c r="B237" t="s">
        <v>883</v>
      </c>
      <c r="C237" t="s">
        <v>884</v>
      </c>
      <c r="D237" t="s">
        <v>100</v>
      </c>
      <c r="E237" t="s">
        <v>123</v>
      </c>
      <c r="F237" t="s">
        <v>885</v>
      </c>
      <c r="G237" t="s">
        <v>602</v>
      </c>
      <c r="H237" t="s">
        <v>654</v>
      </c>
      <c r="I237" t="s">
        <v>208</v>
      </c>
      <c r="J237"/>
      <c r="K237" s="77">
        <v>3.92</v>
      </c>
      <c r="L237" t="s">
        <v>102</v>
      </c>
      <c r="M237" s="78">
        <v>5.3400000000000003E-2</v>
      </c>
      <c r="N237" s="78">
        <v>6.0999999999999999E-2</v>
      </c>
      <c r="O237" s="77">
        <v>360939.58</v>
      </c>
      <c r="P237" s="77">
        <v>97.88</v>
      </c>
      <c r="Q237" s="77">
        <v>0</v>
      </c>
      <c r="R237" s="77">
        <v>353.28766090400001</v>
      </c>
      <c r="S237" s="78">
        <v>8.9999999999999998E-4</v>
      </c>
      <c r="T237" s="78">
        <v>3.0999999999999999E-3</v>
      </c>
      <c r="U237" s="78">
        <v>5.0000000000000001E-4</v>
      </c>
    </row>
    <row r="238" spans="2:21">
      <c r="B238" t="s">
        <v>886</v>
      </c>
      <c r="C238" t="s">
        <v>887</v>
      </c>
      <c r="D238" t="s">
        <v>100</v>
      </c>
      <c r="E238" t="s">
        <v>123</v>
      </c>
      <c r="F238" t="s">
        <v>679</v>
      </c>
      <c r="G238" t="s">
        <v>367</v>
      </c>
      <c r="H238" t="s">
        <v>680</v>
      </c>
      <c r="I238" t="s">
        <v>208</v>
      </c>
      <c r="J238"/>
      <c r="K238" s="77">
        <v>3.97</v>
      </c>
      <c r="L238" t="s">
        <v>102</v>
      </c>
      <c r="M238" s="78">
        <v>2.5000000000000001E-2</v>
      </c>
      <c r="N238" s="78">
        <v>5.9700000000000003E-2</v>
      </c>
      <c r="O238" s="77">
        <v>52438.44</v>
      </c>
      <c r="P238" s="77">
        <v>88.16</v>
      </c>
      <c r="Q238" s="77">
        <v>0</v>
      </c>
      <c r="R238" s="77">
        <v>46.229728704000003</v>
      </c>
      <c r="S238" s="78">
        <v>1E-4</v>
      </c>
      <c r="T238" s="78">
        <v>4.0000000000000002E-4</v>
      </c>
      <c r="U238" s="78">
        <v>1E-4</v>
      </c>
    </row>
    <row r="239" spans="2:21">
      <c r="B239" t="s">
        <v>888</v>
      </c>
      <c r="C239" t="s">
        <v>889</v>
      </c>
      <c r="D239" t="s">
        <v>100</v>
      </c>
      <c r="E239" t="s">
        <v>123</v>
      </c>
      <c r="F239" t="s">
        <v>689</v>
      </c>
      <c r="G239" t="s">
        <v>890</v>
      </c>
      <c r="H239" t="s">
        <v>690</v>
      </c>
      <c r="I239" t="s">
        <v>150</v>
      </c>
      <c r="J239"/>
      <c r="K239" s="77">
        <v>1.91</v>
      </c>
      <c r="L239" t="s">
        <v>102</v>
      </c>
      <c r="M239" s="78">
        <v>3.7499999999999999E-2</v>
      </c>
      <c r="N239" s="78">
        <v>5.8200000000000002E-2</v>
      </c>
      <c r="O239" s="77">
        <v>134956.29999999999</v>
      </c>
      <c r="P239" s="77">
        <v>96.32</v>
      </c>
      <c r="Q239" s="77">
        <v>22.160450000000001</v>
      </c>
      <c r="R239" s="77">
        <v>152.15035816</v>
      </c>
      <c r="S239" s="78">
        <v>4.0000000000000002E-4</v>
      </c>
      <c r="T239" s="78">
        <v>1.2999999999999999E-3</v>
      </c>
      <c r="U239" s="78">
        <v>2.0000000000000001E-4</v>
      </c>
    </row>
    <row r="240" spans="2:21">
      <c r="B240" t="s">
        <v>891</v>
      </c>
      <c r="C240" t="s">
        <v>892</v>
      </c>
      <c r="D240" t="s">
        <v>100</v>
      </c>
      <c r="E240" t="s">
        <v>123</v>
      </c>
      <c r="F240" t="s">
        <v>689</v>
      </c>
      <c r="G240" t="s">
        <v>890</v>
      </c>
      <c r="H240" t="s">
        <v>690</v>
      </c>
      <c r="I240" t="s">
        <v>150</v>
      </c>
      <c r="J240"/>
      <c r="K240" s="77">
        <v>3.67</v>
      </c>
      <c r="L240" t="s">
        <v>102</v>
      </c>
      <c r="M240" s="78">
        <v>2.6599999999999999E-2</v>
      </c>
      <c r="N240" s="78">
        <v>6.9000000000000006E-2</v>
      </c>
      <c r="O240" s="77">
        <v>833216.08</v>
      </c>
      <c r="P240" s="77">
        <v>86.57</v>
      </c>
      <c r="Q240" s="77">
        <v>0</v>
      </c>
      <c r="R240" s="77">
        <v>721.31516045599994</v>
      </c>
      <c r="S240" s="78">
        <v>1E-3</v>
      </c>
      <c r="T240" s="78">
        <v>6.3E-3</v>
      </c>
      <c r="U240" s="78">
        <v>1E-3</v>
      </c>
    </row>
    <row r="241" spans="2:21">
      <c r="B241" t="s">
        <v>893</v>
      </c>
      <c r="C241" t="s">
        <v>894</v>
      </c>
      <c r="D241" t="s">
        <v>100</v>
      </c>
      <c r="E241" t="s">
        <v>123</v>
      </c>
      <c r="F241" t="s">
        <v>895</v>
      </c>
      <c r="G241" t="s">
        <v>602</v>
      </c>
      <c r="H241" t="s">
        <v>690</v>
      </c>
      <c r="I241" t="s">
        <v>150</v>
      </c>
      <c r="J241"/>
      <c r="K241" s="77">
        <v>3.37</v>
      </c>
      <c r="L241" t="s">
        <v>102</v>
      </c>
      <c r="M241" s="78">
        <v>4.53E-2</v>
      </c>
      <c r="N241" s="78">
        <v>6.1499999999999999E-2</v>
      </c>
      <c r="O241" s="77">
        <v>697876.37</v>
      </c>
      <c r="P241" s="77">
        <v>95.06</v>
      </c>
      <c r="Q241" s="77">
        <v>15.806900000000001</v>
      </c>
      <c r="R241" s="77">
        <v>679.20817732199998</v>
      </c>
      <c r="S241" s="78">
        <v>1E-3</v>
      </c>
      <c r="T241" s="78">
        <v>5.8999999999999999E-3</v>
      </c>
      <c r="U241" s="78">
        <v>1E-3</v>
      </c>
    </row>
    <row r="242" spans="2:21">
      <c r="B242" t="s">
        <v>896</v>
      </c>
      <c r="C242" t="s">
        <v>897</v>
      </c>
      <c r="D242" t="s">
        <v>100</v>
      </c>
      <c r="E242" t="s">
        <v>123</v>
      </c>
      <c r="F242" t="s">
        <v>898</v>
      </c>
      <c r="G242" t="s">
        <v>602</v>
      </c>
      <c r="H242" t="s">
        <v>690</v>
      </c>
      <c r="I242" t="s">
        <v>150</v>
      </c>
      <c r="J242"/>
      <c r="K242" s="77">
        <v>3.42</v>
      </c>
      <c r="L242" t="s">
        <v>102</v>
      </c>
      <c r="M242" s="78">
        <v>2.5000000000000001E-2</v>
      </c>
      <c r="N242" s="78">
        <v>6.3500000000000001E-2</v>
      </c>
      <c r="O242" s="77">
        <v>249670.1</v>
      </c>
      <c r="P242" s="77">
        <v>88.04</v>
      </c>
      <c r="Q242" s="77">
        <v>3.1208800000000001</v>
      </c>
      <c r="R242" s="77">
        <v>222.93043603999999</v>
      </c>
      <c r="S242" s="78">
        <v>1.1999999999999999E-3</v>
      </c>
      <c r="T242" s="78">
        <v>1.9E-3</v>
      </c>
      <c r="U242" s="78">
        <v>2.9999999999999997E-4</v>
      </c>
    </row>
    <row r="243" spans="2:21">
      <c r="B243" t="s">
        <v>899</v>
      </c>
      <c r="C243" t="s">
        <v>900</v>
      </c>
      <c r="D243" t="s">
        <v>100</v>
      </c>
      <c r="E243" t="s">
        <v>123</v>
      </c>
      <c r="F243" t="s">
        <v>852</v>
      </c>
      <c r="G243" t="s">
        <v>705</v>
      </c>
      <c r="H243" t="s">
        <v>211</v>
      </c>
      <c r="I243" t="s">
        <v>212</v>
      </c>
      <c r="J243"/>
      <c r="K243" s="77">
        <v>1.47</v>
      </c>
      <c r="L243" t="s">
        <v>102</v>
      </c>
      <c r="M243" s="78">
        <v>4.2500000000000003E-2</v>
      </c>
      <c r="N243" s="78">
        <v>4.7500000000000001E-2</v>
      </c>
      <c r="O243" s="77">
        <v>21121.34</v>
      </c>
      <c r="P243" s="77">
        <v>100.73</v>
      </c>
      <c r="Q243" s="77">
        <v>0</v>
      </c>
      <c r="R243" s="77">
        <v>21.275525781999999</v>
      </c>
      <c r="S243" s="78">
        <v>2.0000000000000001E-4</v>
      </c>
      <c r="T243" s="78">
        <v>2.0000000000000001E-4</v>
      </c>
      <c r="U243" s="78">
        <v>0</v>
      </c>
    </row>
    <row r="244" spans="2:21">
      <c r="B244" t="s">
        <v>901</v>
      </c>
      <c r="C244" t="s">
        <v>902</v>
      </c>
      <c r="D244" t="s">
        <v>100</v>
      </c>
      <c r="E244" t="s">
        <v>123</v>
      </c>
      <c r="F244" t="s">
        <v>903</v>
      </c>
      <c r="G244" t="s">
        <v>705</v>
      </c>
      <c r="H244" t="s">
        <v>211</v>
      </c>
      <c r="I244" t="s">
        <v>212</v>
      </c>
      <c r="J244"/>
      <c r="K244" s="77">
        <v>3.73</v>
      </c>
      <c r="L244" t="s">
        <v>102</v>
      </c>
      <c r="M244" s="78">
        <v>6.0499999999999998E-2</v>
      </c>
      <c r="N244" s="78">
        <v>6.0299999999999999E-2</v>
      </c>
      <c r="O244" s="77">
        <v>227584.28</v>
      </c>
      <c r="P244" s="77">
        <v>101.87</v>
      </c>
      <c r="Q244" s="77">
        <v>0</v>
      </c>
      <c r="R244" s="77">
        <v>231.84010603600001</v>
      </c>
      <c r="S244" s="78">
        <v>1E-3</v>
      </c>
      <c r="T244" s="78">
        <v>2E-3</v>
      </c>
      <c r="U244" s="78">
        <v>2.9999999999999997E-4</v>
      </c>
    </row>
    <row r="245" spans="2:21">
      <c r="B245" t="s">
        <v>904</v>
      </c>
      <c r="C245" t="s">
        <v>905</v>
      </c>
      <c r="D245" t="s">
        <v>100</v>
      </c>
      <c r="E245" t="s">
        <v>123</v>
      </c>
      <c r="F245" t="s">
        <v>903</v>
      </c>
      <c r="G245" t="s">
        <v>705</v>
      </c>
      <c r="H245" t="s">
        <v>211</v>
      </c>
      <c r="I245" t="s">
        <v>212</v>
      </c>
      <c r="J245"/>
      <c r="K245" s="77">
        <v>1.46</v>
      </c>
      <c r="L245" t="s">
        <v>102</v>
      </c>
      <c r="M245" s="78">
        <v>3.5499999999999997E-2</v>
      </c>
      <c r="N245" s="78">
        <v>6.9699999999999998E-2</v>
      </c>
      <c r="O245" s="77">
        <v>45339.040000000001</v>
      </c>
      <c r="P245" s="77">
        <v>95.38</v>
      </c>
      <c r="Q245" s="77">
        <v>12.340719999999999</v>
      </c>
      <c r="R245" s="77">
        <v>55.585096352000001</v>
      </c>
      <c r="S245" s="78">
        <v>2.0000000000000001E-4</v>
      </c>
      <c r="T245" s="78">
        <v>5.0000000000000001E-4</v>
      </c>
      <c r="U245" s="78">
        <v>1E-4</v>
      </c>
    </row>
    <row r="246" spans="2:21">
      <c r="B246" t="s">
        <v>906</v>
      </c>
      <c r="C246" t="s">
        <v>907</v>
      </c>
      <c r="D246" t="s">
        <v>100</v>
      </c>
      <c r="E246" t="s">
        <v>123</v>
      </c>
      <c r="F246" t="s">
        <v>908</v>
      </c>
      <c r="G246" t="s">
        <v>356</v>
      </c>
      <c r="H246" t="s">
        <v>211</v>
      </c>
      <c r="I246" t="s">
        <v>212</v>
      </c>
      <c r="J246"/>
      <c r="K246" s="77">
        <v>2.48</v>
      </c>
      <c r="L246" t="s">
        <v>102</v>
      </c>
      <c r="M246" s="78">
        <v>0.01</v>
      </c>
      <c r="N246" s="78">
        <v>6.7299999999999999E-2</v>
      </c>
      <c r="O246" s="77">
        <v>70027.47</v>
      </c>
      <c r="P246" s="77">
        <v>87.2</v>
      </c>
      <c r="Q246" s="77">
        <v>0.35014000000000001</v>
      </c>
      <c r="R246" s="77">
        <v>61.41409384</v>
      </c>
      <c r="S246" s="78">
        <v>4.0000000000000002E-4</v>
      </c>
      <c r="T246" s="78">
        <v>5.0000000000000001E-4</v>
      </c>
      <c r="U246" s="78">
        <v>1E-4</v>
      </c>
    </row>
    <row r="247" spans="2:21">
      <c r="B247" s="84" t="s">
        <v>333</v>
      </c>
      <c r="C247" s="16"/>
      <c r="D247" s="16"/>
      <c r="E247" s="16"/>
      <c r="F247" s="16"/>
      <c r="K247" s="85">
        <v>3.68</v>
      </c>
      <c r="N247" s="86">
        <v>7.8299999999999995E-2</v>
      </c>
      <c r="O247" s="85">
        <v>1360283.21</v>
      </c>
      <c r="Q247" s="85">
        <v>39.552300000000002</v>
      </c>
      <c r="R247" s="85">
        <v>1348.7766769069999</v>
      </c>
      <c r="T247" s="86">
        <v>1.18E-2</v>
      </c>
      <c r="U247" s="86">
        <v>1.9E-3</v>
      </c>
    </row>
    <row r="248" spans="2:21">
      <c r="B248" t="s">
        <v>909</v>
      </c>
      <c r="C248" t="s">
        <v>910</v>
      </c>
      <c r="D248" t="s">
        <v>100</v>
      </c>
      <c r="E248" t="s">
        <v>123</v>
      </c>
      <c r="F248" t="s">
        <v>740</v>
      </c>
      <c r="G248" t="s">
        <v>741</v>
      </c>
      <c r="H248" t="s">
        <v>400</v>
      </c>
      <c r="I248" t="s">
        <v>208</v>
      </c>
      <c r="J248"/>
      <c r="K248" s="77">
        <v>3.89</v>
      </c>
      <c r="L248" t="s">
        <v>102</v>
      </c>
      <c r="M248" s="78">
        <v>3.7699999999999997E-2</v>
      </c>
      <c r="N248" s="78">
        <v>6.8099999999999994E-2</v>
      </c>
      <c r="O248" s="77">
        <v>0.01</v>
      </c>
      <c r="P248" s="77">
        <v>97.67</v>
      </c>
      <c r="Q248" s="77">
        <v>0</v>
      </c>
      <c r="R248" s="77">
        <v>9.7669999999999998E-6</v>
      </c>
      <c r="S248" s="78">
        <v>0</v>
      </c>
      <c r="T248" s="78">
        <v>0</v>
      </c>
      <c r="U248" s="78">
        <v>0</v>
      </c>
    </row>
    <row r="249" spans="2:21">
      <c r="B249" t="s">
        <v>911</v>
      </c>
      <c r="C249" t="s">
        <v>912</v>
      </c>
      <c r="D249" t="s">
        <v>100</v>
      </c>
      <c r="E249" t="s">
        <v>123</v>
      </c>
      <c r="F249" t="s">
        <v>740</v>
      </c>
      <c r="G249" t="s">
        <v>741</v>
      </c>
      <c r="H249" t="s">
        <v>400</v>
      </c>
      <c r="I249" t="s">
        <v>208</v>
      </c>
      <c r="J249"/>
      <c r="K249" s="77">
        <v>1.23</v>
      </c>
      <c r="L249" t="s">
        <v>102</v>
      </c>
      <c r="M249" s="78">
        <v>3.49E-2</v>
      </c>
      <c r="N249" s="78">
        <v>6.6699999999999995E-2</v>
      </c>
      <c r="O249" s="77">
        <v>0.01</v>
      </c>
      <c r="P249" s="77">
        <v>99.45</v>
      </c>
      <c r="Q249" s="77">
        <v>0</v>
      </c>
      <c r="R249" s="77">
        <v>9.9450000000000005E-6</v>
      </c>
      <c r="S249" s="78">
        <v>0</v>
      </c>
      <c r="T249" s="78">
        <v>0</v>
      </c>
      <c r="U249" s="78">
        <v>0</v>
      </c>
    </row>
    <row r="250" spans="2:21">
      <c r="B250" t="s">
        <v>913</v>
      </c>
      <c r="C250" t="s">
        <v>914</v>
      </c>
      <c r="D250" t="s">
        <v>100</v>
      </c>
      <c r="E250" t="s">
        <v>123</v>
      </c>
      <c r="F250" t="s">
        <v>915</v>
      </c>
      <c r="G250" t="s">
        <v>730</v>
      </c>
      <c r="H250" t="s">
        <v>400</v>
      </c>
      <c r="I250" t="s">
        <v>208</v>
      </c>
      <c r="J250"/>
      <c r="K250" s="77">
        <v>3.28</v>
      </c>
      <c r="L250" t="s">
        <v>102</v>
      </c>
      <c r="M250" s="78">
        <v>2.12E-2</v>
      </c>
      <c r="N250" s="78">
        <v>5.0200000000000002E-2</v>
      </c>
      <c r="O250" s="77">
        <v>179112.87</v>
      </c>
      <c r="P250" s="77">
        <v>102.95</v>
      </c>
      <c r="Q250" s="77">
        <v>35.515889999999999</v>
      </c>
      <c r="R250" s="77">
        <v>219.91258966500001</v>
      </c>
      <c r="S250" s="78">
        <v>1.1999999999999999E-3</v>
      </c>
      <c r="T250" s="78">
        <v>1.9E-3</v>
      </c>
      <c r="U250" s="78">
        <v>2.9999999999999997E-4</v>
      </c>
    </row>
    <row r="251" spans="2:21">
      <c r="B251" t="s">
        <v>916</v>
      </c>
      <c r="C251" t="s">
        <v>917</v>
      </c>
      <c r="D251" t="s">
        <v>100</v>
      </c>
      <c r="E251" t="s">
        <v>123</v>
      </c>
      <c r="F251" t="s">
        <v>918</v>
      </c>
      <c r="G251" t="s">
        <v>730</v>
      </c>
      <c r="H251" t="s">
        <v>400</v>
      </c>
      <c r="I251" t="s">
        <v>208</v>
      </c>
      <c r="J251"/>
      <c r="K251" s="77">
        <v>5.61</v>
      </c>
      <c r="L251" t="s">
        <v>102</v>
      </c>
      <c r="M251" s="78">
        <v>2.6700000000000002E-2</v>
      </c>
      <c r="N251" s="78">
        <v>5.1499999999999997E-2</v>
      </c>
      <c r="O251" s="77">
        <v>37311.760000000002</v>
      </c>
      <c r="P251" s="77">
        <v>98.6</v>
      </c>
      <c r="Q251" s="77">
        <v>4.0364100000000001</v>
      </c>
      <c r="R251" s="77">
        <v>40.825805359999997</v>
      </c>
      <c r="S251" s="78">
        <v>2.0000000000000001E-4</v>
      </c>
      <c r="T251" s="78">
        <v>4.0000000000000002E-4</v>
      </c>
      <c r="U251" s="78">
        <v>1E-4</v>
      </c>
    </row>
    <row r="252" spans="2:21">
      <c r="B252" t="s">
        <v>919</v>
      </c>
      <c r="C252" t="s">
        <v>920</v>
      </c>
      <c r="D252" t="s">
        <v>100</v>
      </c>
      <c r="E252" t="s">
        <v>123</v>
      </c>
      <c r="F252" t="s">
        <v>921</v>
      </c>
      <c r="G252" t="s">
        <v>741</v>
      </c>
      <c r="H252" t="s">
        <v>603</v>
      </c>
      <c r="I252" t="s">
        <v>150</v>
      </c>
      <c r="J252"/>
      <c r="K252" s="77">
        <v>3.69</v>
      </c>
      <c r="L252" t="s">
        <v>102</v>
      </c>
      <c r="M252" s="78">
        <v>4.6899999999999997E-2</v>
      </c>
      <c r="N252" s="78">
        <v>8.5000000000000006E-2</v>
      </c>
      <c r="O252" s="77">
        <v>1143858.55</v>
      </c>
      <c r="P252" s="77">
        <v>95.12</v>
      </c>
      <c r="Q252" s="77">
        <v>0</v>
      </c>
      <c r="R252" s="77">
        <v>1088.03825276</v>
      </c>
      <c r="S252" s="78">
        <v>8.9999999999999998E-4</v>
      </c>
      <c r="T252" s="78">
        <v>9.4999999999999998E-3</v>
      </c>
      <c r="U252" s="78">
        <v>1.6000000000000001E-3</v>
      </c>
    </row>
    <row r="253" spans="2:21">
      <c r="B253" t="s">
        <v>922</v>
      </c>
      <c r="C253" t="s">
        <v>923</v>
      </c>
      <c r="D253" t="s">
        <v>100</v>
      </c>
      <c r="E253" t="s">
        <v>123</v>
      </c>
      <c r="F253" t="s">
        <v>921</v>
      </c>
      <c r="G253" t="s">
        <v>741</v>
      </c>
      <c r="H253" t="s">
        <v>603</v>
      </c>
      <c r="I253" t="s">
        <v>150</v>
      </c>
      <c r="J253"/>
      <c r="K253" s="77">
        <v>3.54</v>
      </c>
      <c r="L253" t="s">
        <v>102</v>
      </c>
      <c r="M253" s="78">
        <v>4.6899999999999997E-2</v>
      </c>
      <c r="N253" s="78">
        <v>8.4500000000000006E-2</v>
      </c>
      <c r="O253" s="77">
        <v>0.01</v>
      </c>
      <c r="P253" s="77">
        <v>94.1</v>
      </c>
      <c r="Q253" s="77">
        <v>0</v>
      </c>
      <c r="R253" s="77">
        <v>9.4099999999999997E-6</v>
      </c>
      <c r="S253" s="78">
        <v>0</v>
      </c>
      <c r="T253" s="78">
        <v>0</v>
      </c>
      <c r="U253" s="78">
        <v>0</v>
      </c>
    </row>
    <row r="254" spans="2:21">
      <c r="B254" s="84" t="s">
        <v>924</v>
      </c>
      <c r="C254" s="16"/>
      <c r="D254" s="16"/>
      <c r="E254" s="16"/>
      <c r="F254" s="16"/>
      <c r="K254" s="85">
        <v>0</v>
      </c>
      <c r="N254" s="86">
        <v>0</v>
      </c>
      <c r="O254" s="85">
        <v>0</v>
      </c>
      <c r="Q254" s="85">
        <v>0</v>
      </c>
      <c r="R254" s="85">
        <v>0</v>
      </c>
      <c r="T254" s="86">
        <v>0</v>
      </c>
      <c r="U254" s="86">
        <v>0</v>
      </c>
    </row>
    <row r="255" spans="2:21">
      <c r="B255" t="s">
        <v>211</v>
      </c>
      <c r="C255" t="s">
        <v>211</v>
      </c>
      <c r="D255" s="16"/>
      <c r="E255" s="16"/>
      <c r="F255" s="16"/>
      <c r="G255" t="s">
        <v>211</v>
      </c>
      <c r="H255" t="s">
        <v>211</v>
      </c>
      <c r="K255" s="77">
        <v>0</v>
      </c>
      <c r="L255" t="s">
        <v>211</v>
      </c>
      <c r="M255" s="78">
        <v>0</v>
      </c>
      <c r="N255" s="78">
        <v>0</v>
      </c>
      <c r="O255" s="77">
        <v>0</v>
      </c>
      <c r="P255" s="77">
        <v>0</v>
      </c>
      <c r="R255" s="77">
        <v>0</v>
      </c>
      <c r="S255" s="78">
        <v>0</v>
      </c>
      <c r="T255" s="78">
        <v>0</v>
      </c>
      <c r="U255" s="78">
        <v>0</v>
      </c>
    </row>
    <row r="256" spans="2:21">
      <c r="B256" s="84" t="s">
        <v>226</v>
      </c>
      <c r="C256" s="16"/>
      <c r="D256" s="16"/>
      <c r="E256" s="16"/>
      <c r="F256" s="16"/>
      <c r="K256" s="85">
        <v>5.08</v>
      </c>
      <c r="N256" s="86">
        <v>7.0300000000000001E-2</v>
      </c>
      <c r="O256" s="85">
        <v>7187437.2300000004</v>
      </c>
      <c r="Q256" s="85">
        <v>0</v>
      </c>
      <c r="R256" s="85">
        <v>25647.966222948926</v>
      </c>
      <c r="T256" s="86">
        <v>0.2238</v>
      </c>
      <c r="U256" s="86">
        <v>3.6600000000000001E-2</v>
      </c>
    </row>
    <row r="257" spans="2:21">
      <c r="B257" s="84" t="s">
        <v>334</v>
      </c>
      <c r="C257" s="16"/>
      <c r="D257" s="16"/>
      <c r="E257" s="16"/>
      <c r="F257" s="16"/>
      <c r="K257" s="85">
        <v>5.13</v>
      </c>
      <c r="N257" s="86">
        <v>6.4500000000000002E-2</v>
      </c>
      <c r="O257" s="85">
        <v>1206052.8600000001</v>
      </c>
      <c r="Q257" s="85">
        <v>0</v>
      </c>
      <c r="R257" s="85">
        <v>4296.1138853889861</v>
      </c>
      <c r="T257" s="86">
        <v>3.7499999999999999E-2</v>
      </c>
      <c r="U257" s="86">
        <v>6.1000000000000004E-3</v>
      </c>
    </row>
    <row r="258" spans="2:21">
      <c r="B258" t="s">
        <v>925</v>
      </c>
      <c r="C258" t="s">
        <v>926</v>
      </c>
      <c r="D258" t="s">
        <v>123</v>
      </c>
      <c r="E258" t="s">
        <v>927</v>
      </c>
      <c r="F258" t="s">
        <v>928</v>
      </c>
      <c r="G258" t="s">
        <v>929</v>
      </c>
      <c r="H258" t="s">
        <v>211</v>
      </c>
      <c r="I258" t="s">
        <v>212</v>
      </c>
      <c r="J258"/>
      <c r="K258" s="77">
        <v>0.01</v>
      </c>
      <c r="L258" t="s">
        <v>106</v>
      </c>
      <c r="M258" s="78">
        <v>0</v>
      </c>
      <c r="N258" s="78">
        <v>-7.3800000000000004E-2</v>
      </c>
      <c r="O258" s="77">
        <v>59504.15</v>
      </c>
      <c r="P258" s="77">
        <v>115.23099999999999</v>
      </c>
      <c r="Q258" s="77">
        <v>0</v>
      </c>
      <c r="R258" s="77">
        <v>253.15020240335801</v>
      </c>
      <c r="S258" s="78">
        <v>1E-4</v>
      </c>
      <c r="T258" s="78">
        <v>2.2000000000000001E-3</v>
      </c>
      <c r="U258" s="78">
        <v>4.0000000000000002E-4</v>
      </c>
    </row>
    <row r="259" spans="2:21">
      <c r="B259" t="s">
        <v>931</v>
      </c>
      <c r="C259" t="s">
        <v>932</v>
      </c>
      <c r="D259" t="s">
        <v>123</v>
      </c>
      <c r="E259" t="s">
        <v>927</v>
      </c>
      <c r="F259" t="s">
        <v>366</v>
      </c>
      <c r="G259" t="s">
        <v>367</v>
      </c>
      <c r="H259" t="s">
        <v>933</v>
      </c>
      <c r="I259" t="s">
        <v>213</v>
      </c>
      <c r="J259"/>
      <c r="K259" s="77">
        <v>7.22</v>
      </c>
      <c r="L259" t="s">
        <v>106</v>
      </c>
      <c r="M259" s="78">
        <v>3.7499999999999999E-2</v>
      </c>
      <c r="N259" s="78">
        <v>5.91E-2</v>
      </c>
      <c r="O259" s="77">
        <v>98604.3</v>
      </c>
      <c r="P259" s="77">
        <v>86.310916647651268</v>
      </c>
      <c r="Q259" s="77">
        <v>0</v>
      </c>
      <c r="R259" s="77">
        <v>314.21236797932801</v>
      </c>
      <c r="S259" s="78">
        <v>2.0000000000000001E-4</v>
      </c>
      <c r="T259" s="78">
        <v>2.7000000000000001E-3</v>
      </c>
      <c r="U259" s="78">
        <v>4.0000000000000002E-4</v>
      </c>
    </row>
    <row r="260" spans="2:21">
      <c r="B260" t="s">
        <v>934</v>
      </c>
      <c r="C260" t="s">
        <v>935</v>
      </c>
      <c r="D260" t="s">
        <v>123</v>
      </c>
      <c r="E260" t="s">
        <v>927</v>
      </c>
      <c r="F260" t="s">
        <v>496</v>
      </c>
      <c r="G260" t="s">
        <v>339</v>
      </c>
      <c r="H260" t="s">
        <v>936</v>
      </c>
      <c r="I260" t="s">
        <v>213</v>
      </c>
      <c r="J260"/>
      <c r="K260" s="77">
        <v>3.08</v>
      </c>
      <c r="L260" t="s">
        <v>106</v>
      </c>
      <c r="M260" s="78">
        <v>3.2599999999999997E-2</v>
      </c>
      <c r="N260" s="78">
        <v>8.3000000000000004E-2</v>
      </c>
      <c r="O260" s="77">
        <v>126450.26</v>
      </c>
      <c r="P260" s="77">
        <v>86.731583302240821</v>
      </c>
      <c r="Q260" s="77">
        <v>0</v>
      </c>
      <c r="R260" s="77">
        <v>404.91017807415801</v>
      </c>
      <c r="S260" s="78">
        <v>1E-4</v>
      </c>
      <c r="T260" s="78">
        <v>3.5000000000000001E-3</v>
      </c>
      <c r="U260" s="78">
        <v>5.9999999999999995E-4</v>
      </c>
    </row>
    <row r="261" spans="2:21">
      <c r="B261" t="s">
        <v>937</v>
      </c>
      <c r="C261" t="s">
        <v>938</v>
      </c>
      <c r="D261" t="s">
        <v>123</v>
      </c>
      <c r="E261" t="s">
        <v>927</v>
      </c>
      <c r="F261" t="s">
        <v>338</v>
      </c>
      <c r="G261" t="s">
        <v>339</v>
      </c>
      <c r="H261" t="s">
        <v>936</v>
      </c>
      <c r="I261" t="s">
        <v>213</v>
      </c>
      <c r="J261"/>
      <c r="K261" s="77">
        <v>2.44</v>
      </c>
      <c r="L261" t="s">
        <v>106</v>
      </c>
      <c r="M261" s="78">
        <v>3.2800000000000003E-2</v>
      </c>
      <c r="N261" s="78">
        <v>7.85E-2</v>
      </c>
      <c r="O261" s="77">
        <v>178988.99</v>
      </c>
      <c r="P261" s="77">
        <v>90.36658331878408</v>
      </c>
      <c r="Q261" s="77">
        <v>0</v>
      </c>
      <c r="R261" s="77">
        <v>597.16709880702194</v>
      </c>
      <c r="S261" s="78">
        <v>2.0000000000000001E-4</v>
      </c>
      <c r="T261" s="78">
        <v>5.1999999999999998E-3</v>
      </c>
      <c r="U261" s="78">
        <v>8.9999999999999998E-4</v>
      </c>
    </row>
    <row r="262" spans="2:21">
      <c r="B262" t="s">
        <v>939</v>
      </c>
      <c r="C262" t="s">
        <v>940</v>
      </c>
      <c r="D262" t="s">
        <v>123</v>
      </c>
      <c r="E262" t="s">
        <v>927</v>
      </c>
      <c r="F262" t="s">
        <v>338</v>
      </c>
      <c r="G262" t="s">
        <v>339</v>
      </c>
      <c r="H262" t="s">
        <v>936</v>
      </c>
      <c r="I262" t="s">
        <v>213</v>
      </c>
      <c r="J262"/>
      <c r="K262" s="77">
        <v>4.18</v>
      </c>
      <c r="L262" t="s">
        <v>106</v>
      </c>
      <c r="M262" s="78">
        <v>7.1300000000000002E-2</v>
      </c>
      <c r="N262" s="78">
        <v>7.3200000000000001E-2</v>
      </c>
      <c r="O262" s="77">
        <v>102236.38</v>
      </c>
      <c r="P262" s="77">
        <v>101.86924717776598</v>
      </c>
      <c r="Q262" s="77">
        <v>0</v>
      </c>
      <c r="R262" s="77">
        <v>384.51231395167798</v>
      </c>
      <c r="S262" s="78">
        <v>2.0000000000000001E-4</v>
      </c>
      <c r="T262" s="78">
        <v>3.3999999999999998E-3</v>
      </c>
      <c r="U262" s="78">
        <v>5.0000000000000001E-4</v>
      </c>
    </row>
    <row r="263" spans="2:21">
      <c r="B263" t="s">
        <v>941</v>
      </c>
      <c r="C263" t="s">
        <v>942</v>
      </c>
      <c r="D263" t="s">
        <v>123</v>
      </c>
      <c r="E263" t="s">
        <v>927</v>
      </c>
      <c r="F263" t="s">
        <v>733</v>
      </c>
      <c r="G263" t="s">
        <v>531</v>
      </c>
      <c r="H263" t="s">
        <v>943</v>
      </c>
      <c r="I263" t="s">
        <v>213</v>
      </c>
      <c r="J263"/>
      <c r="K263" s="77">
        <v>9.61</v>
      </c>
      <c r="L263" t="s">
        <v>106</v>
      </c>
      <c r="M263" s="78">
        <v>6.3799999999999996E-2</v>
      </c>
      <c r="N263" s="78">
        <v>6.2300000000000001E-2</v>
      </c>
      <c r="O263" s="77">
        <v>255859.99</v>
      </c>
      <c r="P263" s="77">
        <v>100.88854168348088</v>
      </c>
      <c r="Q263" s="77">
        <v>0</v>
      </c>
      <c r="R263" s="77">
        <v>953.02855954995005</v>
      </c>
      <c r="S263" s="78">
        <v>4.0000000000000002E-4</v>
      </c>
      <c r="T263" s="78">
        <v>8.3000000000000001E-3</v>
      </c>
      <c r="U263" s="78">
        <v>1.4E-3</v>
      </c>
    </row>
    <row r="264" spans="2:21">
      <c r="B264" t="s">
        <v>944</v>
      </c>
      <c r="C264" t="s">
        <v>945</v>
      </c>
      <c r="D264" t="s">
        <v>123</v>
      </c>
      <c r="E264" t="s">
        <v>927</v>
      </c>
      <c r="F264" t="s">
        <v>946</v>
      </c>
      <c r="G264" t="s">
        <v>339</v>
      </c>
      <c r="H264" t="s">
        <v>943</v>
      </c>
      <c r="I264" t="s">
        <v>213</v>
      </c>
      <c r="J264"/>
      <c r="K264" s="77">
        <v>2.63</v>
      </c>
      <c r="L264" t="s">
        <v>106</v>
      </c>
      <c r="M264" s="78">
        <v>3.0800000000000001E-2</v>
      </c>
      <c r="N264" s="78">
        <v>8.2199999999999995E-2</v>
      </c>
      <c r="O264" s="77">
        <v>143615.21</v>
      </c>
      <c r="P264" s="77">
        <v>87.776872212629812</v>
      </c>
      <c r="Q264" s="77">
        <v>0</v>
      </c>
      <c r="R264" s="77">
        <v>465.41698811564299</v>
      </c>
      <c r="S264" s="78">
        <v>2.0000000000000001E-4</v>
      </c>
      <c r="T264" s="78">
        <v>4.1000000000000003E-3</v>
      </c>
      <c r="U264" s="78">
        <v>6.9999999999999999E-4</v>
      </c>
    </row>
    <row r="265" spans="2:21">
      <c r="B265" t="s">
        <v>947</v>
      </c>
      <c r="C265" t="s">
        <v>948</v>
      </c>
      <c r="D265" t="s">
        <v>123</v>
      </c>
      <c r="E265" t="s">
        <v>927</v>
      </c>
      <c r="F265" t="s">
        <v>949</v>
      </c>
      <c r="G265" t="s">
        <v>950</v>
      </c>
      <c r="H265" t="s">
        <v>951</v>
      </c>
      <c r="I265" t="s">
        <v>213</v>
      </c>
      <c r="J265"/>
      <c r="K265" s="77">
        <v>5.56</v>
      </c>
      <c r="L265" t="s">
        <v>106</v>
      </c>
      <c r="M265" s="78">
        <v>8.5000000000000006E-2</v>
      </c>
      <c r="N265" s="78">
        <v>8.4000000000000005E-2</v>
      </c>
      <c r="O265" s="77">
        <v>107617.24</v>
      </c>
      <c r="P265" s="77">
        <v>100.5</v>
      </c>
      <c r="Q265" s="77">
        <v>0</v>
      </c>
      <c r="R265" s="77">
        <v>399.30946433039998</v>
      </c>
      <c r="S265" s="78">
        <v>1E-4</v>
      </c>
      <c r="T265" s="78">
        <v>3.5000000000000001E-3</v>
      </c>
      <c r="U265" s="78">
        <v>5.9999999999999995E-4</v>
      </c>
    </row>
    <row r="266" spans="2:21">
      <c r="B266" t="s">
        <v>952</v>
      </c>
      <c r="C266" t="s">
        <v>953</v>
      </c>
      <c r="D266" t="s">
        <v>123</v>
      </c>
      <c r="E266" t="s">
        <v>927</v>
      </c>
      <c r="F266" t="s">
        <v>954</v>
      </c>
      <c r="G266" t="s">
        <v>955</v>
      </c>
      <c r="H266" t="s">
        <v>951</v>
      </c>
      <c r="I266" t="s">
        <v>213</v>
      </c>
      <c r="J266"/>
      <c r="K266" s="77">
        <v>5.86</v>
      </c>
      <c r="L266" t="s">
        <v>110</v>
      </c>
      <c r="M266" s="78">
        <v>4.3799999999999999E-2</v>
      </c>
      <c r="N266" s="78">
        <v>7.1400000000000005E-2</v>
      </c>
      <c r="O266" s="77">
        <v>26904.31</v>
      </c>
      <c r="P266" s="77">
        <v>85.37263907344213</v>
      </c>
      <c r="Q266" s="77">
        <v>0</v>
      </c>
      <c r="R266" s="77">
        <v>92.642839796348099</v>
      </c>
      <c r="S266" s="78">
        <v>0</v>
      </c>
      <c r="T266" s="78">
        <v>8.0000000000000004E-4</v>
      </c>
      <c r="U266" s="78">
        <v>1E-4</v>
      </c>
    </row>
    <row r="267" spans="2:21">
      <c r="B267" t="s">
        <v>956</v>
      </c>
      <c r="C267" t="s">
        <v>957</v>
      </c>
      <c r="D267" t="s">
        <v>123</v>
      </c>
      <c r="E267" t="s">
        <v>927</v>
      </c>
      <c r="F267" t="s">
        <v>954</v>
      </c>
      <c r="G267" t="s">
        <v>955</v>
      </c>
      <c r="H267" t="s">
        <v>951</v>
      </c>
      <c r="I267" t="s">
        <v>213</v>
      </c>
      <c r="J267"/>
      <c r="K267" s="77">
        <v>4.83</v>
      </c>
      <c r="L267" t="s">
        <v>110</v>
      </c>
      <c r="M267" s="78">
        <v>7.3800000000000004E-2</v>
      </c>
      <c r="N267" s="78">
        <v>6.9599999999999995E-2</v>
      </c>
      <c r="O267" s="77">
        <v>55153.84</v>
      </c>
      <c r="P267" s="77">
        <v>103.85747228769554</v>
      </c>
      <c r="Q267" s="77">
        <v>0</v>
      </c>
      <c r="R267" s="77">
        <v>231.03873460312599</v>
      </c>
      <c r="S267" s="78">
        <v>1E-4</v>
      </c>
      <c r="T267" s="78">
        <v>2E-3</v>
      </c>
      <c r="U267" s="78">
        <v>2.9999999999999997E-4</v>
      </c>
    </row>
    <row r="268" spans="2:21">
      <c r="B268" t="s">
        <v>958</v>
      </c>
      <c r="C268" t="s">
        <v>959</v>
      </c>
      <c r="D268" t="s">
        <v>123</v>
      </c>
      <c r="E268" t="s">
        <v>927</v>
      </c>
      <c r="F268" t="s">
        <v>954</v>
      </c>
      <c r="G268" t="s">
        <v>955</v>
      </c>
      <c r="H268" t="s">
        <v>951</v>
      </c>
      <c r="I268" t="s">
        <v>213</v>
      </c>
      <c r="J268"/>
      <c r="K268" s="77">
        <v>5.91</v>
      </c>
      <c r="L268" t="s">
        <v>106</v>
      </c>
      <c r="M268" s="78">
        <v>8.1299999999999997E-2</v>
      </c>
      <c r="N268" s="78">
        <v>7.3899999999999993E-2</v>
      </c>
      <c r="O268" s="77">
        <v>51118.19</v>
      </c>
      <c r="P268" s="77">
        <v>106.35663895885192</v>
      </c>
      <c r="Q268" s="77">
        <v>0</v>
      </c>
      <c r="R268" s="77">
        <v>200.72513777797499</v>
      </c>
      <c r="S268" s="78">
        <v>1E-4</v>
      </c>
      <c r="T268" s="78">
        <v>1.8E-3</v>
      </c>
      <c r="U268" s="78">
        <v>2.9999999999999997E-4</v>
      </c>
    </row>
    <row r="269" spans="2:21">
      <c r="B269" s="84" t="s">
        <v>335</v>
      </c>
      <c r="C269" s="16"/>
      <c r="D269" s="16"/>
      <c r="E269" s="16"/>
      <c r="F269" s="16"/>
      <c r="K269" s="85">
        <v>5.08</v>
      </c>
      <c r="N269" s="86">
        <v>7.1499999999999994E-2</v>
      </c>
      <c r="O269" s="85">
        <v>5981384.3700000001</v>
      </c>
      <c r="Q269" s="85">
        <v>0</v>
      </c>
      <c r="R269" s="85">
        <v>21351.85233755994</v>
      </c>
      <c r="T269" s="86">
        <v>0.18629999999999999</v>
      </c>
      <c r="U269" s="86">
        <v>3.0499999999999999E-2</v>
      </c>
    </row>
    <row r="270" spans="2:21">
      <c r="B270" t="s">
        <v>960</v>
      </c>
      <c r="C270" t="s">
        <v>961</v>
      </c>
      <c r="D270" t="s">
        <v>123</v>
      </c>
      <c r="E270" t="s">
        <v>927</v>
      </c>
      <c r="F270" t="s">
        <v>962</v>
      </c>
      <c r="G270" t="s">
        <v>963</v>
      </c>
      <c r="H270" t="s">
        <v>964</v>
      </c>
      <c r="I270" t="s">
        <v>930</v>
      </c>
      <c r="J270"/>
      <c r="K270" s="77">
        <v>7.28</v>
      </c>
      <c r="L270" t="s">
        <v>110</v>
      </c>
      <c r="M270" s="78">
        <v>4.2500000000000003E-2</v>
      </c>
      <c r="N270" s="78">
        <v>5.2699999999999997E-2</v>
      </c>
      <c r="O270" s="77">
        <v>53808.62</v>
      </c>
      <c r="P270" s="77">
        <v>96.722104094102306</v>
      </c>
      <c r="Q270" s="77">
        <v>0</v>
      </c>
      <c r="R270" s="77">
        <v>209.91761509556301</v>
      </c>
      <c r="S270" s="78">
        <v>0</v>
      </c>
      <c r="T270" s="78">
        <v>1.8E-3</v>
      </c>
      <c r="U270" s="78">
        <v>2.9999999999999997E-4</v>
      </c>
    </row>
    <row r="271" spans="2:21">
      <c r="B271" t="s">
        <v>965</v>
      </c>
      <c r="C271" t="s">
        <v>966</v>
      </c>
      <c r="D271" t="s">
        <v>123</v>
      </c>
      <c r="E271" t="s">
        <v>927</v>
      </c>
      <c r="F271" t="s">
        <v>967</v>
      </c>
      <c r="G271" t="s">
        <v>963</v>
      </c>
      <c r="H271" t="s">
        <v>968</v>
      </c>
      <c r="I271" t="s">
        <v>213</v>
      </c>
      <c r="J271"/>
      <c r="K271" s="77">
        <v>1.1399999999999999</v>
      </c>
      <c r="L271" t="s">
        <v>106</v>
      </c>
      <c r="M271" s="78">
        <v>4.4999999999999998E-2</v>
      </c>
      <c r="N271" s="78">
        <v>8.48E-2</v>
      </c>
      <c r="O271" s="77">
        <v>34.979999999999997</v>
      </c>
      <c r="P271" s="77">
        <v>95.332057175528874</v>
      </c>
      <c r="Q271" s="77">
        <v>0</v>
      </c>
      <c r="R271" s="77">
        <v>0.12311769109119999</v>
      </c>
      <c r="S271" s="78">
        <v>0</v>
      </c>
      <c r="T271" s="78">
        <v>0</v>
      </c>
      <c r="U271" s="78">
        <v>0</v>
      </c>
    </row>
    <row r="272" spans="2:21">
      <c r="B272" t="s">
        <v>969</v>
      </c>
      <c r="C272" t="s">
        <v>970</v>
      </c>
      <c r="D272" t="s">
        <v>123</v>
      </c>
      <c r="E272" t="s">
        <v>927</v>
      </c>
      <c r="F272" t="s">
        <v>971</v>
      </c>
      <c r="G272" t="s">
        <v>963</v>
      </c>
      <c r="H272" t="s">
        <v>964</v>
      </c>
      <c r="I272" t="s">
        <v>930</v>
      </c>
      <c r="J272"/>
      <c r="K272" s="77">
        <v>6.9</v>
      </c>
      <c r="L272" t="s">
        <v>106</v>
      </c>
      <c r="M272" s="78">
        <v>0.03</v>
      </c>
      <c r="N272" s="78">
        <v>6.6400000000000001E-2</v>
      </c>
      <c r="O272" s="77">
        <v>99545.95</v>
      </c>
      <c r="P272" s="77">
        <v>78.484333324961995</v>
      </c>
      <c r="Q272" s="77">
        <v>0</v>
      </c>
      <c r="R272" s="77">
        <v>288.44848447347402</v>
      </c>
      <c r="S272" s="78">
        <v>1E-4</v>
      </c>
      <c r="T272" s="78">
        <v>2.5000000000000001E-3</v>
      </c>
      <c r="U272" s="78">
        <v>4.0000000000000002E-4</v>
      </c>
    </row>
    <row r="273" spans="2:21">
      <c r="B273" t="s">
        <v>972</v>
      </c>
      <c r="C273" t="s">
        <v>973</v>
      </c>
      <c r="D273" t="s">
        <v>123</v>
      </c>
      <c r="E273" t="s">
        <v>927</v>
      </c>
      <c r="F273" t="s">
        <v>974</v>
      </c>
      <c r="G273" t="s">
        <v>963</v>
      </c>
      <c r="H273" t="s">
        <v>964</v>
      </c>
      <c r="I273" t="s">
        <v>930</v>
      </c>
      <c r="J273"/>
      <c r="K273" s="77">
        <v>7.54</v>
      </c>
      <c r="L273" t="s">
        <v>106</v>
      </c>
      <c r="M273" s="78">
        <v>3.5000000000000003E-2</v>
      </c>
      <c r="N273" s="78">
        <v>6.6100000000000006E-2</v>
      </c>
      <c r="O273" s="77">
        <v>40356.47</v>
      </c>
      <c r="P273" s="77">
        <v>79.775166655309278</v>
      </c>
      <c r="Q273" s="77">
        <v>0</v>
      </c>
      <c r="R273" s="77">
        <v>118.8618769056</v>
      </c>
      <c r="S273" s="78">
        <v>1E-4</v>
      </c>
      <c r="T273" s="78">
        <v>1E-3</v>
      </c>
      <c r="U273" s="78">
        <v>2.0000000000000001E-4</v>
      </c>
    </row>
    <row r="274" spans="2:21">
      <c r="B274" t="s">
        <v>975</v>
      </c>
      <c r="C274" t="s">
        <v>976</v>
      </c>
      <c r="D274" t="s">
        <v>123</v>
      </c>
      <c r="E274" t="s">
        <v>927</v>
      </c>
      <c r="F274" t="s">
        <v>977</v>
      </c>
      <c r="G274" t="s">
        <v>978</v>
      </c>
      <c r="H274" t="s">
        <v>979</v>
      </c>
      <c r="I274" t="s">
        <v>213</v>
      </c>
      <c r="J274"/>
      <c r="K274" s="77">
        <v>3.64</v>
      </c>
      <c r="L274" t="s">
        <v>106</v>
      </c>
      <c r="M274" s="78">
        <v>5.5500000000000001E-2</v>
      </c>
      <c r="N274" s="78">
        <v>6.1899999999999997E-2</v>
      </c>
      <c r="O274" s="77">
        <v>18833.02</v>
      </c>
      <c r="P274" s="77">
        <v>99.26873325892501</v>
      </c>
      <c r="Q274" s="77">
        <v>0</v>
      </c>
      <c r="R274" s="77">
        <v>69.023049033972796</v>
      </c>
      <c r="S274" s="78">
        <v>0</v>
      </c>
      <c r="T274" s="78">
        <v>5.9999999999999995E-4</v>
      </c>
      <c r="U274" s="78">
        <v>1E-4</v>
      </c>
    </row>
    <row r="275" spans="2:21">
      <c r="B275" t="s">
        <v>980</v>
      </c>
      <c r="C275" t="s">
        <v>981</v>
      </c>
      <c r="D275" t="s">
        <v>123</v>
      </c>
      <c r="E275" t="s">
        <v>927</v>
      </c>
      <c r="F275" t="s">
        <v>982</v>
      </c>
      <c r="G275" t="s">
        <v>963</v>
      </c>
      <c r="H275" t="s">
        <v>979</v>
      </c>
      <c r="I275" t="s">
        <v>213</v>
      </c>
      <c r="J275"/>
      <c r="K275" s="77">
        <v>7.62</v>
      </c>
      <c r="L275" t="s">
        <v>110</v>
      </c>
      <c r="M275" s="78">
        <v>4.2500000000000003E-2</v>
      </c>
      <c r="N275" s="78">
        <v>5.4100000000000002E-2</v>
      </c>
      <c r="O275" s="77">
        <v>107617.24</v>
      </c>
      <c r="P275" s="77">
        <v>92.710465779646483</v>
      </c>
      <c r="Q275" s="77">
        <v>0</v>
      </c>
      <c r="R275" s="77">
        <v>402.42217749787102</v>
      </c>
      <c r="S275" s="78">
        <v>1E-4</v>
      </c>
      <c r="T275" s="78">
        <v>3.5000000000000001E-3</v>
      </c>
      <c r="U275" s="78">
        <v>5.9999999999999995E-4</v>
      </c>
    </row>
    <row r="276" spans="2:21">
      <c r="B276" t="s">
        <v>983</v>
      </c>
      <c r="C276" t="s">
        <v>984</v>
      </c>
      <c r="D276" t="s">
        <v>123</v>
      </c>
      <c r="E276" t="s">
        <v>927</v>
      </c>
      <c r="F276" t="s">
        <v>985</v>
      </c>
      <c r="G276" t="s">
        <v>986</v>
      </c>
      <c r="H276" t="s">
        <v>979</v>
      </c>
      <c r="I276" t="s">
        <v>213</v>
      </c>
      <c r="J276"/>
      <c r="K276" s="77">
        <v>7.95</v>
      </c>
      <c r="L276" t="s">
        <v>106</v>
      </c>
      <c r="M276" s="78">
        <v>5.8799999999999998E-2</v>
      </c>
      <c r="N276" s="78">
        <v>6.0299999999999999E-2</v>
      </c>
      <c r="O276" s="77">
        <v>53808.62</v>
      </c>
      <c r="P276" s="77">
        <v>99.137777751966141</v>
      </c>
      <c r="Q276" s="77">
        <v>0</v>
      </c>
      <c r="R276" s="77">
        <v>196.94852203504399</v>
      </c>
      <c r="S276" s="78">
        <v>0</v>
      </c>
      <c r="T276" s="78">
        <v>1.6999999999999999E-3</v>
      </c>
      <c r="U276" s="78">
        <v>2.9999999999999997E-4</v>
      </c>
    </row>
    <row r="277" spans="2:21">
      <c r="B277" t="s">
        <v>987</v>
      </c>
      <c r="C277" t="s">
        <v>988</v>
      </c>
      <c r="D277" t="s">
        <v>123</v>
      </c>
      <c r="E277" t="s">
        <v>927</v>
      </c>
      <c r="F277" t="s">
        <v>989</v>
      </c>
      <c r="G277" t="s">
        <v>990</v>
      </c>
      <c r="H277" t="s">
        <v>979</v>
      </c>
      <c r="I277" t="s">
        <v>326</v>
      </c>
      <c r="J277"/>
      <c r="K277" s="77">
        <v>5.14</v>
      </c>
      <c r="L277" t="s">
        <v>106</v>
      </c>
      <c r="M277" s="78">
        <v>4.2500000000000003E-2</v>
      </c>
      <c r="N277" s="78">
        <v>5.91E-2</v>
      </c>
      <c r="O277" s="77">
        <v>18142.13</v>
      </c>
      <c r="P277" s="77">
        <v>92.273972653707148</v>
      </c>
      <c r="Q277" s="77">
        <v>0</v>
      </c>
      <c r="R277" s="77">
        <v>61.805793364899998</v>
      </c>
      <c r="S277" s="78">
        <v>0</v>
      </c>
      <c r="T277" s="78">
        <v>5.0000000000000001E-4</v>
      </c>
      <c r="U277" s="78">
        <v>1E-4</v>
      </c>
    </row>
    <row r="278" spans="2:21">
      <c r="B278" t="s">
        <v>991</v>
      </c>
      <c r="C278" t="s">
        <v>992</v>
      </c>
      <c r="D278" t="s">
        <v>123</v>
      </c>
      <c r="E278" t="s">
        <v>927</v>
      </c>
      <c r="F278" t="s">
        <v>993</v>
      </c>
      <c r="G278" t="s">
        <v>978</v>
      </c>
      <c r="H278" t="s">
        <v>979</v>
      </c>
      <c r="I278" t="s">
        <v>213</v>
      </c>
      <c r="J278"/>
      <c r="K278" s="77">
        <v>3.72</v>
      </c>
      <c r="L278" t="s">
        <v>113</v>
      </c>
      <c r="M278" s="78">
        <v>4.6300000000000001E-2</v>
      </c>
      <c r="N278" s="78">
        <v>7.7700000000000005E-2</v>
      </c>
      <c r="O278" s="77">
        <v>80712.929999999993</v>
      </c>
      <c r="P278" s="77">
        <v>90.449750056527463</v>
      </c>
      <c r="Q278" s="77">
        <v>0</v>
      </c>
      <c r="R278" s="77">
        <v>341.05579279742301</v>
      </c>
      <c r="S278" s="78">
        <v>2.0000000000000001E-4</v>
      </c>
      <c r="T278" s="78">
        <v>3.0000000000000001E-3</v>
      </c>
      <c r="U278" s="78">
        <v>5.0000000000000001E-4</v>
      </c>
    </row>
    <row r="279" spans="2:21">
      <c r="B279" t="s">
        <v>994</v>
      </c>
      <c r="C279" t="s">
        <v>995</v>
      </c>
      <c r="D279" t="s">
        <v>123</v>
      </c>
      <c r="E279" t="s">
        <v>927</v>
      </c>
      <c r="F279" t="s">
        <v>996</v>
      </c>
      <c r="G279" t="s">
        <v>963</v>
      </c>
      <c r="H279" t="s">
        <v>997</v>
      </c>
      <c r="I279" t="s">
        <v>930</v>
      </c>
      <c r="J279"/>
      <c r="K279" s="77">
        <v>4.04</v>
      </c>
      <c r="L279" t="s">
        <v>106</v>
      </c>
      <c r="M279" s="78">
        <v>3.2000000000000001E-2</v>
      </c>
      <c r="N279" s="78">
        <v>0.1104</v>
      </c>
      <c r="O279" s="77">
        <v>86093.79</v>
      </c>
      <c r="P279" s="77">
        <v>74.11244444599302</v>
      </c>
      <c r="Q279" s="77">
        <v>0</v>
      </c>
      <c r="R279" s="77">
        <v>235.57253575695799</v>
      </c>
      <c r="S279" s="78">
        <v>1E-4</v>
      </c>
      <c r="T279" s="78">
        <v>2.0999999999999999E-3</v>
      </c>
      <c r="U279" s="78">
        <v>2.9999999999999997E-4</v>
      </c>
    </row>
    <row r="280" spans="2:21">
      <c r="B280" t="s">
        <v>998</v>
      </c>
      <c r="C280" t="s">
        <v>999</v>
      </c>
      <c r="D280" t="s">
        <v>123</v>
      </c>
      <c r="E280" t="s">
        <v>927</v>
      </c>
      <c r="F280" t="s">
        <v>977</v>
      </c>
      <c r="G280" t="s">
        <v>978</v>
      </c>
      <c r="H280" t="s">
        <v>933</v>
      </c>
      <c r="I280" t="s">
        <v>213</v>
      </c>
      <c r="J280"/>
      <c r="K280" s="77">
        <v>7.15</v>
      </c>
      <c r="L280" t="s">
        <v>106</v>
      </c>
      <c r="M280" s="78">
        <v>6.7400000000000002E-2</v>
      </c>
      <c r="N280" s="78">
        <v>6.2199999999999998E-2</v>
      </c>
      <c r="O280" s="77">
        <v>40356.47</v>
      </c>
      <c r="P280" s="77">
        <v>103.62428340660095</v>
      </c>
      <c r="Q280" s="77">
        <v>0</v>
      </c>
      <c r="R280" s="77">
        <v>154.39612770632399</v>
      </c>
      <c r="S280" s="78">
        <v>0</v>
      </c>
      <c r="T280" s="78">
        <v>1.2999999999999999E-3</v>
      </c>
      <c r="U280" s="78">
        <v>2.0000000000000001E-4</v>
      </c>
    </row>
    <row r="281" spans="2:21">
      <c r="B281" t="s">
        <v>1000</v>
      </c>
      <c r="C281" t="s">
        <v>1001</v>
      </c>
      <c r="D281" t="s">
        <v>123</v>
      </c>
      <c r="E281" t="s">
        <v>927</v>
      </c>
      <c r="F281" t="s">
        <v>1002</v>
      </c>
      <c r="G281" t="s">
        <v>978</v>
      </c>
      <c r="H281" t="s">
        <v>933</v>
      </c>
      <c r="I281" t="s">
        <v>213</v>
      </c>
      <c r="J281"/>
      <c r="K281" s="77">
        <v>5.31</v>
      </c>
      <c r="L281" t="s">
        <v>106</v>
      </c>
      <c r="M281" s="78">
        <v>3.9300000000000002E-2</v>
      </c>
      <c r="N281" s="78">
        <v>6.7299999999999999E-2</v>
      </c>
      <c r="O281" s="77">
        <v>83806.929999999993</v>
      </c>
      <c r="P281" s="77">
        <v>87.554974947417705</v>
      </c>
      <c r="Q281" s="77">
        <v>0</v>
      </c>
      <c r="R281" s="77">
        <v>270.90838820056399</v>
      </c>
      <c r="S281" s="78">
        <v>1E-4</v>
      </c>
      <c r="T281" s="78">
        <v>2.3999999999999998E-3</v>
      </c>
      <c r="U281" s="78">
        <v>4.0000000000000002E-4</v>
      </c>
    </row>
    <row r="282" spans="2:21">
      <c r="B282" t="s">
        <v>1003</v>
      </c>
      <c r="C282" t="s">
        <v>1004</v>
      </c>
      <c r="D282" t="s">
        <v>123</v>
      </c>
      <c r="E282" t="s">
        <v>927</v>
      </c>
      <c r="F282" t="s">
        <v>1005</v>
      </c>
      <c r="G282" t="s">
        <v>1006</v>
      </c>
      <c r="H282" t="s">
        <v>933</v>
      </c>
      <c r="I282" t="s">
        <v>213</v>
      </c>
      <c r="J282"/>
      <c r="K282" s="77">
        <v>2.97</v>
      </c>
      <c r="L282" t="s">
        <v>106</v>
      </c>
      <c r="M282" s="78">
        <v>4.7500000000000001E-2</v>
      </c>
      <c r="N282" s="78">
        <v>8.2799999999999999E-2</v>
      </c>
      <c r="O282" s="77">
        <v>61879.91</v>
      </c>
      <c r="P282" s="77">
        <v>90.991472249717404</v>
      </c>
      <c r="Q282" s="77">
        <v>0</v>
      </c>
      <c r="R282" s="77">
        <v>207.87968867337401</v>
      </c>
      <c r="S282" s="78">
        <v>0</v>
      </c>
      <c r="T282" s="78">
        <v>1.8E-3</v>
      </c>
      <c r="U282" s="78">
        <v>2.9999999999999997E-4</v>
      </c>
    </row>
    <row r="283" spans="2:21">
      <c r="B283" t="s">
        <v>1007</v>
      </c>
      <c r="C283" t="s">
        <v>1008</v>
      </c>
      <c r="D283" t="s">
        <v>123</v>
      </c>
      <c r="E283" t="s">
        <v>927</v>
      </c>
      <c r="F283" t="s">
        <v>1005</v>
      </c>
      <c r="G283" t="s">
        <v>1006</v>
      </c>
      <c r="H283" t="s">
        <v>933</v>
      </c>
      <c r="I283" t="s">
        <v>213</v>
      </c>
      <c r="J283"/>
      <c r="K283" s="77">
        <v>5.92</v>
      </c>
      <c r="L283" t="s">
        <v>106</v>
      </c>
      <c r="M283" s="78">
        <v>5.1299999999999998E-2</v>
      </c>
      <c r="N283" s="78">
        <v>7.9699999999999993E-2</v>
      </c>
      <c r="O283" s="77">
        <v>44257.59</v>
      </c>
      <c r="P283" s="77">
        <v>85.403430622634573</v>
      </c>
      <c r="Q283" s="77">
        <v>0</v>
      </c>
      <c r="R283" s="77">
        <v>139.54837063096301</v>
      </c>
      <c r="S283" s="78">
        <v>0</v>
      </c>
      <c r="T283" s="78">
        <v>1.1999999999999999E-3</v>
      </c>
      <c r="U283" s="78">
        <v>2.0000000000000001E-4</v>
      </c>
    </row>
    <row r="284" spans="2:21">
      <c r="B284" t="s">
        <v>1009</v>
      </c>
      <c r="C284" t="s">
        <v>1010</v>
      </c>
      <c r="D284" t="s">
        <v>123</v>
      </c>
      <c r="E284" t="s">
        <v>927</v>
      </c>
      <c r="F284" t="s">
        <v>1011</v>
      </c>
      <c r="G284" t="s">
        <v>1012</v>
      </c>
      <c r="H284" t="s">
        <v>936</v>
      </c>
      <c r="I284" t="s">
        <v>213</v>
      </c>
      <c r="J284"/>
      <c r="K284" s="77">
        <v>7.27</v>
      </c>
      <c r="L284" t="s">
        <v>106</v>
      </c>
      <c r="M284" s="78">
        <v>3.3000000000000002E-2</v>
      </c>
      <c r="N284" s="78">
        <v>6.1400000000000003E-2</v>
      </c>
      <c r="O284" s="77">
        <v>80712.929999999993</v>
      </c>
      <c r="P284" s="77">
        <v>82.416833330545813</v>
      </c>
      <c r="Q284" s="77">
        <v>0</v>
      </c>
      <c r="R284" s="77">
        <v>245.59568335095599</v>
      </c>
      <c r="S284" s="78">
        <v>0</v>
      </c>
      <c r="T284" s="78">
        <v>2.0999999999999999E-3</v>
      </c>
      <c r="U284" s="78">
        <v>4.0000000000000002E-4</v>
      </c>
    </row>
    <row r="285" spans="2:21">
      <c r="B285" t="s">
        <v>1013</v>
      </c>
      <c r="C285" t="s">
        <v>1014</v>
      </c>
      <c r="D285" t="s">
        <v>123</v>
      </c>
      <c r="E285" t="s">
        <v>927</v>
      </c>
      <c r="F285" t="s">
        <v>1015</v>
      </c>
      <c r="G285" t="s">
        <v>963</v>
      </c>
      <c r="H285" t="s">
        <v>1016</v>
      </c>
      <c r="I285" t="s">
        <v>930</v>
      </c>
      <c r="J285"/>
      <c r="K285" s="77">
        <v>6.62</v>
      </c>
      <c r="L285" t="s">
        <v>110</v>
      </c>
      <c r="M285" s="78">
        <v>5.8000000000000003E-2</v>
      </c>
      <c r="N285" s="78">
        <v>5.1299999999999998E-2</v>
      </c>
      <c r="O285" s="77">
        <v>40356.47</v>
      </c>
      <c r="P285" s="77">
        <v>109.68876712953337</v>
      </c>
      <c r="Q285" s="77">
        <v>0</v>
      </c>
      <c r="R285" s="77">
        <v>178.54455918095999</v>
      </c>
      <c r="S285" s="78">
        <v>1E-4</v>
      </c>
      <c r="T285" s="78">
        <v>1.6000000000000001E-3</v>
      </c>
      <c r="U285" s="78">
        <v>2.9999999999999997E-4</v>
      </c>
    </row>
    <row r="286" spans="2:21">
      <c r="B286" t="s">
        <v>1017</v>
      </c>
      <c r="C286" t="s">
        <v>1018</v>
      </c>
      <c r="D286" t="s">
        <v>123</v>
      </c>
      <c r="E286" t="s">
        <v>927</v>
      </c>
      <c r="F286" t="s">
        <v>1019</v>
      </c>
      <c r="G286" t="s">
        <v>978</v>
      </c>
      <c r="H286" t="s">
        <v>936</v>
      </c>
      <c r="I286" t="s">
        <v>213</v>
      </c>
      <c r="J286"/>
      <c r="K286" s="77">
        <v>7.51</v>
      </c>
      <c r="L286" t="s">
        <v>106</v>
      </c>
      <c r="M286" s="78">
        <v>6.1699999999999998E-2</v>
      </c>
      <c r="N286" s="78">
        <v>6.0999999999999999E-2</v>
      </c>
      <c r="O286" s="77">
        <v>40356.47</v>
      </c>
      <c r="P286" s="77">
        <v>100.80310005805761</v>
      </c>
      <c r="Q286" s="77">
        <v>0</v>
      </c>
      <c r="R286" s="77">
        <v>150.19267490312799</v>
      </c>
      <c r="S286" s="78">
        <v>0</v>
      </c>
      <c r="T286" s="78">
        <v>1.2999999999999999E-3</v>
      </c>
      <c r="U286" s="78">
        <v>2.0000000000000001E-4</v>
      </c>
    </row>
    <row r="287" spans="2:21">
      <c r="B287" t="s">
        <v>1020</v>
      </c>
      <c r="C287" t="s">
        <v>1021</v>
      </c>
      <c r="D287" t="s">
        <v>123</v>
      </c>
      <c r="E287" t="s">
        <v>927</v>
      </c>
      <c r="F287" t="s">
        <v>1022</v>
      </c>
      <c r="G287" t="s">
        <v>1023</v>
      </c>
      <c r="H287" t="s">
        <v>936</v>
      </c>
      <c r="I287" t="s">
        <v>213</v>
      </c>
      <c r="J287"/>
      <c r="K287" s="77">
        <v>7.32</v>
      </c>
      <c r="L287" t="s">
        <v>106</v>
      </c>
      <c r="M287" s="78">
        <v>5.5E-2</v>
      </c>
      <c r="N287" s="78">
        <v>5.8400000000000001E-2</v>
      </c>
      <c r="O287" s="77">
        <v>107617.24</v>
      </c>
      <c r="P287" s="77">
        <v>99.714555522516605</v>
      </c>
      <c r="Q287" s="77">
        <v>0</v>
      </c>
      <c r="R287" s="77">
        <v>396.18871394666701</v>
      </c>
      <c r="S287" s="78">
        <v>1E-4</v>
      </c>
      <c r="T287" s="78">
        <v>3.5000000000000001E-3</v>
      </c>
      <c r="U287" s="78">
        <v>5.9999999999999995E-4</v>
      </c>
    </row>
    <row r="288" spans="2:21">
      <c r="B288" t="s">
        <v>1024</v>
      </c>
      <c r="C288" t="s">
        <v>1025</v>
      </c>
      <c r="D288" t="s">
        <v>123</v>
      </c>
      <c r="E288" t="s">
        <v>927</v>
      </c>
      <c r="F288" t="s">
        <v>1026</v>
      </c>
      <c r="G288" t="s">
        <v>978</v>
      </c>
      <c r="H288" t="s">
        <v>936</v>
      </c>
      <c r="I288" t="s">
        <v>213</v>
      </c>
      <c r="J288"/>
      <c r="K288" s="77">
        <v>4.3499999999999996</v>
      </c>
      <c r="L288" t="s">
        <v>110</v>
      </c>
      <c r="M288" s="78">
        <v>4.1300000000000003E-2</v>
      </c>
      <c r="N288" s="78">
        <v>5.4699999999999999E-2</v>
      </c>
      <c r="O288" s="77">
        <v>79905.8</v>
      </c>
      <c r="P288" s="77">
        <v>97.608123350244853</v>
      </c>
      <c r="Q288" s="77">
        <v>0</v>
      </c>
      <c r="R288" s="77">
        <v>314.58322534305501</v>
      </c>
      <c r="S288" s="78">
        <v>1E-4</v>
      </c>
      <c r="T288" s="78">
        <v>2.7000000000000001E-3</v>
      </c>
      <c r="U288" s="78">
        <v>4.0000000000000002E-4</v>
      </c>
    </row>
    <row r="289" spans="2:21">
      <c r="B289" t="s">
        <v>1027</v>
      </c>
      <c r="C289" t="s">
        <v>1028</v>
      </c>
      <c r="D289" t="s">
        <v>123</v>
      </c>
      <c r="E289" t="s">
        <v>927</v>
      </c>
      <c r="F289" t="s">
        <v>1029</v>
      </c>
      <c r="G289" t="s">
        <v>1030</v>
      </c>
      <c r="H289" t="s">
        <v>936</v>
      </c>
      <c r="I289" t="s">
        <v>213</v>
      </c>
      <c r="J289"/>
      <c r="K289" s="77">
        <v>6.97</v>
      </c>
      <c r="L289" t="s">
        <v>106</v>
      </c>
      <c r="M289" s="78">
        <v>6.8000000000000005E-2</v>
      </c>
      <c r="N289" s="78">
        <v>6.7000000000000004E-2</v>
      </c>
      <c r="O289" s="77">
        <v>129140.69</v>
      </c>
      <c r="P289" s="77">
        <v>103.42921668151219</v>
      </c>
      <c r="Q289" s="77">
        <v>0</v>
      </c>
      <c r="R289" s="77">
        <v>493.13750147849697</v>
      </c>
      <c r="S289" s="78">
        <v>1E-4</v>
      </c>
      <c r="T289" s="78">
        <v>4.3E-3</v>
      </c>
      <c r="U289" s="78">
        <v>6.9999999999999999E-4</v>
      </c>
    </row>
    <row r="290" spans="2:21">
      <c r="B290" t="s">
        <v>1031</v>
      </c>
      <c r="C290" t="s">
        <v>1032</v>
      </c>
      <c r="D290" t="s">
        <v>123</v>
      </c>
      <c r="E290" t="s">
        <v>927</v>
      </c>
      <c r="F290" t="s">
        <v>1033</v>
      </c>
      <c r="G290" t="s">
        <v>963</v>
      </c>
      <c r="H290" t="s">
        <v>936</v>
      </c>
      <c r="I290" t="s">
        <v>326</v>
      </c>
      <c r="J290"/>
      <c r="K290" s="77">
        <v>6.84</v>
      </c>
      <c r="L290" t="s">
        <v>106</v>
      </c>
      <c r="M290" s="78">
        <v>0.06</v>
      </c>
      <c r="N290" s="78">
        <v>6.6400000000000001E-2</v>
      </c>
      <c r="O290" s="77">
        <v>67260.78</v>
      </c>
      <c r="P290" s="77">
        <v>97.093602756019351</v>
      </c>
      <c r="Q290" s="77">
        <v>0</v>
      </c>
      <c r="R290" s="77">
        <v>241.10943649571001</v>
      </c>
      <c r="S290" s="78">
        <v>1E-4</v>
      </c>
      <c r="T290" s="78">
        <v>2.0999999999999999E-3</v>
      </c>
      <c r="U290" s="78">
        <v>2.9999999999999997E-4</v>
      </c>
    </row>
    <row r="291" spans="2:21">
      <c r="B291" t="s">
        <v>1034</v>
      </c>
      <c r="C291" t="s">
        <v>1035</v>
      </c>
      <c r="D291" t="s">
        <v>123</v>
      </c>
      <c r="E291" t="s">
        <v>927</v>
      </c>
      <c r="F291" t="s">
        <v>1036</v>
      </c>
      <c r="G291" t="s">
        <v>1037</v>
      </c>
      <c r="H291" t="s">
        <v>936</v>
      </c>
      <c r="I291" t="s">
        <v>213</v>
      </c>
      <c r="J291"/>
      <c r="K291" s="77">
        <v>6.85</v>
      </c>
      <c r="L291" t="s">
        <v>106</v>
      </c>
      <c r="M291" s="78">
        <v>6.3799999999999996E-2</v>
      </c>
      <c r="N291" s="78">
        <v>6.0400000000000002E-2</v>
      </c>
      <c r="O291" s="77">
        <v>22599.62</v>
      </c>
      <c r="P291" s="77">
        <v>103.75183540519708</v>
      </c>
      <c r="Q291" s="77">
        <v>0</v>
      </c>
      <c r="R291" s="77">
        <v>86.568245850663203</v>
      </c>
      <c r="S291" s="78">
        <v>0</v>
      </c>
      <c r="T291" s="78">
        <v>8.0000000000000004E-4</v>
      </c>
      <c r="U291" s="78">
        <v>1E-4</v>
      </c>
    </row>
    <row r="292" spans="2:21">
      <c r="B292" t="s">
        <v>1038</v>
      </c>
      <c r="C292" t="s">
        <v>1039</v>
      </c>
      <c r="D292" t="s">
        <v>123</v>
      </c>
      <c r="E292" t="s">
        <v>927</v>
      </c>
      <c r="F292" t="s">
        <v>1040</v>
      </c>
      <c r="G292" t="s">
        <v>978</v>
      </c>
      <c r="H292" t="s">
        <v>936</v>
      </c>
      <c r="I292" t="s">
        <v>213</v>
      </c>
      <c r="J292"/>
      <c r="K292" s="77">
        <v>3.65</v>
      </c>
      <c r="L292" t="s">
        <v>106</v>
      </c>
      <c r="M292" s="78">
        <v>8.1299999999999997E-2</v>
      </c>
      <c r="N292" s="78">
        <v>7.4999999999999997E-2</v>
      </c>
      <c r="O292" s="77">
        <v>53808.62</v>
      </c>
      <c r="P292" s="77">
        <v>103.20216667441007</v>
      </c>
      <c r="Q292" s="77">
        <v>0</v>
      </c>
      <c r="R292" s="77">
        <v>205.02289498753899</v>
      </c>
      <c r="S292" s="78">
        <v>0</v>
      </c>
      <c r="T292" s="78">
        <v>1.8E-3</v>
      </c>
      <c r="U292" s="78">
        <v>2.9999999999999997E-4</v>
      </c>
    </row>
    <row r="293" spans="2:21">
      <c r="B293" t="s">
        <v>1041</v>
      </c>
      <c r="C293" t="s">
        <v>1042</v>
      </c>
      <c r="D293" t="s">
        <v>123</v>
      </c>
      <c r="E293" t="s">
        <v>927</v>
      </c>
      <c r="F293" t="s">
        <v>1043</v>
      </c>
      <c r="G293" t="s">
        <v>978</v>
      </c>
      <c r="H293" t="s">
        <v>943</v>
      </c>
      <c r="I293" t="s">
        <v>213</v>
      </c>
      <c r="J293"/>
      <c r="K293" s="77">
        <v>4.38</v>
      </c>
      <c r="L293" t="s">
        <v>110</v>
      </c>
      <c r="M293" s="78">
        <v>7.2499999999999995E-2</v>
      </c>
      <c r="N293" s="78">
        <v>7.3599999999999999E-2</v>
      </c>
      <c r="O293" s="77">
        <v>96048.39</v>
      </c>
      <c r="P293" s="77">
        <v>99.218833363266299</v>
      </c>
      <c r="Q293" s="77">
        <v>0</v>
      </c>
      <c r="R293" s="77">
        <v>384.37532436234198</v>
      </c>
      <c r="S293" s="78">
        <v>1E-4</v>
      </c>
      <c r="T293" s="78">
        <v>3.3999999999999998E-3</v>
      </c>
      <c r="U293" s="78">
        <v>5.0000000000000001E-4</v>
      </c>
    </row>
    <row r="294" spans="2:21">
      <c r="B294" t="s">
        <v>1044</v>
      </c>
      <c r="C294" t="s">
        <v>1045</v>
      </c>
      <c r="D294" t="s">
        <v>123</v>
      </c>
      <c r="E294" t="s">
        <v>927</v>
      </c>
      <c r="F294" t="s">
        <v>1046</v>
      </c>
      <c r="G294" t="s">
        <v>978</v>
      </c>
      <c r="H294" t="s">
        <v>943</v>
      </c>
      <c r="I294" t="s">
        <v>213</v>
      </c>
      <c r="J294"/>
      <c r="K294" s="77">
        <v>7.29</v>
      </c>
      <c r="L294" t="s">
        <v>106</v>
      </c>
      <c r="M294" s="78">
        <v>7.1199999999999999E-2</v>
      </c>
      <c r="N294" s="78">
        <v>7.2400000000000006E-2</v>
      </c>
      <c r="O294" s="77">
        <v>53808.62</v>
      </c>
      <c r="P294" s="77">
        <v>98.925008248120633</v>
      </c>
      <c r="Q294" s="77">
        <v>0</v>
      </c>
      <c r="R294" s="77">
        <v>196.52583110665401</v>
      </c>
      <c r="S294" s="78">
        <v>0</v>
      </c>
      <c r="T294" s="78">
        <v>1.6999999999999999E-3</v>
      </c>
      <c r="U294" s="78">
        <v>2.9999999999999997E-4</v>
      </c>
    </row>
    <row r="295" spans="2:21">
      <c r="B295" t="s">
        <v>1047</v>
      </c>
      <c r="C295" t="s">
        <v>1048</v>
      </c>
      <c r="D295" t="s">
        <v>123</v>
      </c>
      <c r="E295" t="s">
        <v>927</v>
      </c>
      <c r="F295" t="s">
        <v>1049</v>
      </c>
      <c r="G295" t="s">
        <v>1030</v>
      </c>
      <c r="H295" t="s">
        <v>943</v>
      </c>
      <c r="I295" t="s">
        <v>213</v>
      </c>
      <c r="J295"/>
      <c r="K295" s="77">
        <v>3.3</v>
      </c>
      <c r="L295" t="s">
        <v>106</v>
      </c>
      <c r="M295" s="78">
        <v>2.63E-2</v>
      </c>
      <c r="N295" s="78">
        <v>7.5899999999999995E-2</v>
      </c>
      <c r="O295" s="77">
        <v>68215.88</v>
      </c>
      <c r="P295" s="77">
        <v>85.058083268588064</v>
      </c>
      <c r="Q295" s="77">
        <v>0</v>
      </c>
      <c r="R295" s="77">
        <v>214.22135908725801</v>
      </c>
      <c r="S295" s="78">
        <v>1E-4</v>
      </c>
      <c r="T295" s="78">
        <v>1.9E-3</v>
      </c>
      <c r="U295" s="78">
        <v>2.9999999999999997E-4</v>
      </c>
    </row>
    <row r="296" spans="2:21">
      <c r="B296" t="s">
        <v>1050</v>
      </c>
      <c r="C296" t="s">
        <v>1051</v>
      </c>
      <c r="D296" t="s">
        <v>123</v>
      </c>
      <c r="E296" t="s">
        <v>927</v>
      </c>
      <c r="F296" t="s">
        <v>1049</v>
      </c>
      <c r="G296" t="s">
        <v>1030</v>
      </c>
      <c r="H296" t="s">
        <v>943</v>
      </c>
      <c r="I296" t="s">
        <v>213</v>
      </c>
      <c r="J296"/>
      <c r="K296" s="77">
        <v>2.0699999999999998</v>
      </c>
      <c r="L296" t="s">
        <v>106</v>
      </c>
      <c r="M296" s="78">
        <v>7.0499999999999993E-2</v>
      </c>
      <c r="N296" s="78">
        <v>7.1300000000000002E-2</v>
      </c>
      <c r="O296" s="77">
        <v>26904.31</v>
      </c>
      <c r="P296" s="77">
        <v>101.35150013473698</v>
      </c>
      <c r="Q296" s="77">
        <v>0</v>
      </c>
      <c r="R296" s="77">
        <v>100.673167233543</v>
      </c>
      <c r="S296" s="78">
        <v>0</v>
      </c>
      <c r="T296" s="78">
        <v>8.9999999999999998E-4</v>
      </c>
      <c r="U296" s="78">
        <v>1E-4</v>
      </c>
    </row>
    <row r="297" spans="2:21">
      <c r="B297" t="s">
        <v>1052</v>
      </c>
      <c r="C297" t="s">
        <v>1053</v>
      </c>
      <c r="D297" t="s">
        <v>123</v>
      </c>
      <c r="E297" t="s">
        <v>927</v>
      </c>
      <c r="F297" t="s">
        <v>1054</v>
      </c>
      <c r="G297" t="s">
        <v>1055</v>
      </c>
      <c r="H297" t="s">
        <v>943</v>
      </c>
      <c r="I297" t="s">
        <v>213</v>
      </c>
      <c r="J297"/>
      <c r="K297" s="77">
        <v>5.35</v>
      </c>
      <c r="L297" t="s">
        <v>106</v>
      </c>
      <c r="M297" s="78">
        <v>0.04</v>
      </c>
      <c r="N297" s="78">
        <v>6.0600000000000001E-2</v>
      </c>
      <c r="O297" s="77">
        <v>73314.240000000005</v>
      </c>
      <c r="P297" s="77">
        <v>91.297777714124848</v>
      </c>
      <c r="Q297" s="77">
        <v>0</v>
      </c>
      <c r="R297" s="77">
        <v>247.121331736656</v>
      </c>
      <c r="S297" s="78">
        <v>1E-4</v>
      </c>
      <c r="T297" s="78">
        <v>2.2000000000000001E-3</v>
      </c>
      <c r="U297" s="78">
        <v>4.0000000000000002E-4</v>
      </c>
    </row>
    <row r="298" spans="2:21">
      <c r="B298" t="s">
        <v>1056</v>
      </c>
      <c r="C298" t="s">
        <v>1057</v>
      </c>
      <c r="D298" t="s">
        <v>123</v>
      </c>
      <c r="E298" t="s">
        <v>927</v>
      </c>
      <c r="F298" t="s">
        <v>1058</v>
      </c>
      <c r="G298" t="s">
        <v>950</v>
      </c>
      <c r="H298" t="s">
        <v>943</v>
      </c>
      <c r="I298" t="s">
        <v>326</v>
      </c>
      <c r="J298"/>
      <c r="K298" s="77">
        <v>3.54</v>
      </c>
      <c r="L298" t="s">
        <v>106</v>
      </c>
      <c r="M298" s="78">
        <v>5.5E-2</v>
      </c>
      <c r="N298" s="78">
        <v>0.09</v>
      </c>
      <c r="O298" s="77">
        <v>18833.02</v>
      </c>
      <c r="P298" s="77">
        <v>90.293555667651816</v>
      </c>
      <c r="Q298" s="77">
        <v>0</v>
      </c>
      <c r="R298" s="77">
        <v>62.7824725439392</v>
      </c>
      <c r="S298" s="78">
        <v>0</v>
      </c>
      <c r="T298" s="78">
        <v>5.0000000000000001E-4</v>
      </c>
      <c r="U298" s="78">
        <v>1E-4</v>
      </c>
    </row>
    <row r="299" spans="2:21">
      <c r="B299" t="s">
        <v>1059</v>
      </c>
      <c r="C299" t="s">
        <v>1060</v>
      </c>
      <c r="D299" t="s">
        <v>123</v>
      </c>
      <c r="E299" t="s">
        <v>927</v>
      </c>
      <c r="F299" t="s">
        <v>1058</v>
      </c>
      <c r="G299" t="s">
        <v>950</v>
      </c>
      <c r="H299" t="s">
        <v>943</v>
      </c>
      <c r="I299" t="s">
        <v>213</v>
      </c>
      <c r="J299"/>
      <c r="K299" s="77">
        <v>3.13</v>
      </c>
      <c r="L299" t="s">
        <v>106</v>
      </c>
      <c r="M299" s="78">
        <v>0.06</v>
      </c>
      <c r="N299" s="78">
        <v>8.4400000000000003E-2</v>
      </c>
      <c r="O299" s="77">
        <v>57871.17</v>
      </c>
      <c r="P299" s="77">
        <v>94.656333367892756</v>
      </c>
      <c r="Q299" s="77">
        <v>0</v>
      </c>
      <c r="R299" s="77">
        <v>202.243062295877</v>
      </c>
      <c r="S299" s="78">
        <v>1E-4</v>
      </c>
      <c r="T299" s="78">
        <v>1.8E-3</v>
      </c>
      <c r="U299" s="78">
        <v>2.9999999999999997E-4</v>
      </c>
    </row>
    <row r="300" spans="2:21">
      <c r="B300" t="s">
        <v>1061</v>
      </c>
      <c r="C300" t="s">
        <v>1062</v>
      </c>
      <c r="D300" t="s">
        <v>123</v>
      </c>
      <c r="E300" t="s">
        <v>927</v>
      </c>
      <c r="F300" t="s">
        <v>1063</v>
      </c>
      <c r="G300" t="s">
        <v>1064</v>
      </c>
      <c r="H300" t="s">
        <v>943</v>
      </c>
      <c r="I300" t="s">
        <v>213</v>
      </c>
      <c r="J300"/>
      <c r="K300" s="77">
        <v>6.14</v>
      </c>
      <c r="L300" t="s">
        <v>110</v>
      </c>
      <c r="M300" s="78">
        <v>6.6299999999999998E-2</v>
      </c>
      <c r="N300" s="78">
        <v>6.5000000000000002E-2</v>
      </c>
      <c r="O300" s="77">
        <v>107617.24</v>
      </c>
      <c r="P300" s="77">
        <v>103.39571237433704</v>
      </c>
      <c r="Q300" s="77">
        <v>0</v>
      </c>
      <c r="R300" s="77">
        <v>448.80291958104903</v>
      </c>
      <c r="S300" s="78">
        <v>1E-4</v>
      </c>
      <c r="T300" s="78">
        <v>3.8999999999999998E-3</v>
      </c>
      <c r="U300" s="78">
        <v>5.9999999999999995E-4</v>
      </c>
    </row>
    <row r="301" spans="2:21">
      <c r="B301" t="s">
        <v>1065</v>
      </c>
      <c r="C301" t="s">
        <v>1066</v>
      </c>
      <c r="D301" t="s">
        <v>123</v>
      </c>
      <c r="E301" t="s">
        <v>927</v>
      </c>
      <c r="F301" t="s">
        <v>1067</v>
      </c>
      <c r="G301" t="s">
        <v>1068</v>
      </c>
      <c r="H301" t="s">
        <v>943</v>
      </c>
      <c r="I301" t="s">
        <v>326</v>
      </c>
      <c r="J301"/>
      <c r="K301" s="77">
        <v>5.87</v>
      </c>
      <c r="L301" t="s">
        <v>106</v>
      </c>
      <c r="M301" s="78">
        <v>3.2500000000000001E-2</v>
      </c>
      <c r="N301" s="78">
        <v>5.6599999999999998E-2</v>
      </c>
      <c r="O301" s="77">
        <v>53808.62</v>
      </c>
      <c r="P301" s="77">
        <v>87.885722159757847</v>
      </c>
      <c r="Q301" s="77">
        <v>0</v>
      </c>
      <c r="R301" s="77">
        <v>174.59502804927001</v>
      </c>
      <c r="S301" s="78">
        <v>0</v>
      </c>
      <c r="T301" s="78">
        <v>1.5E-3</v>
      </c>
      <c r="U301" s="78">
        <v>2.0000000000000001E-4</v>
      </c>
    </row>
    <row r="302" spans="2:21">
      <c r="B302" t="s">
        <v>1069</v>
      </c>
      <c r="C302" t="s">
        <v>1070</v>
      </c>
      <c r="D302" t="s">
        <v>123</v>
      </c>
      <c r="E302" t="s">
        <v>927</v>
      </c>
      <c r="F302" t="s">
        <v>1071</v>
      </c>
      <c r="G302" t="s">
        <v>1030</v>
      </c>
      <c r="H302" t="s">
        <v>943</v>
      </c>
      <c r="I302" t="s">
        <v>326</v>
      </c>
      <c r="J302"/>
      <c r="K302" s="77">
        <v>1.55</v>
      </c>
      <c r="L302" t="s">
        <v>106</v>
      </c>
      <c r="M302" s="78">
        <v>4.2500000000000003E-2</v>
      </c>
      <c r="N302" s="78">
        <v>7.9200000000000007E-2</v>
      </c>
      <c r="O302" s="77">
        <v>59189.48</v>
      </c>
      <c r="P302" s="77">
        <v>96.124749936644335</v>
      </c>
      <c r="Q302" s="77">
        <v>0</v>
      </c>
      <c r="R302" s="77">
        <v>210.05907074645</v>
      </c>
      <c r="S302" s="78">
        <v>1E-4</v>
      </c>
      <c r="T302" s="78">
        <v>1.8E-3</v>
      </c>
      <c r="U302" s="78">
        <v>2.9999999999999997E-4</v>
      </c>
    </row>
    <row r="303" spans="2:21">
      <c r="B303" t="s">
        <v>1072</v>
      </c>
      <c r="C303" t="s">
        <v>1073</v>
      </c>
      <c r="D303" t="s">
        <v>123</v>
      </c>
      <c r="E303" t="s">
        <v>927</v>
      </c>
      <c r="F303" t="s">
        <v>1071</v>
      </c>
      <c r="G303" t="s">
        <v>1030</v>
      </c>
      <c r="H303" t="s">
        <v>943</v>
      </c>
      <c r="I303" t="s">
        <v>326</v>
      </c>
      <c r="J303"/>
      <c r="K303" s="77">
        <v>4.8099999999999996</v>
      </c>
      <c r="L303" t="s">
        <v>106</v>
      </c>
      <c r="M303" s="78">
        <v>3.1300000000000001E-2</v>
      </c>
      <c r="N303" s="78">
        <v>7.4800000000000005E-2</v>
      </c>
      <c r="O303" s="77">
        <v>26904.31</v>
      </c>
      <c r="P303" s="77">
        <v>81.96240294361759</v>
      </c>
      <c r="Q303" s="77">
        <v>0</v>
      </c>
      <c r="R303" s="77">
        <v>81.413838842408794</v>
      </c>
      <c r="S303" s="78">
        <v>0</v>
      </c>
      <c r="T303" s="78">
        <v>6.9999999999999999E-4</v>
      </c>
      <c r="U303" s="78">
        <v>1E-4</v>
      </c>
    </row>
    <row r="304" spans="2:21">
      <c r="B304" t="s">
        <v>1074</v>
      </c>
      <c r="C304" t="s">
        <v>1075</v>
      </c>
      <c r="D304" t="s">
        <v>123</v>
      </c>
      <c r="E304" t="s">
        <v>927</v>
      </c>
      <c r="F304" t="s">
        <v>1076</v>
      </c>
      <c r="G304" t="s">
        <v>1037</v>
      </c>
      <c r="H304" t="s">
        <v>943</v>
      </c>
      <c r="I304" t="s">
        <v>326</v>
      </c>
      <c r="J304"/>
      <c r="K304" s="77">
        <v>6.93</v>
      </c>
      <c r="L304" t="s">
        <v>106</v>
      </c>
      <c r="M304" s="78">
        <v>6.4000000000000001E-2</v>
      </c>
      <c r="N304" s="78">
        <v>6.2300000000000001E-2</v>
      </c>
      <c r="O304" s="77">
        <v>34975.599999999999</v>
      </c>
      <c r="P304" s="77">
        <v>103.98499988563455</v>
      </c>
      <c r="Q304" s="77">
        <v>0</v>
      </c>
      <c r="R304" s="77">
        <v>134.27574217303999</v>
      </c>
      <c r="S304" s="78">
        <v>0</v>
      </c>
      <c r="T304" s="78">
        <v>1.1999999999999999E-3</v>
      </c>
      <c r="U304" s="78">
        <v>2.0000000000000001E-4</v>
      </c>
    </row>
    <row r="305" spans="2:21">
      <c r="B305" t="s">
        <v>1077</v>
      </c>
      <c r="C305" t="s">
        <v>1078</v>
      </c>
      <c r="D305" t="s">
        <v>123</v>
      </c>
      <c r="E305" t="s">
        <v>927</v>
      </c>
      <c r="F305" t="s">
        <v>1079</v>
      </c>
      <c r="G305" t="s">
        <v>1037</v>
      </c>
      <c r="H305" t="s">
        <v>943</v>
      </c>
      <c r="I305" t="s">
        <v>213</v>
      </c>
      <c r="J305"/>
      <c r="K305" s="77">
        <v>4.5</v>
      </c>
      <c r="L305" t="s">
        <v>110</v>
      </c>
      <c r="M305" s="78">
        <v>4.8800000000000003E-2</v>
      </c>
      <c r="N305" s="78">
        <v>5.5500000000000001E-2</v>
      </c>
      <c r="O305" s="77">
        <v>73717.81</v>
      </c>
      <c r="P305" s="77">
        <v>98.819620888357818</v>
      </c>
      <c r="Q305" s="77">
        <v>0</v>
      </c>
      <c r="R305" s="77">
        <v>293.82375333313098</v>
      </c>
      <c r="S305" s="78">
        <v>1E-4</v>
      </c>
      <c r="T305" s="78">
        <v>2.5999999999999999E-3</v>
      </c>
      <c r="U305" s="78">
        <v>4.0000000000000002E-4</v>
      </c>
    </row>
    <row r="306" spans="2:21">
      <c r="B306" t="s">
        <v>1080</v>
      </c>
      <c r="C306" t="s">
        <v>1081</v>
      </c>
      <c r="D306" t="s">
        <v>123</v>
      </c>
      <c r="E306" t="s">
        <v>927</v>
      </c>
      <c r="F306" t="s">
        <v>1082</v>
      </c>
      <c r="G306" t="s">
        <v>1055</v>
      </c>
      <c r="H306" t="s">
        <v>943</v>
      </c>
      <c r="I306" t="s">
        <v>213</v>
      </c>
      <c r="J306"/>
      <c r="K306" s="77">
        <v>7.31</v>
      </c>
      <c r="L306" t="s">
        <v>106</v>
      </c>
      <c r="M306" s="78">
        <v>5.8999999999999997E-2</v>
      </c>
      <c r="N306" s="78">
        <v>6.1899999999999997E-2</v>
      </c>
      <c r="O306" s="77">
        <v>75332.070000000007</v>
      </c>
      <c r="P306" s="77">
        <v>99.720722261713888</v>
      </c>
      <c r="Q306" s="77">
        <v>0</v>
      </c>
      <c r="R306" s="77">
        <v>277.34925843079998</v>
      </c>
      <c r="S306" s="78">
        <v>2.0000000000000001E-4</v>
      </c>
      <c r="T306" s="78">
        <v>2.3999999999999998E-3</v>
      </c>
      <c r="U306" s="78">
        <v>4.0000000000000002E-4</v>
      </c>
    </row>
    <row r="307" spans="2:21">
      <c r="B307" t="s">
        <v>1083</v>
      </c>
      <c r="C307" t="s">
        <v>1084</v>
      </c>
      <c r="D307" t="s">
        <v>123</v>
      </c>
      <c r="E307" t="s">
        <v>927</v>
      </c>
      <c r="F307" t="s">
        <v>1085</v>
      </c>
      <c r="G307" t="s">
        <v>1086</v>
      </c>
      <c r="H307" t="s">
        <v>943</v>
      </c>
      <c r="I307" t="s">
        <v>213</v>
      </c>
      <c r="J307"/>
      <c r="K307" s="77">
        <v>7.11</v>
      </c>
      <c r="L307" t="s">
        <v>106</v>
      </c>
      <c r="M307" s="78">
        <v>3.15E-2</v>
      </c>
      <c r="N307" s="78">
        <v>7.2099999999999997E-2</v>
      </c>
      <c r="O307" s="77">
        <v>53808.62</v>
      </c>
      <c r="P307" s="77">
        <v>75.210499973052549</v>
      </c>
      <c r="Q307" s="77">
        <v>0</v>
      </c>
      <c r="R307" s="77">
        <v>149.41425102617501</v>
      </c>
      <c r="S307" s="78">
        <v>1E-4</v>
      </c>
      <c r="T307" s="78">
        <v>1.2999999999999999E-3</v>
      </c>
      <c r="U307" s="78">
        <v>2.0000000000000001E-4</v>
      </c>
    </row>
    <row r="308" spans="2:21">
      <c r="B308" t="s">
        <v>1087</v>
      </c>
      <c r="C308" t="s">
        <v>1088</v>
      </c>
      <c r="D308" t="s">
        <v>123</v>
      </c>
      <c r="E308" t="s">
        <v>927</v>
      </c>
      <c r="F308" t="s">
        <v>1089</v>
      </c>
      <c r="G308" t="s">
        <v>1090</v>
      </c>
      <c r="H308" t="s">
        <v>943</v>
      </c>
      <c r="I308" t="s">
        <v>213</v>
      </c>
      <c r="J308"/>
      <c r="K308" s="77">
        <v>7.37</v>
      </c>
      <c r="L308" t="s">
        <v>106</v>
      </c>
      <c r="M308" s="78">
        <v>6.25E-2</v>
      </c>
      <c r="N308" s="78">
        <v>6.2700000000000006E-2</v>
      </c>
      <c r="O308" s="77">
        <v>67260.78</v>
      </c>
      <c r="P308" s="77">
        <v>100.14863895393438</v>
      </c>
      <c r="Q308" s="77">
        <v>0</v>
      </c>
      <c r="R308" s="77">
        <v>248.695910117502</v>
      </c>
      <c r="S308" s="78">
        <v>1E-4</v>
      </c>
      <c r="T308" s="78">
        <v>2.2000000000000001E-3</v>
      </c>
      <c r="U308" s="78">
        <v>4.0000000000000002E-4</v>
      </c>
    </row>
    <row r="309" spans="2:21">
      <c r="B309" t="s">
        <v>1091</v>
      </c>
      <c r="C309" t="s">
        <v>1092</v>
      </c>
      <c r="D309" t="s">
        <v>123</v>
      </c>
      <c r="E309" t="s">
        <v>927</v>
      </c>
      <c r="F309" t="s">
        <v>1093</v>
      </c>
      <c r="G309" t="s">
        <v>1023</v>
      </c>
      <c r="H309" t="s">
        <v>943</v>
      </c>
      <c r="I309" t="s">
        <v>213</v>
      </c>
      <c r="J309"/>
      <c r="K309" s="77">
        <v>7.09</v>
      </c>
      <c r="L309" t="s">
        <v>106</v>
      </c>
      <c r="M309" s="78">
        <v>5.6000000000000001E-2</v>
      </c>
      <c r="N309" s="78">
        <v>5.7599999999999998E-2</v>
      </c>
      <c r="O309" s="77">
        <v>20178.23</v>
      </c>
      <c r="P309" s="77">
        <v>99.018555546745176</v>
      </c>
      <c r="Q309" s="77">
        <v>0</v>
      </c>
      <c r="R309" s="77">
        <v>73.766868424282805</v>
      </c>
      <c r="S309" s="78">
        <v>0</v>
      </c>
      <c r="T309" s="78">
        <v>5.9999999999999995E-4</v>
      </c>
      <c r="U309" s="78">
        <v>1E-4</v>
      </c>
    </row>
    <row r="310" spans="2:21">
      <c r="B310" t="s">
        <v>1094</v>
      </c>
      <c r="C310" t="s">
        <v>1095</v>
      </c>
      <c r="D310" t="s">
        <v>123</v>
      </c>
      <c r="E310" t="s">
        <v>927</v>
      </c>
      <c r="F310" t="s">
        <v>1096</v>
      </c>
      <c r="G310" t="s">
        <v>1012</v>
      </c>
      <c r="H310" t="s">
        <v>943</v>
      </c>
      <c r="I310" t="s">
        <v>326</v>
      </c>
      <c r="J310"/>
      <c r="K310" s="77">
        <v>4.5199999999999996</v>
      </c>
      <c r="L310" t="s">
        <v>106</v>
      </c>
      <c r="M310" s="78">
        <v>4.4999999999999998E-2</v>
      </c>
      <c r="N310" s="78">
        <v>6.3100000000000003E-2</v>
      </c>
      <c r="O310" s="77">
        <v>108039.64</v>
      </c>
      <c r="P310" s="77">
        <v>93.592000027767682</v>
      </c>
      <c r="Q310" s="77">
        <v>0</v>
      </c>
      <c r="R310" s="77">
        <v>373.32196994637002</v>
      </c>
      <c r="S310" s="78">
        <v>2.0000000000000001E-4</v>
      </c>
      <c r="T310" s="78">
        <v>3.3E-3</v>
      </c>
      <c r="U310" s="78">
        <v>5.0000000000000001E-4</v>
      </c>
    </row>
    <row r="311" spans="2:21">
      <c r="B311" t="s">
        <v>1097</v>
      </c>
      <c r="C311" t="s">
        <v>1098</v>
      </c>
      <c r="D311" t="s">
        <v>123</v>
      </c>
      <c r="E311" t="s">
        <v>927</v>
      </c>
      <c r="F311" t="s">
        <v>1099</v>
      </c>
      <c r="G311" t="s">
        <v>950</v>
      </c>
      <c r="H311" t="s">
        <v>943</v>
      </c>
      <c r="I311" t="s">
        <v>213</v>
      </c>
      <c r="J311"/>
      <c r="K311" s="77">
        <v>7.05</v>
      </c>
      <c r="L311" t="s">
        <v>106</v>
      </c>
      <c r="M311" s="78">
        <v>0.04</v>
      </c>
      <c r="N311" s="78">
        <v>6.08E-2</v>
      </c>
      <c r="O311" s="77">
        <v>40356.47</v>
      </c>
      <c r="P311" s="77">
        <v>87.919222310326091</v>
      </c>
      <c r="Q311" s="77">
        <v>0</v>
      </c>
      <c r="R311" s="77">
        <v>130.99620117422299</v>
      </c>
      <c r="S311" s="78">
        <v>0</v>
      </c>
      <c r="T311" s="78">
        <v>1.1000000000000001E-3</v>
      </c>
      <c r="U311" s="78">
        <v>2.0000000000000001E-4</v>
      </c>
    </row>
    <row r="312" spans="2:21">
      <c r="B312" t="s">
        <v>1100</v>
      </c>
      <c r="C312" t="s">
        <v>1101</v>
      </c>
      <c r="D312" t="s">
        <v>123</v>
      </c>
      <c r="E312" t="s">
        <v>927</v>
      </c>
      <c r="F312" t="s">
        <v>1099</v>
      </c>
      <c r="G312" t="s">
        <v>950</v>
      </c>
      <c r="H312" t="s">
        <v>943</v>
      </c>
      <c r="I312" t="s">
        <v>213</v>
      </c>
      <c r="J312"/>
      <c r="K312" s="77">
        <v>3.1</v>
      </c>
      <c r="L312" t="s">
        <v>106</v>
      </c>
      <c r="M312" s="78">
        <v>6.88E-2</v>
      </c>
      <c r="N312" s="78">
        <v>6.2899999999999998E-2</v>
      </c>
      <c r="O312" s="77">
        <v>67260.78</v>
      </c>
      <c r="P312" s="77">
        <v>104.72894450019751</v>
      </c>
      <c r="Q312" s="77">
        <v>0</v>
      </c>
      <c r="R312" s="77">
        <v>260.07003629976703</v>
      </c>
      <c r="S312" s="78">
        <v>1E-4</v>
      </c>
      <c r="T312" s="78">
        <v>2.3E-3</v>
      </c>
      <c r="U312" s="78">
        <v>4.0000000000000002E-4</v>
      </c>
    </row>
    <row r="313" spans="2:21">
      <c r="B313" t="s">
        <v>1102</v>
      </c>
      <c r="C313" t="s">
        <v>1103</v>
      </c>
      <c r="D313" t="s">
        <v>123</v>
      </c>
      <c r="E313" t="s">
        <v>927</v>
      </c>
      <c r="F313" t="s">
        <v>1104</v>
      </c>
      <c r="G313" t="s">
        <v>978</v>
      </c>
      <c r="H313" t="s">
        <v>943</v>
      </c>
      <c r="I313" t="s">
        <v>213</v>
      </c>
      <c r="J313"/>
      <c r="K313" s="77">
        <v>4</v>
      </c>
      <c r="L313" t="s">
        <v>113</v>
      </c>
      <c r="M313" s="78">
        <v>7.4200000000000002E-2</v>
      </c>
      <c r="N313" s="78">
        <v>8.1799999999999998E-2</v>
      </c>
      <c r="O313" s="77">
        <v>91474.65</v>
      </c>
      <c r="P313" s="77">
        <v>97.367309577024898</v>
      </c>
      <c r="Q313" s="77">
        <v>0</v>
      </c>
      <c r="R313" s="77">
        <v>416.09152727510502</v>
      </c>
      <c r="S313" s="78">
        <v>1E-4</v>
      </c>
      <c r="T313" s="78">
        <v>3.5999999999999999E-3</v>
      </c>
      <c r="U313" s="78">
        <v>5.9999999999999995E-4</v>
      </c>
    </row>
    <row r="314" spans="2:21">
      <c r="B314" t="s">
        <v>1105</v>
      </c>
      <c r="C314" t="s">
        <v>1106</v>
      </c>
      <c r="D314" t="s">
        <v>123</v>
      </c>
      <c r="E314" t="s">
        <v>927</v>
      </c>
      <c r="F314" t="s">
        <v>1107</v>
      </c>
      <c r="G314" t="s">
        <v>986</v>
      </c>
      <c r="H314" t="s">
        <v>1108</v>
      </c>
      <c r="I314" t="s">
        <v>930</v>
      </c>
      <c r="J314"/>
      <c r="K314" s="77">
        <v>3.27</v>
      </c>
      <c r="L314" t="s">
        <v>106</v>
      </c>
      <c r="M314" s="78">
        <v>4.7E-2</v>
      </c>
      <c r="N314" s="78">
        <v>7.6999999999999999E-2</v>
      </c>
      <c r="O314" s="77">
        <v>51118.19</v>
      </c>
      <c r="P314" s="77">
        <v>92.415833370665126</v>
      </c>
      <c r="Q314" s="77">
        <v>0</v>
      </c>
      <c r="R314" s="77">
        <v>174.41488437191001</v>
      </c>
      <c r="S314" s="78">
        <v>1E-4</v>
      </c>
      <c r="T314" s="78">
        <v>1.5E-3</v>
      </c>
      <c r="U314" s="78">
        <v>2.0000000000000001E-4</v>
      </c>
    </row>
    <row r="315" spans="2:21">
      <c r="B315" t="s">
        <v>1109</v>
      </c>
      <c r="C315" t="s">
        <v>1110</v>
      </c>
      <c r="D315" t="s">
        <v>123</v>
      </c>
      <c r="E315" t="s">
        <v>927</v>
      </c>
      <c r="F315" t="s">
        <v>1111</v>
      </c>
      <c r="G315" t="s">
        <v>1030</v>
      </c>
      <c r="H315" t="s">
        <v>943</v>
      </c>
      <c r="I315" t="s">
        <v>213</v>
      </c>
      <c r="J315"/>
      <c r="K315" s="77">
        <v>1.96</v>
      </c>
      <c r="L315" t="s">
        <v>106</v>
      </c>
      <c r="M315" s="78">
        <v>3.7499999999999999E-2</v>
      </c>
      <c r="N315" s="78">
        <v>7.6399999999999996E-2</v>
      </c>
      <c r="O315" s="77">
        <v>16142.59</v>
      </c>
      <c r="P315" s="77">
        <v>94.228416621496308</v>
      </c>
      <c r="Q315" s="77">
        <v>0</v>
      </c>
      <c r="R315" s="77">
        <v>56.158668491520402</v>
      </c>
      <c r="S315" s="78">
        <v>0</v>
      </c>
      <c r="T315" s="78">
        <v>5.0000000000000001E-4</v>
      </c>
      <c r="U315" s="78">
        <v>1E-4</v>
      </c>
    </row>
    <row r="316" spans="2:21">
      <c r="B316" t="s">
        <v>1112</v>
      </c>
      <c r="C316" t="s">
        <v>1113</v>
      </c>
      <c r="D316" t="s">
        <v>123</v>
      </c>
      <c r="E316" t="s">
        <v>927</v>
      </c>
      <c r="F316" t="s">
        <v>1111</v>
      </c>
      <c r="G316" t="s">
        <v>1030</v>
      </c>
      <c r="H316" t="s">
        <v>943</v>
      </c>
      <c r="I316" t="s">
        <v>213</v>
      </c>
      <c r="J316"/>
      <c r="K316" s="77">
        <v>4.17</v>
      </c>
      <c r="L316" t="s">
        <v>106</v>
      </c>
      <c r="M316" s="78">
        <v>7.9500000000000001E-2</v>
      </c>
      <c r="N316" s="78">
        <v>7.9799999999999996E-2</v>
      </c>
      <c r="O316" s="77">
        <v>24213.88</v>
      </c>
      <c r="P316" s="77">
        <v>100.05349309569553</v>
      </c>
      <c r="Q316" s="77">
        <v>0</v>
      </c>
      <c r="R316" s="77">
        <v>89.445466527768005</v>
      </c>
      <c r="S316" s="78">
        <v>0</v>
      </c>
      <c r="T316" s="78">
        <v>8.0000000000000004E-4</v>
      </c>
      <c r="U316" s="78">
        <v>1E-4</v>
      </c>
    </row>
    <row r="317" spans="2:21">
      <c r="B317" t="s">
        <v>1114</v>
      </c>
      <c r="C317" t="s">
        <v>1115</v>
      </c>
      <c r="D317" t="s">
        <v>123</v>
      </c>
      <c r="E317" t="s">
        <v>927</v>
      </c>
      <c r="F317" t="s">
        <v>1116</v>
      </c>
      <c r="G317" t="s">
        <v>978</v>
      </c>
      <c r="H317" t="s">
        <v>1108</v>
      </c>
      <c r="I317" t="s">
        <v>930</v>
      </c>
      <c r="J317"/>
      <c r="K317" s="77">
        <v>3.54</v>
      </c>
      <c r="L317" t="s">
        <v>106</v>
      </c>
      <c r="M317" s="78">
        <v>6.88E-2</v>
      </c>
      <c r="N317" s="78">
        <v>8.5800000000000001E-2</v>
      </c>
      <c r="O317" s="77">
        <v>55960.959999999999</v>
      </c>
      <c r="P317" s="77">
        <v>97.287246553311647</v>
      </c>
      <c r="Q317" s="77">
        <v>0</v>
      </c>
      <c r="R317" s="77">
        <v>201.00310235953</v>
      </c>
      <c r="S317" s="78">
        <v>1E-4</v>
      </c>
      <c r="T317" s="78">
        <v>1.8E-3</v>
      </c>
      <c r="U317" s="78">
        <v>2.9999999999999997E-4</v>
      </c>
    </row>
    <row r="318" spans="2:21">
      <c r="B318" t="s">
        <v>1117</v>
      </c>
      <c r="C318" t="s">
        <v>1118</v>
      </c>
      <c r="D318" t="s">
        <v>123</v>
      </c>
      <c r="E318" t="s">
        <v>927</v>
      </c>
      <c r="F318" t="s">
        <v>1119</v>
      </c>
      <c r="G318" t="s">
        <v>963</v>
      </c>
      <c r="H318" t="s">
        <v>943</v>
      </c>
      <c r="I318" t="s">
        <v>326</v>
      </c>
      <c r="J318"/>
      <c r="K318" s="77">
        <v>1.95</v>
      </c>
      <c r="L318" t="s">
        <v>106</v>
      </c>
      <c r="M318" s="78">
        <v>5.7500000000000002E-2</v>
      </c>
      <c r="N318" s="78">
        <v>7.5700000000000003E-2</v>
      </c>
      <c r="O318" s="77">
        <v>22801.4</v>
      </c>
      <c r="P318" s="77">
        <v>101.11927757067548</v>
      </c>
      <c r="Q318" s="77">
        <v>0</v>
      </c>
      <c r="R318" s="77">
        <v>85.125007649552003</v>
      </c>
      <c r="S318" s="78">
        <v>0</v>
      </c>
      <c r="T318" s="78">
        <v>6.9999999999999999E-4</v>
      </c>
      <c r="U318" s="78">
        <v>1E-4</v>
      </c>
    </row>
    <row r="319" spans="2:21">
      <c r="B319" t="s">
        <v>1120</v>
      </c>
      <c r="C319" t="s">
        <v>1121</v>
      </c>
      <c r="D319" t="s">
        <v>123</v>
      </c>
      <c r="E319" t="s">
        <v>927</v>
      </c>
      <c r="F319" t="s">
        <v>1122</v>
      </c>
      <c r="G319" t="s">
        <v>1064</v>
      </c>
      <c r="H319" t="s">
        <v>943</v>
      </c>
      <c r="I319" t="s">
        <v>213</v>
      </c>
      <c r="J319"/>
      <c r="K319" s="77">
        <v>4.2</v>
      </c>
      <c r="L319" t="s">
        <v>110</v>
      </c>
      <c r="M319" s="78">
        <v>0.04</v>
      </c>
      <c r="N319" s="78">
        <v>6.0199999999999997E-2</v>
      </c>
      <c r="O319" s="77">
        <v>64570.34</v>
      </c>
      <c r="P319" s="77">
        <v>92.536555569321621</v>
      </c>
      <c r="Q319" s="77">
        <v>0</v>
      </c>
      <c r="R319" s="77">
        <v>241.00036325135</v>
      </c>
      <c r="S319" s="78">
        <v>1E-4</v>
      </c>
      <c r="T319" s="78">
        <v>2.0999999999999999E-3</v>
      </c>
      <c r="U319" s="78">
        <v>2.9999999999999997E-4</v>
      </c>
    </row>
    <row r="320" spans="2:21">
      <c r="B320" t="s">
        <v>1123</v>
      </c>
      <c r="C320" t="s">
        <v>1124</v>
      </c>
      <c r="D320" t="s">
        <v>123</v>
      </c>
      <c r="E320" t="s">
        <v>927</v>
      </c>
      <c r="F320" t="s">
        <v>1125</v>
      </c>
      <c r="G320" t="s">
        <v>1126</v>
      </c>
      <c r="H320" t="s">
        <v>943</v>
      </c>
      <c r="I320" t="s">
        <v>213</v>
      </c>
      <c r="J320"/>
      <c r="K320" s="77">
        <v>4</v>
      </c>
      <c r="L320" t="s">
        <v>110</v>
      </c>
      <c r="M320" s="78">
        <v>4.6300000000000001E-2</v>
      </c>
      <c r="N320" s="78">
        <v>5.3800000000000001E-2</v>
      </c>
      <c r="O320" s="77">
        <v>55153.84</v>
      </c>
      <c r="P320" s="77">
        <v>100.13852774856677</v>
      </c>
      <c r="Q320" s="77">
        <v>0</v>
      </c>
      <c r="R320" s="77">
        <v>222.76566361985201</v>
      </c>
      <c r="S320" s="78">
        <v>1E-4</v>
      </c>
      <c r="T320" s="78">
        <v>1.9E-3</v>
      </c>
      <c r="U320" s="78">
        <v>2.9999999999999997E-4</v>
      </c>
    </row>
    <row r="321" spans="2:21">
      <c r="B321" t="s">
        <v>1127</v>
      </c>
      <c r="C321" t="s">
        <v>1128</v>
      </c>
      <c r="D321" t="s">
        <v>123</v>
      </c>
      <c r="E321" t="s">
        <v>927</v>
      </c>
      <c r="F321" t="s">
        <v>1129</v>
      </c>
      <c r="G321" t="s">
        <v>950</v>
      </c>
      <c r="H321" t="s">
        <v>943</v>
      </c>
      <c r="I321" t="s">
        <v>213</v>
      </c>
      <c r="J321"/>
      <c r="K321" s="77">
        <v>3.33</v>
      </c>
      <c r="L321" t="s">
        <v>106</v>
      </c>
      <c r="M321" s="78">
        <v>5.2999999999999999E-2</v>
      </c>
      <c r="N321" s="78">
        <v>9.1800000000000007E-2</v>
      </c>
      <c r="O321" s="77">
        <v>77887.98</v>
      </c>
      <c r="P321" s="77">
        <v>88.761111090568789</v>
      </c>
      <c r="Q321" s="77">
        <v>0</v>
      </c>
      <c r="R321" s="77">
        <v>255.243600988168</v>
      </c>
      <c r="S321" s="78">
        <v>1E-4</v>
      </c>
      <c r="T321" s="78">
        <v>2.2000000000000001E-3</v>
      </c>
      <c r="U321" s="78">
        <v>4.0000000000000002E-4</v>
      </c>
    </row>
    <row r="322" spans="2:21">
      <c r="B322" t="s">
        <v>1130</v>
      </c>
      <c r="C322" t="s">
        <v>1131</v>
      </c>
      <c r="D322" t="s">
        <v>123</v>
      </c>
      <c r="E322" t="s">
        <v>927</v>
      </c>
      <c r="F322" t="s">
        <v>1132</v>
      </c>
      <c r="G322" t="s">
        <v>1037</v>
      </c>
      <c r="H322" t="s">
        <v>943</v>
      </c>
      <c r="I322" t="s">
        <v>213</v>
      </c>
      <c r="J322"/>
      <c r="K322" s="77">
        <v>4.54</v>
      </c>
      <c r="L322" t="s">
        <v>110</v>
      </c>
      <c r="M322" s="78">
        <v>4.6300000000000001E-2</v>
      </c>
      <c r="N322" s="78">
        <v>7.0099999999999996E-2</v>
      </c>
      <c r="O322" s="77">
        <v>51387.23</v>
      </c>
      <c r="P322" s="77">
        <v>89.884541676599554</v>
      </c>
      <c r="Q322" s="77">
        <v>0</v>
      </c>
      <c r="R322" s="77">
        <v>186.29942314713799</v>
      </c>
      <c r="S322" s="78">
        <v>0</v>
      </c>
      <c r="T322" s="78">
        <v>1.6000000000000001E-3</v>
      </c>
      <c r="U322" s="78">
        <v>2.9999999999999997E-4</v>
      </c>
    </row>
    <row r="323" spans="2:21">
      <c r="B323" t="s">
        <v>1133</v>
      </c>
      <c r="C323" t="s">
        <v>1134</v>
      </c>
      <c r="D323" t="s">
        <v>123</v>
      </c>
      <c r="E323" t="s">
        <v>927</v>
      </c>
      <c r="F323" t="s">
        <v>1135</v>
      </c>
      <c r="G323" t="s">
        <v>1136</v>
      </c>
      <c r="H323" t="s">
        <v>943</v>
      </c>
      <c r="I323" t="s">
        <v>213</v>
      </c>
      <c r="J323"/>
      <c r="K323" s="77">
        <v>7.15</v>
      </c>
      <c r="L323" t="s">
        <v>106</v>
      </c>
      <c r="M323" s="78">
        <v>4.2799999999999998E-2</v>
      </c>
      <c r="N323" s="78">
        <v>6.0600000000000001E-2</v>
      </c>
      <c r="O323" s="77">
        <v>107617.24</v>
      </c>
      <c r="P323" s="77">
        <v>89.113668460926945</v>
      </c>
      <c r="Q323" s="77">
        <v>0</v>
      </c>
      <c r="R323" s="77">
        <v>354.06896733979698</v>
      </c>
      <c r="S323" s="78">
        <v>0</v>
      </c>
      <c r="T323" s="78">
        <v>3.0999999999999999E-3</v>
      </c>
      <c r="U323" s="78">
        <v>5.0000000000000001E-4</v>
      </c>
    </row>
    <row r="324" spans="2:21">
      <c r="B324" t="s">
        <v>1137</v>
      </c>
      <c r="C324" t="s">
        <v>1138</v>
      </c>
      <c r="D324" t="s">
        <v>123</v>
      </c>
      <c r="E324" t="s">
        <v>927</v>
      </c>
      <c r="F324" t="s">
        <v>1139</v>
      </c>
      <c r="G324" t="s">
        <v>1012</v>
      </c>
      <c r="H324" t="s">
        <v>1140</v>
      </c>
      <c r="I324" t="s">
        <v>213</v>
      </c>
      <c r="J324"/>
      <c r="K324" s="77">
        <v>1.86</v>
      </c>
      <c r="L324" t="s">
        <v>106</v>
      </c>
      <c r="M324" s="78">
        <v>6.5000000000000002E-2</v>
      </c>
      <c r="N324" s="78">
        <v>8.2900000000000001E-2</v>
      </c>
      <c r="O324" s="77">
        <v>26904.31</v>
      </c>
      <c r="P324" s="77">
        <v>96.511777714797375</v>
      </c>
      <c r="Q324" s="77">
        <v>0</v>
      </c>
      <c r="R324" s="77">
        <v>95.865836469826803</v>
      </c>
      <c r="S324" s="78">
        <v>1E-4</v>
      </c>
      <c r="T324" s="78">
        <v>8.0000000000000004E-4</v>
      </c>
      <c r="U324" s="78">
        <v>1E-4</v>
      </c>
    </row>
    <row r="325" spans="2:21">
      <c r="B325" t="s">
        <v>1141</v>
      </c>
      <c r="C325" t="s">
        <v>1142</v>
      </c>
      <c r="D325" t="s">
        <v>123</v>
      </c>
      <c r="E325" t="s">
        <v>927</v>
      </c>
      <c r="F325" t="s">
        <v>1143</v>
      </c>
      <c r="G325" t="s">
        <v>1064</v>
      </c>
      <c r="H325" t="s">
        <v>1140</v>
      </c>
      <c r="I325" t="s">
        <v>213</v>
      </c>
      <c r="J325"/>
      <c r="K325" s="77">
        <v>4.49</v>
      </c>
      <c r="L325" t="s">
        <v>106</v>
      </c>
      <c r="M325" s="78">
        <v>4.1300000000000003E-2</v>
      </c>
      <c r="N325" s="78">
        <v>6.7500000000000004E-2</v>
      </c>
      <c r="O325" s="77">
        <v>96317.43</v>
      </c>
      <c r="P325" s="77">
        <v>88.658416655635492</v>
      </c>
      <c r="Q325" s="77">
        <v>0</v>
      </c>
      <c r="R325" s="77">
        <v>315.27283301796899</v>
      </c>
      <c r="S325" s="78">
        <v>2.0000000000000001E-4</v>
      </c>
      <c r="T325" s="78">
        <v>2.8E-3</v>
      </c>
      <c r="U325" s="78">
        <v>4.0000000000000002E-4</v>
      </c>
    </row>
    <row r="326" spans="2:21">
      <c r="B326" t="s">
        <v>1144</v>
      </c>
      <c r="C326" t="s">
        <v>1145</v>
      </c>
      <c r="D326" t="s">
        <v>123</v>
      </c>
      <c r="E326" t="s">
        <v>927</v>
      </c>
      <c r="F326" t="s">
        <v>1146</v>
      </c>
      <c r="G326" t="s">
        <v>1147</v>
      </c>
      <c r="H326" t="s">
        <v>1140</v>
      </c>
      <c r="I326" t="s">
        <v>213</v>
      </c>
      <c r="J326"/>
      <c r="K326" s="77">
        <v>4.04</v>
      </c>
      <c r="L326" t="s">
        <v>110</v>
      </c>
      <c r="M326" s="78">
        <v>3.1300000000000001E-2</v>
      </c>
      <c r="N326" s="78">
        <v>6.6799999999999998E-2</v>
      </c>
      <c r="O326" s="77">
        <v>80712.929999999993</v>
      </c>
      <c r="P326" s="77">
        <v>88.323616471239475</v>
      </c>
      <c r="Q326" s="77">
        <v>0</v>
      </c>
      <c r="R326" s="77">
        <v>287.53535347337902</v>
      </c>
      <c r="S326" s="78">
        <v>1E-4</v>
      </c>
      <c r="T326" s="78">
        <v>2.5000000000000001E-3</v>
      </c>
      <c r="U326" s="78">
        <v>4.0000000000000002E-4</v>
      </c>
    </row>
    <row r="327" spans="2:21">
      <c r="B327" t="s">
        <v>1148</v>
      </c>
      <c r="C327" t="s">
        <v>1149</v>
      </c>
      <c r="D327" t="s">
        <v>123</v>
      </c>
      <c r="E327" t="s">
        <v>927</v>
      </c>
      <c r="F327" t="s">
        <v>1150</v>
      </c>
      <c r="G327" t="s">
        <v>978</v>
      </c>
      <c r="H327" t="s">
        <v>1151</v>
      </c>
      <c r="I327" t="s">
        <v>930</v>
      </c>
      <c r="J327"/>
      <c r="K327" s="77">
        <v>5.25</v>
      </c>
      <c r="L327" t="s">
        <v>110</v>
      </c>
      <c r="M327" s="78">
        <v>6.88E-2</v>
      </c>
      <c r="N327" s="78">
        <v>7.7299999999999994E-2</v>
      </c>
      <c r="O327" s="77">
        <v>47351.59</v>
      </c>
      <c r="P327" s="77">
        <v>97.420424621010866</v>
      </c>
      <c r="Q327" s="77">
        <v>0</v>
      </c>
      <c r="R327" s="77">
        <v>186.06122618063</v>
      </c>
      <c r="S327" s="78">
        <v>0</v>
      </c>
      <c r="T327" s="78">
        <v>1.6000000000000001E-3</v>
      </c>
      <c r="U327" s="78">
        <v>2.9999999999999997E-4</v>
      </c>
    </row>
    <row r="328" spans="2:21">
      <c r="B328" t="s">
        <v>1152</v>
      </c>
      <c r="C328" t="s">
        <v>1153</v>
      </c>
      <c r="D328" t="s">
        <v>123</v>
      </c>
      <c r="E328" t="s">
        <v>927</v>
      </c>
      <c r="F328" t="s">
        <v>1154</v>
      </c>
      <c r="G328" t="s">
        <v>978</v>
      </c>
      <c r="H328" t="s">
        <v>1151</v>
      </c>
      <c r="I328" t="s">
        <v>930</v>
      </c>
      <c r="J328"/>
      <c r="K328" s="77">
        <v>4.82</v>
      </c>
      <c r="L328" t="s">
        <v>106</v>
      </c>
      <c r="M328" s="78">
        <v>7.7499999999999999E-2</v>
      </c>
      <c r="N328" s="78">
        <v>8.5400000000000004E-2</v>
      </c>
      <c r="O328" s="77">
        <v>55549.33</v>
      </c>
      <c r="P328" s="77">
        <v>98.6151943895632</v>
      </c>
      <c r="Q328" s="77">
        <v>0</v>
      </c>
      <c r="R328" s="77">
        <v>202.248054479827</v>
      </c>
      <c r="S328" s="78">
        <v>0</v>
      </c>
      <c r="T328" s="78">
        <v>1.8E-3</v>
      </c>
      <c r="U328" s="78">
        <v>2.9999999999999997E-4</v>
      </c>
    </row>
    <row r="329" spans="2:21">
      <c r="B329" t="s">
        <v>1155</v>
      </c>
      <c r="C329" t="s">
        <v>1156</v>
      </c>
      <c r="D329" t="s">
        <v>123</v>
      </c>
      <c r="E329" t="s">
        <v>927</v>
      </c>
      <c r="F329" t="s">
        <v>1157</v>
      </c>
      <c r="G329" t="s">
        <v>986</v>
      </c>
      <c r="H329" t="s">
        <v>1140</v>
      </c>
      <c r="I329" t="s">
        <v>326</v>
      </c>
      <c r="J329"/>
      <c r="K329" s="77">
        <v>4.57</v>
      </c>
      <c r="L329" t="s">
        <v>113</v>
      </c>
      <c r="M329" s="78">
        <v>8.3799999999999999E-2</v>
      </c>
      <c r="N329" s="78">
        <v>8.77E-2</v>
      </c>
      <c r="O329" s="77">
        <v>80712.929999999993</v>
      </c>
      <c r="P329" s="77">
        <v>98.240506813716337</v>
      </c>
      <c r="Q329" s="77">
        <v>0</v>
      </c>
      <c r="R329" s="77">
        <v>370.43213403279799</v>
      </c>
      <c r="S329" s="78">
        <v>1E-4</v>
      </c>
      <c r="T329" s="78">
        <v>3.2000000000000002E-3</v>
      </c>
      <c r="U329" s="78">
        <v>5.0000000000000001E-4</v>
      </c>
    </row>
    <row r="330" spans="2:21">
      <c r="B330" t="s">
        <v>1158</v>
      </c>
      <c r="C330" t="s">
        <v>1159</v>
      </c>
      <c r="D330" t="s">
        <v>123</v>
      </c>
      <c r="E330" t="s">
        <v>927</v>
      </c>
      <c r="F330" t="s">
        <v>1160</v>
      </c>
      <c r="G330" t="s">
        <v>1023</v>
      </c>
      <c r="H330" t="s">
        <v>1151</v>
      </c>
      <c r="I330" t="s">
        <v>930</v>
      </c>
      <c r="J330"/>
      <c r="K330" s="77">
        <v>5.07</v>
      </c>
      <c r="L330" t="s">
        <v>106</v>
      </c>
      <c r="M330" s="78">
        <v>3.2500000000000001E-2</v>
      </c>
      <c r="N330" s="78">
        <v>6.1600000000000002E-2</v>
      </c>
      <c r="O330" s="77">
        <v>39543.949999999997</v>
      </c>
      <c r="P330" s="77">
        <v>86.946722346907677</v>
      </c>
      <c r="Q330" s="77">
        <v>0</v>
      </c>
      <c r="R330" s="77">
        <v>126.938965775258</v>
      </c>
      <c r="S330" s="78">
        <v>1E-4</v>
      </c>
      <c r="T330" s="78">
        <v>1.1000000000000001E-3</v>
      </c>
      <c r="U330" s="78">
        <v>2.0000000000000001E-4</v>
      </c>
    </row>
    <row r="331" spans="2:21">
      <c r="B331" t="s">
        <v>1161</v>
      </c>
      <c r="C331" t="s">
        <v>1162</v>
      </c>
      <c r="D331" t="s">
        <v>123</v>
      </c>
      <c r="E331" t="s">
        <v>927</v>
      </c>
      <c r="F331" t="s">
        <v>1163</v>
      </c>
      <c r="G331" t="s">
        <v>950</v>
      </c>
      <c r="H331" t="s">
        <v>1151</v>
      </c>
      <c r="I331" t="s">
        <v>930</v>
      </c>
      <c r="J331"/>
      <c r="K331" s="77">
        <v>7.3</v>
      </c>
      <c r="L331" t="s">
        <v>106</v>
      </c>
      <c r="M331" s="78">
        <v>3.2500000000000001E-2</v>
      </c>
      <c r="N331" s="78">
        <v>5.9400000000000001E-2</v>
      </c>
      <c r="O331" s="77">
        <v>13452.16</v>
      </c>
      <c r="P331" s="77">
        <v>83.223138624577757</v>
      </c>
      <c r="Q331" s="77">
        <v>0</v>
      </c>
      <c r="R331" s="77">
        <v>41.333083651641601</v>
      </c>
      <c r="S331" s="78">
        <v>0</v>
      </c>
      <c r="T331" s="78">
        <v>4.0000000000000002E-4</v>
      </c>
      <c r="U331" s="78">
        <v>1E-4</v>
      </c>
    </row>
    <row r="332" spans="2:21">
      <c r="B332" t="s">
        <v>1164</v>
      </c>
      <c r="C332" t="s">
        <v>1165</v>
      </c>
      <c r="D332" t="s">
        <v>123</v>
      </c>
      <c r="E332" t="s">
        <v>927</v>
      </c>
      <c r="F332" t="s">
        <v>1163</v>
      </c>
      <c r="G332" t="s">
        <v>950</v>
      </c>
      <c r="H332" t="s">
        <v>1151</v>
      </c>
      <c r="I332" t="s">
        <v>930</v>
      </c>
      <c r="J332"/>
      <c r="K332" s="77">
        <v>5.41</v>
      </c>
      <c r="L332" t="s">
        <v>106</v>
      </c>
      <c r="M332" s="78">
        <v>4.4999999999999998E-2</v>
      </c>
      <c r="N332" s="78">
        <v>6.1600000000000002E-2</v>
      </c>
      <c r="O332" s="77">
        <v>72910.679999999993</v>
      </c>
      <c r="P332" s="77">
        <v>92.240260236771974</v>
      </c>
      <c r="Q332" s="77">
        <v>0</v>
      </c>
      <c r="R332" s="77">
        <v>248.298079590101</v>
      </c>
      <c r="S332" s="78">
        <v>0</v>
      </c>
      <c r="T332" s="78">
        <v>2.2000000000000001E-3</v>
      </c>
      <c r="U332" s="78">
        <v>4.0000000000000002E-4</v>
      </c>
    </row>
    <row r="333" spans="2:21">
      <c r="B333" t="s">
        <v>1166</v>
      </c>
      <c r="C333" t="s">
        <v>1167</v>
      </c>
      <c r="D333" t="s">
        <v>123</v>
      </c>
      <c r="E333" t="s">
        <v>927</v>
      </c>
      <c r="F333" t="s">
        <v>1168</v>
      </c>
      <c r="G333" t="s">
        <v>1030</v>
      </c>
      <c r="H333" t="s">
        <v>1140</v>
      </c>
      <c r="I333" t="s">
        <v>213</v>
      </c>
      <c r="J333"/>
      <c r="K333" s="77">
        <v>0.1</v>
      </c>
      <c r="L333" t="s">
        <v>106</v>
      </c>
      <c r="M333" s="78">
        <v>6.5000000000000002E-2</v>
      </c>
      <c r="N333" s="78">
        <v>0.1091</v>
      </c>
      <c r="O333" s="77">
        <v>126.45</v>
      </c>
      <c r="P333" s="77">
        <v>102.09382839066825</v>
      </c>
      <c r="Q333" s="77">
        <v>0</v>
      </c>
      <c r="R333" s="77">
        <v>0.47662850903199999</v>
      </c>
      <c r="S333" s="78">
        <v>0</v>
      </c>
      <c r="T333" s="78">
        <v>0</v>
      </c>
      <c r="U333" s="78">
        <v>0</v>
      </c>
    </row>
    <row r="334" spans="2:21">
      <c r="B334" t="s">
        <v>1169</v>
      </c>
      <c r="C334" t="s">
        <v>1170</v>
      </c>
      <c r="D334" t="s">
        <v>123</v>
      </c>
      <c r="E334" t="s">
        <v>927</v>
      </c>
      <c r="F334" t="s">
        <v>1171</v>
      </c>
      <c r="G334" t="s">
        <v>1172</v>
      </c>
      <c r="H334" t="s">
        <v>1140</v>
      </c>
      <c r="I334" t="s">
        <v>213</v>
      </c>
      <c r="J334"/>
      <c r="K334" s="77">
        <v>4.33</v>
      </c>
      <c r="L334" t="s">
        <v>110</v>
      </c>
      <c r="M334" s="78">
        <v>6.13E-2</v>
      </c>
      <c r="N334" s="78">
        <v>5.4600000000000003E-2</v>
      </c>
      <c r="O334" s="77">
        <v>53808.62</v>
      </c>
      <c r="P334" s="77">
        <v>103.1726110961404</v>
      </c>
      <c r="Q334" s="77">
        <v>0</v>
      </c>
      <c r="R334" s="77">
        <v>223.91725932071</v>
      </c>
      <c r="S334" s="78">
        <v>1E-4</v>
      </c>
      <c r="T334" s="78">
        <v>2E-3</v>
      </c>
      <c r="U334" s="78">
        <v>2.9999999999999997E-4</v>
      </c>
    </row>
    <row r="335" spans="2:21">
      <c r="B335" t="s">
        <v>1173</v>
      </c>
      <c r="C335" t="s">
        <v>1174</v>
      </c>
      <c r="D335" t="s">
        <v>123</v>
      </c>
      <c r="E335" t="s">
        <v>927</v>
      </c>
      <c r="F335" t="s">
        <v>1175</v>
      </c>
      <c r="G335" t="s">
        <v>978</v>
      </c>
      <c r="H335" t="s">
        <v>1151</v>
      </c>
      <c r="I335" t="s">
        <v>930</v>
      </c>
      <c r="J335"/>
      <c r="K335" s="77">
        <v>4.43</v>
      </c>
      <c r="L335" t="s">
        <v>106</v>
      </c>
      <c r="M335" s="78">
        <v>7.4999999999999997E-2</v>
      </c>
      <c r="N335" s="78">
        <v>9.4700000000000006E-2</v>
      </c>
      <c r="O335" s="77">
        <v>64570.34</v>
      </c>
      <c r="P335" s="77">
        <v>92.186833288163044</v>
      </c>
      <c r="Q335" s="77">
        <v>0</v>
      </c>
      <c r="R335" s="77">
        <v>219.76759843726501</v>
      </c>
      <c r="S335" s="78">
        <v>1E-4</v>
      </c>
      <c r="T335" s="78">
        <v>1.9E-3</v>
      </c>
      <c r="U335" s="78">
        <v>2.9999999999999997E-4</v>
      </c>
    </row>
    <row r="336" spans="2:21">
      <c r="B336" t="s">
        <v>1176</v>
      </c>
      <c r="C336" t="s">
        <v>1177</v>
      </c>
      <c r="D336" t="s">
        <v>123</v>
      </c>
      <c r="E336" t="s">
        <v>927</v>
      </c>
      <c r="F336" t="s">
        <v>1178</v>
      </c>
      <c r="G336" t="s">
        <v>1090</v>
      </c>
      <c r="H336" t="s">
        <v>1151</v>
      </c>
      <c r="I336" t="s">
        <v>930</v>
      </c>
      <c r="J336"/>
      <c r="K336" s="77">
        <v>5.12</v>
      </c>
      <c r="L336" t="s">
        <v>106</v>
      </c>
      <c r="M336" s="78">
        <v>3.7499999999999999E-2</v>
      </c>
      <c r="N336" s="78">
        <v>6.3E-2</v>
      </c>
      <c r="O336" s="77">
        <v>80712.929999999993</v>
      </c>
      <c r="P336" s="77">
        <v>88.478666635692633</v>
      </c>
      <c r="Q336" s="77">
        <v>0</v>
      </c>
      <c r="R336" s="77">
        <v>263.65946999228697</v>
      </c>
      <c r="S336" s="78">
        <v>1E-4</v>
      </c>
      <c r="T336" s="78">
        <v>2.3E-3</v>
      </c>
      <c r="U336" s="78">
        <v>4.0000000000000002E-4</v>
      </c>
    </row>
    <row r="337" spans="2:21">
      <c r="B337" t="s">
        <v>1179</v>
      </c>
      <c r="C337" t="s">
        <v>1180</v>
      </c>
      <c r="D337" t="s">
        <v>123</v>
      </c>
      <c r="E337" t="s">
        <v>927</v>
      </c>
      <c r="F337" t="s">
        <v>1181</v>
      </c>
      <c r="G337" t="s">
        <v>1030</v>
      </c>
      <c r="H337" t="s">
        <v>1151</v>
      </c>
      <c r="I337" t="s">
        <v>930</v>
      </c>
      <c r="J337"/>
      <c r="K337" s="77">
        <v>6.21</v>
      </c>
      <c r="L337" t="s">
        <v>106</v>
      </c>
      <c r="M337" s="78">
        <v>3.6299999999999999E-2</v>
      </c>
      <c r="N337" s="78">
        <v>6.0499999999999998E-2</v>
      </c>
      <c r="O337" s="77">
        <v>107617.24</v>
      </c>
      <c r="P337" s="77">
        <v>86.433780796459857</v>
      </c>
      <c r="Q337" s="77">
        <v>0</v>
      </c>
      <c r="R337" s="77">
        <v>343.421161292394</v>
      </c>
      <c r="S337" s="78">
        <v>1E-4</v>
      </c>
      <c r="T337" s="78">
        <v>3.0000000000000001E-3</v>
      </c>
      <c r="U337" s="78">
        <v>5.0000000000000001E-4</v>
      </c>
    </row>
    <row r="338" spans="2:21">
      <c r="B338" t="s">
        <v>1182</v>
      </c>
      <c r="C338" t="s">
        <v>1183</v>
      </c>
      <c r="D338" t="s">
        <v>123</v>
      </c>
      <c r="E338" t="s">
        <v>927</v>
      </c>
      <c r="F338" t="s">
        <v>1184</v>
      </c>
      <c r="G338" t="s">
        <v>1136</v>
      </c>
      <c r="H338" t="s">
        <v>1140</v>
      </c>
      <c r="I338" t="s">
        <v>213</v>
      </c>
      <c r="J338"/>
      <c r="K338" s="77">
        <v>6.84</v>
      </c>
      <c r="L338" t="s">
        <v>106</v>
      </c>
      <c r="M338" s="78">
        <v>5.1299999999999998E-2</v>
      </c>
      <c r="N338" s="78">
        <v>6.4399999999999999E-2</v>
      </c>
      <c r="O338" s="77">
        <v>57844.27</v>
      </c>
      <c r="P338" s="77">
        <v>92.616638907017247</v>
      </c>
      <c r="Q338" s="77">
        <v>0</v>
      </c>
      <c r="R338" s="77">
        <v>197.79306174551601</v>
      </c>
      <c r="S338" s="78">
        <v>1E-4</v>
      </c>
      <c r="T338" s="78">
        <v>1.6999999999999999E-3</v>
      </c>
      <c r="U338" s="78">
        <v>2.9999999999999997E-4</v>
      </c>
    </row>
    <row r="339" spans="2:21">
      <c r="B339" t="s">
        <v>1185</v>
      </c>
      <c r="C339" t="s">
        <v>1186</v>
      </c>
      <c r="D339" t="s">
        <v>123</v>
      </c>
      <c r="E339" t="s">
        <v>927</v>
      </c>
      <c r="F339" t="s">
        <v>1187</v>
      </c>
      <c r="G339" t="s">
        <v>1012</v>
      </c>
      <c r="H339" t="s">
        <v>1140</v>
      </c>
      <c r="I339" t="s">
        <v>213</v>
      </c>
      <c r="J339"/>
      <c r="K339" s="77">
        <v>7.31</v>
      </c>
      <c r="L339" t="s">
        <v>106</v>
      </c>
      <c r="M339" s="78">
        <v>6.4000000000000001E-2</v>
      </c>
      <c r="N339" s="78">
        <v>6.4799999999999996E-2</v>
      </c>
      <c r="O339" s="77">
        <v>67260.78</v>
      </c>
      <c r="P339" s="77">
        <v>100.4165555139267</v>
      </c>
      <c r="Q339" s="77">
        <v>0</v>
      </c>
      <c r="R339" s="77">
        <v>249.36121873695799</v>
      </c>
      <c r="S339" s="78">
        <v>1E-4</v>
      </c>
      <c r="T339" s="78">
        <v>2.2000000000000001E-3</v>
      </c>
      <c r="U339" s="78">
        <v>4.0000000000000002E-4</v>
      </c>
    </row>
    <row r="340" spans="2:21">
      <c r="B340" t="s">
        <v>1188</v>
      </c>
      <c r="C340" t="s">
        <v>1189</v>
      </c>
      <c r="D340" t="s">
        <v>123</v>
      </c>
      <c r="E340" t="s">
        <v>927</v>
      </c>
      <c r="F340" t="s">
        <v>1190</v>
      </c>
      <c r="G340" t="s">
        <v>978</v>
      </c>
      <c r="H340" t="s">
        <v>1151</v>
      </c>
      <c r="I340" t="s">
        <v>930</v>
      </c>
      <c r="J340"/>
      <c r="K340" s="77">
        <v>4.2300000000000004</v>
      </c>
      <c r="L340" t="s">
        <v>106</v>
      </c>
      <c r="M340" s="78">
        <v>7.6300000000000007E-2</v>
      </c>
      <c r="N340" s="78">
        <v>9.6000000000000002E-2</v>
      </c>
      <c r="O340" s="77">
        <v>80712.929999999993</v>
      </c>
      <c r="P340" s="77">
        <v>94.191749975995236</v>
      </c>
      <c r="Q340" s="77">
        <v>0</v>
      </c>
      <c r="R340" s="77">
        <v>280.68400915863901</v>
      </c>
      <c r="S340" s="78">
        <v>2.0000000000000001E-4</v>
      </c>
      <c r="T340" s="78">
        <v>2.3999999999999998E-3</v>
      </c>
      <c r="U340" s="78">
        <v>4.0000000000000002E-4</v>
      </c>
    </row>
    <row r="341" spans="2:21">
      <c r="B341" t="s">
        <v>1191</v>
      </c>
      <c r="C341" t="s">
        <v>1192</v>
      </c>
      <c r="D341" t="s">
        <v>123</v>
      </c>
      <c r="E341" t="s">
        <v>927</v>
      </c>
      <c r="F341" t="s">
        <v>1193</v>
      </c>
      <c r="G341" t="s">
        <v>1126</v>
      </c>
      <c r="H341" t="s">
        <v>1140</v>
      </c>
      <c r="I341" t="s">
        <v>213</v>
      </c>
      <c r="J341"/>
      <c r="K341" s="77">
        <v>6.47</v>
      </c>
      <c r="L341" t="s">
        <v>106</v>
      </c>
      <c r="M341" s="78">
        <v>4.1300000000000003E-2</v>
      </c>
      <c r="N341" s="78">
        <v>7.7700000000000005E-2</v>
      </c>
      <c r="O341" s="77">
        <v>28249.53</v>
      </c>
      <c r="P341" s="77">
        <v>78.776458217180959</v>
      </c>
      <c r="Q341" s="77">
        <v>0</v>
      </c>
      <c r="R341" s="77">
        <v>82.161691195323996</v>
      </c>
      <c r="S341" s="78">
        <v>0</v>
      </c>
      <c r="T341" s="78">
        <v>6.9999999999999999E-4</v>
      </c>
      <c r="U341" s="78">
        <v>1E-4</v>
      </c>
    </row>
    <row r="342" spans="2:21">
      <c r="B342" t="s">
        <v>1194</v>
      </c>
      <c r="C342" t="s">
        <v>1195</v>
      </c>
      <c r="D342" t="s">
        <v>123</v>
      </c>
      <c r="E342" t="s">
        <v>927</v>
      </c>
      <c r="F342" t="s">
        <v>1193</v>
      </c>
      <c r="G342" t="s">
        <v>1126</v>
      </c>
      <c r="H342" t="s">
        <v>1140</v>
      </c>
      <c r="I342" t="s">
        <v>213</v>
      </c>
      <c r="J342"/>
      <c r="K342" s="77">
        <v>0.96</v>
      </c>
      <c r="L342" t="s">
        <v>106</v>
      </c>
      <c r="M342" s="78">
        <v>6.25E-2</v>
      </c>
      <c r="N342" s="78">
        <v>7.2099999999999997E-2</v>
      </c>
      <c r="O342" s="77">
        <v>71818.37</v>
      </c>
      <c r="P342" s="77">
        <v>103.14005551977866</v>
      </c>
      <c r="Q342" s="77">
        <v>0</v>
      </c>
      <c r="R342" s="77">
        <v>273.47938670464902</v>
      </c>
      <c r="S342" s="78">
        <v>1E-4</v>
      </c>
      <c r="T342" s="78">
        <v>2.3999999999999998E-3</v>
      </c>
      <c r="U342" s="78">
        <v>4.0000000000000002E-4</v>
      </c>
    </row>
    <row r="343" spans="2:21">
      <c r="B343" t="s">
        <v>1196</v>
      </c>
      <c r="C343" t="s">
        <v>1197</v>
      </c>
      <c r="D343" t="s">
        <v>123</v>
      </c>
      <c r="E343" t="s">
        <v>927</v>
      </c>
      <c r="F343" t="s">
        <v>1193</v>
      </c>
      <c r="G343" t="s">
        <v>1126</v>
      </c>
      <c r="H343" t="s">
        <v>1140</v>
      </c>
      <c r="I343" t="s">
        <v>213</v>
      </c>
      <c r="J343"/>
      <c r="K343" s="77">
        <v>5.05</v>
      </c>
      <c r="L343" t="s">
        <v>110</v>
      </c>
      <c r="M343" s="78">
        <v>6.5000000000000002E-2</v>
      </c>
      <c r="N343" s="78">
        <v>6.4000000000000001E-2</v>
      </c>
      <c r="O343" s="77">
        <v>32285.17</v>
      </c>
      <c r="P343" s="77">
        <v>100.74324652866935</v>
      </c>
      <c r="Q343" s="77">
        <v>0</v>
      </c>
      <c r="R343" s="77">
        <v>131.18685290993699</v>
      </c>
      <c r="S343" s="78">
        <v>0</v>
      </c>
      <c r="T343" s="78">
        <v>1.1000000000000001E-3</v>
      </c>
      <c r="U343" s="78">
        <v>2.0000000000000001E-4</v>
      </c>
    </row>
    <row r="344" spans="2:21">
      <c r="B344" t="s">
        <v>1198</v>
      </c>
      <c r="C344" t="s">
        <v>1199</v>
      </c>
      <c r="D344" t="s">
        <v>123</v>
      </c>
      <c r="E344" t="s">
        <v>927</v>
      </c>
      <c r="F344" t="s">
        <v>1200</v>
      </c>
      <c r="G344" t="s">
        <v>1012</v>
      </c>
      <c r="H344" t="s">
        <v>1140</v>
      </c>
      <c r="I344" t="s">
        <v>213</v>
      </c>
      <c r="J344"/>
      <c r="K344" s="77">
        <v>2.85</v>
      </c>
      <c r="L344" t="s">
        <v>110</v>
      </c>
      <c r="M344" s="78">
        <v>5.7500000000000002E-2</v>
      </c>
      <c r="N344" s="78">
        <v>5.6099999999999997E-2</v>
      </c>
      <c r="O344" s="77">
        <v>80981.97</v>
      </c>
      <c r="P344" s="77">
        <v>102.36275337078116</v>
      </c>
      <c r="Q344" s="77">
        <v>0</v>
      </c>
      <c r="R344" s="77">
        <v>334.35020240274503</v>
      </c>
      <c r="S344" s="78">
        <v>1E-4</v>
      </c>
      <c r="T344" s="78">
        <v>2.8999999999999998E-3</v>
      </c>
      <c r="U344" s="78">
        <v>5.0000000000000001E-4</v>
      </c>
    </row>
    <row r="345" spans="2:21">
      <c r="B345" t="s">
        <v>1201</v>
      </c>
      <c r="C345" t="s">
        <v>1202</v>
      </c>
      <c r="D345" t="s">
        <v>123</v>
      </c>
      <c r="E345" t="s">
        <v>927</v>
      </c>
      <c r="F345" t="s">
        <v>1203</v>
      </c>
      <c r="G345" t="s">
        <v>1012</v>
      </c>
      <c r="H345" t="s">
        <v>1204</v>
      </c>
      <c r="I345" t="s">
        <v>930</v>
      </c>
      <c r="J345"/>
      <c r="K345" s="77">
        <v>6.44</v>
      </c>
      <c r="L345" t="s">
        <v>106</v>
      </c>
      <c r="M345" s="78">
        <v>3.7499999999999999E-2</v>
      </c>
      <c r="N345" s="78">
        <v>6.3500000000000001E-2</v>
      </c>
      <c r="O345" s="77">
        <v>86093.79</v>
      </c>
      <c r="P345" s="77">
        <v>85.580083373260592</v>
      </c>
      <c r="Q345" s="77">
        <v>0</v>
      </c>
      <c r="R345" s="77">
        <v>272.02337476834998</v>
      </c>
      <c r="S345" s="78">
        <v>1E-4</v>
      </c>
      <c r="T345" s="78">
        <v>2.3999999999999998E-3</v>
      </c>
      <c r="U345" s="78">
        <v>4.0000000000000002E-4</v>
      </c>
    </row>
    <row r="346" spans="2:21">
      <c r="B346" t="s">
        <v>1205</v>
      </c>
      <c r="C346" t="s">
        <v>1206</v>
      </c>
      <c r="D346" t="s">
        <v>123</v>
      </c>
      <c r="E346" t="s">
        <v>927</v>
      </c>
      <c r="F346" t="s">
        <v>1207</v>
      </c>
      <c r="G346" t="s">
        <v>1012</v>
      </c>
      <c r="H346" t="s">
        <v>1204</v>
      </c>
      <c r="I346" t="s">
        <v>930</v>
      </c>
      <c r="J346"/>
      <c r="K346" s="77">
        <v>5.04</v>
      </c>
      <c r="L346" t="s">
        <v>106</v>
      </c>
      <c r="M346" s="78">
        <v>5.8799999999999998E-2</v>
      </c>
      <c r="N346" s="78">
        <v>6.4399999999999999E-2</v>
      </c>
      <c r="O346" s="77">
        <v>8071.29</v>
      </c>
      <c r="P346" s="77">
        <v>97.078944305061526</v>
      </c>
      <c r="Q346" s="77">
        <v>0</v>
      </c>
      <c r="R346" s="77">
        <v>28.928751373069598</v>
      </c>
      <c r="S346" s="78">
        <v>0</v>
      </c>
      <c r="T346" s="78">
        <v>2.9999999999999997E-4</v>
      </c>
      <c r="U346" s="78">
        <v>0</v>
      </c>
    </row>
    <row r="347" spans="2:21">
      <c r="B347" t="s">
        <v>1208</v>
      </c>
      <c r="C347" t="s">
        <v>1209</v>
      </c>
      <c r="D347" t="s">
        <v>123</v>
      </c>
      <c r="E347" t="s">
        <v>927</v>
      </c>
      <c r="F347" t="s">
        <v>1210</v>
      </c>
      <c r="G347" t="s">
        <v>1147</v>
      </c>
      <c r="H347" t="s">
        <v>1211</v>
      </c>
      <c r="I347" t="s">
        <v>213</v>
      </c>
      <c r="J347"/>
      <c r="K347" s="77">
        <v>6.53</v>
      </c>
      <c r="L347" t="s">
        <v>106</v>
      </c>
      <c r="M347" s="78">
        <v>0.04</v>
      </c>
      <c r="N347" s="78">
        <v>6.1699999999999998E-2</v>
      </c>
      <c r="O347" s="77">
        <v>102908.99</v>
      </c>
      <c r="P347" s="77">
        <v>87.428555603062364</v>
      </c>
      <c r="Q347" s="77">
        <v>0</v>
      </c>
      <c r="R347" s="77">
        <v>332.17604635964801</v>
      </c>
      <c r="S347" s="78">
        <v>2.0000000000000001E-4</v>
      </c>
      <c r="T347" s="78">
        <v>2.8999999999999998E-3</v>
      </c>
      <c r="U347" s="78">
        <v>5.0000000000000001E-4</v>
      </c>
    </row>
    <row r="348" spans="2:21">
      <c r="B348" t="s">
        <v>1212</v>
      </c>
      <c r="C348" t="s">
        <v>1213</v>
      </c>
      <c r="D348" t="s">
        <v>123</v>
      </c>
      <c r="E348" t="s">
        <v>927</v>
      </c>
      <c r="F348" t="s">
        <v>1171</v>
      </c>
      <c r="G348" t="s">
        <v>1172</v>
      </c>
      <c r="H348" t="s">
        <v>1204</v>
      </c>
      <c r="I348" t="s">
        <v>930</v>
      </c>
      <c r="J348"/>
      <c r="K348" s="77">
        <v>6.93</v>
      </c>
      <c r="L348" t="s">
        <v>106</v>
      </c>
      <c r="M348" s="78">
        <v>6.0999999999999999E-2</v>
      </c>
      <c r="N348" s="78">
        <v>6.6100000000000006E-2</v>
      </c>
      <c r="O348" s="77">
        <v>13452.16</v>
      </c>
      <c r="P348" s="77">
        <v>98.365777843855554</v>
      </c>
      <c r="Q348" s="77">
        <v>0</v>
      </c>
      <c r="R348" s="77">
        <v>48.853732162393598</v>
      </c>
      <c r="S348" s="78">
        <v>0</v>
      </c>
      <c r="T348" s="78">
        <v>4.0000000000000002E-4</v>
      </c>
      <c r="U348" s="78">
        <v>1E-4</v>
      </c>
    </row>
    <row r="349" spans="2:21">
      <c r="B349" t="s">
        <v>1214</v>
      </c>
      <c r="C349" t="s">
        <v>1215</v>
      </c>
      <c r="D349" t="s">
        <v>123</v>
      </c>
      <c r="E349" t="s">
        <v>927</v>
      </c>
      <c r="F349" t="s">
        <v>1216</v>
      </c>
      <c r="G349" t="s">
        <v>1172</v>
      </c>
      <c r="H349" t="s">
        <v>1204</v>
      </c>
      <c r="I349" t="s">
        <v>930</v>
      </c>
      <c r="J349"/>
      <c r="K349" s="77">
        <v>3.69</v>
      </c>
      <c r="L349" t="s">
        <v>106</v>
      </c>
      <c r="M349" s="78">
        <v>7.3499999999999996E-2</v>
      </c>
      <c r="N349" s="78">
        <v>6.7799999999999999E-2</v>
      </c>
      <c r="O349" s="77">
        <v>43046.9</v>
      </c>
      <c r="P349" s="77">
        <v>102.82791663278888</v>
      </c>
      <c r="Q349" s="77">
        <v>0</v>
      </c>
      <c r="R349" s="77">
        <v>163.42353880293999</v>
      </c>
      <c r="S349" s="78">
        <v>0</v>
      </c>
      <c r="T349" s="78">
        <v>1.4E-3</v>
      </c>
      <c r="U349" s="78">
        <v>2.0000000000000001E-4</v>
      </c>
    </row>
    <row r="350" spans="2:21">
      <c r="B350" t="s">
        <v>1217</v>
      </c>
      <c r="C350" t="s">
        <v>1218</v>
      </c>
      <c r="D350" t="s">
        <v>123</v>
      </c>
      <c r="E350" t="s">
        <v>927</v>
      </c>
      <c r="F350" t="s">
        <v>1219</v>
      </c>
      <c r="G350" t="s">
        <v>1172</v>
      </c>
      <c r="H350" t="s">
        <v>1211</v>
      </c>
      <c r="I350" t="s">
        <v>213</v>
      </c>
      <c r="J350"/>
      <c r="K350" s="77">
        <v>5.72</v>
      </c>
      <c r="L350" t="s">
        <v>106</v>
      </c>
      <c r="M350" s="78">
        <v>3.7499999999999999E-2</v>
      </c>
      <c r="N350" s="78">
        <v>6.25E-2</v>
      </c>
      <c r="O350" s="77">
        <v>64570.34</v>
      </c>
      <c r="P350" s="77">
        <v>87.515666653760761</v>
      </c>
      <c r="Q350" s="77">
        <v>0</v>
      </c>
      <c r="R350" s="77">
        <v>208.63183168482701</v>
      </c>
      <c r="S350" s="78">
        <v>2.0000000000000001E-4</v>
      </c>
      <c r="T350" s="78">
        <v>1.8E-3</v>
      </c>
      <c r="U350" s="78">
        <v>2.9999999999999997E-4</v>
      </c>
    </row>
    <row r="351" spans="2:21">
      <c r="B351" t="s">
        <v>1220</v>
      </c>
      <c r="C351" t="s">
        <v>1221</v>
      </c>
      <c r="D351" t="s">
        <v>123</v>
      </c>
      <c r="E351" t="s">
        <v>927</v>
      </c>
      <c r="F351" t="s">
        <v>1222</v>
      </c>
      <c r="G351" t="s">
        <v>950</v>
      </c>
      <c r="H351" t="s">
        <v>1204</v>
      </c>
      <c r="I351" t="s">
        <v>930</v>
      </c>
      <c r="J351"/>
      <c r="K351" s="77">
        <v>4.4000000000000004</v>
      </c>
      <c r="L351" t="s">
        <v>106</v>
      </c>
      <c r="M351" s="78">
        <v>5.1299999999999998E-2</v>
      </c>
      <c r="N351" s="78">
        <v>6.59E-2</v>
      </c>
      <c r="O351" s="77">
        <v>95959.6</v>
      </c>
      <c r="P351" s="77">
        <v>93.768305541081872</v>
      </c>
      <c r="Q351" s="77">
        <v>0</v>
      </c>
      <c r="R351" s="77">
        <v>332.20501889140797</v>
      </c>
      <c r="S351" s="78">
        <v>2.0000000000000001E-4</v>
      </c>
      <c r="T351" s="78">
        <v>2.8999999999999998E-3</v>
      </c>
      <c r="U351" s="78">
        <v>5.0000000000000001E-4</v>
      </c>
    </row>
    <row r="352" spans="2:21">
      <c r="B352" t="s">
        <v>1223</v>
      </c>
      <c r="C352" t="s">
        <v>1224</v>
      </c>
      <c r="D352" t="s">
        <v>123</v>
      </c>
      <c r="E352" t="s">
        <v>927</v>
      </c>
      <c r="F352" t="s">
        <v>1225</v>
      </c>
      <c r="G352" t="s">
        <v>1068</v>
      </c>
      <c r="H352" t="s">
        <v>1204</v>
      </c>
      <c r="I352" t="s">
        <v>930</v>
      </c>
      <c r="J352"/>
      <c r="K352" s="77">
        <v>6.65</v>
      </c>
      <c r="L352" t="s">
        <v>106</v>
      </c>
      <c r="M352" s="78">
        <v>0.04</v>
      </c>
      <c r="N352" s="78">
        <v>6.1400000000000003E-2</v>
      </c>
      <c r="O352" s="77">
        <v>84748.58</v>
      </c>
      <c r="P352" s="77">
        <v>87.037444426089564</v>
      </c>
      <c r="Q352" s="77">
        <v>0</v>
      </c>
      <c r="R352" s="77">
        <v>272.33298942602499</v>
      </c>
      <c r="S352" s="78">
        <v>1E-4</v>
      </c>
      <c r="T352" s="78">
        <v>2.3999999999999998E-3</v>
      </c>
      <c r="U352" s="78">
        <v>4.0000000000000002E-4</v>
      </c>
    </row>
    <row r="353" spans="2:21">
      <c r="B353" t="s">
        <v>1226</v>
      </c>
      <c r="C353" t="s">
        <v>1227</v>
      </c>
      <c r="D353" t="s">
        <v>123</v>
      </c>
      <c r="E353" t="s">
        <v>927</v>
      </c>
      <c r="F353" t="s">
        <v>1228</v>
      </c>
      <c r="G353" t="s">
        <v>978</v>
      </c>
      <c r="H353" t="s">
        <v>1211</v>
      </c>
      <c r="I353" t="s">
        <v>213</v>
      </c>
      <c r="J353"/>
      <c r="K353" s="77">
        <v>4.72</v>
      </c>
      <c r="L353" t="s">
        <v>110</v>
      </c>
      <c r="M353" s="78">
        <v>7.8799999999999995E-2</v>
      </c>
      <c r="N353" s="78">
        <v>8.8099999999999998E-2</v>
      </c>
      <c r="O353" s="77">
        <v>80174.84</v>
      </c>
      <c r="P353" s="77">
        <v>98.819874942313618</v>
      </c>
      <c r="Q353" s="77">
        <v>0</v>
      </c>
      <c r="R353" s="77">
        <v>319.56094429201499</v>
      </c>
      <c r="S353" s="78">
        <v>1E-4</v>
      </c>
      <c r="T353" s="78">
        <v>2.8E-3</v>
      </c>
      <c r="U353" s="78">
        <v>5.0000000000000001E-4</v>
      </c>
    </row>
    <row r="354" spans="2:21">
      <c r="B354" t="s">
        <v>1229</v>
      </c>
      <c r="C354" t="s">
        <v>1230</v>
      </c>
      <c r="D354" t="s">
        <v>123</v>
      </c>
      <c r="E354" t="s">
        <v>927</v>
      </c>
      <c r="F354" t="s">
        <v>1231</v>
      </c>
      <c r="G354" t="s">
        <v>1126</v>
      </c>
      <c r="H354" t="s">
        <v>1211</v>
      </c>
      <c r="I354" t="s">
        <v>213</v>
      </c>
      <c r="J354"/>
      <c r="K354" s="77">
        <v>5.72</v>
      </c>
      <c r="L354" t="s">
        <v>110</v>
      </c>
      <c r="M354" s="78">
        <v>6.1400000000000003E-2</v>
      </c>
      <c r="N354" s="78">
        <v>6.6299999999999998E-2</v>
      </c>
      <c r="O354" s="77">
        <v>26904.31</v>
      </c>
      <c r="P354" s="77">
        <v>98.780808208795918</v>
      </c>
      <c r="Q354" s="77">
        <v>0</v>
      </c>
      <c r="R354" s="77">
        <v>107.192827692357</v>
      </c>
      <c r="S354" s="78">
        <v>0</v>
      </c>
      <c r="T354" s="78">
        <v>8.9999999999999998E-4</v>
      </c>
      <c r="U354" s="78">
        <v>2.0000000000000001E-4</v>
      </c>
    </row>
    <row r="355" spans="2:21">
      <c r="B355" t="s">
        <v>1232</v>
      </c>
      <c r="C355" t="s">
        <v>1233</v>
      </c>
      <c r="D355" t="s">
        <v>123</v>
      </c>
      <c r="E355" t="s">
        <v>927</v>
      </c>
      <c r="F355" t="s">
        <v>1234</v>
      </c>
      <c r="G355" t="s">
        <v>1126</v>
      </c>
      <c r="H355" t="s">
        <v>1211</v>
      </c>
      <c r="I355" t="s">
        <v>213</v>
      </c>
      <c r="J355"/>
      <c r="K355" s="77">
        <v>4.3099999999999996</v>
      </c>
      <c r="L355" t="s">
        <v>110</v>
      </c>
      <c r="M355" s="78">
        <v>7.1300000000000002E-2</v>
      </c>
      <c r="N355" s="78">
        <v>6.59E-2</v>
      </c>
      <c r="O355" s="77">
        <v>80712.929999999993</v>
      </c>
      <c r="P355" s="77">
        <v>106.00547951239039</v>
      </c>
      <c r="Q355" s="77">
        <v>0</v>
      </c>
      <c r="R355" s="77">
        <v>345.09822219106502</v>
      </c>
      <c r="S355" s="78">
        <v>1E-4</v>
      </c>
      <c r="T355" s="78">
        <v>3.0000000000000001E-3</v>
      </c>
      <c r="U355" s="78">
        <v>5.0000000000000001E-4</v>
      </c>
    </row>
    <row r="356" spans="2:21">
      <c r="B356" t="s">
        <v>1235</v>
      </c>
      <c r="C356" t="s">
        <v>1236</v>
      </c>
      <c r="D356" t="s">
        <v>123</v>
      </c>
      <c r="E356" t="s">
        <v>927</v>
      </c>
      <c r="F356" t="s">
        <v>1237</v>
      </c>
      <c r="G356" t="s">
        <v>990</v>
      </c>
      <c r="H356" t="s">
        <v>1211</v>
      </c>
      <c r="I356" t="s">
        <v>213</v>
      </c>
      <c r="J356"/>
      <c r="K356" s="77">
        <v>2.62</v>
      </c>
      <c r="L356" t="s">
        <v>106</v>
      </c>
      <c r="M356" s="78">
        <v>4.3799999999999999E-2</v>
      </c>
      <c r="N356" s="78">
        <v>6.4100000000000004E-2</v>
      </c>
      <c r="O356" s="77">
        <v>40356.47</v>
      </c>
      <c r="P356" s="77">
        <v>95.499305613201557</v>
      </c>
      <c r="Q356" s="77">
        <v>0</v>
      </c>
      <c r="R356" s="77">
        <v>142.29022870503999</v>
      </c>
      <c r="S356" s="78">
        <v>0</v>
      </c>
      <c r="T356" s="78">
        <v>1.1999999999999999E-3</v>
      </c>
      <c r="U356" s="78">
        <v>2.0000000000000001E-4</v>
      </c>
    </row>
    <row r="357" spans="2:21">
      <c r="B357" t="s">
        <v>1238</v>
      </c>
      <c r="C357" t="s">
        <v>1239</v>
      </c>
      <c r="D357" t="s">
        <v>123</v>
      </c>
      <c r="E357" t="s">
        <v>927</v>
      </c>
      <c r="F357" t="s">
        <v>1240</v>
      </c>
      <c r="G357" t="s">
        <v>1055</v>
      </c>
      <c r="H357" t="s">
        <v>951</v>
      </c>
      <c r="I357" t="s">
        <v>213</v>
      </c>
      <c r="J357"/>
      <c r="K357" s="77">
        <v>4.3600000000000003</v>
      </c>
      <c r="L357" t="s">
        <v>106</v>
      </c>
      <c r="M357" s="78">
        <v>4.6300000000000001E-2</v>
      </c>
      <c r="N357" s="78">
        <v>6.8400000000000002E-2</v>
      </c>
      <c r="O357" s="77">
        <v>67268.850000000006</v>
      </c>
      <c r="P357" s="77">
        <v>90.747277836621265</v>
      </c>
      <c r="Q357" s="77">
        <v>0</v>
      </c>
      <c r="R357" s="77">
        <v>225.376848564244</v>
      </c>
      <c r="S357" s="78">
        <v>1E-4</v>
      </c>
      <c r="T357" s="78">
        <v>2E-3</v>
      </c>
      <c r="U357" s="78">
        <v>2.9999999999999997E-4</v>
      </c>
    </row>
    <row r="358" spans="2:21">
      <c r="B358" t="s">
        <v>1241</v>
      </c>
      <c r="C358" t="s">
        <v>1242</v>
      </c>
      <c r="D358" t="s">
        <v>123</v>
      </c>
      <c r="E358" t="s">
        <v>927</v>
      </c>
      <c r="F358" t="s">
        <v>1243</v>
      </c>
      <c r="G358" t="s">
        <v>978</v>
      </c>
      <c r="H358" t="s">
        <v>951</v>
      </c>
      <c r="I358" t="s">
        <v>213</v>
      </c>
      <c r="J358"/>
      <c r="K358" s="77">
        <v>3.84</v>
      </c>
      <c r="L358" t="s">
        <v>113</v>
      </c>
      <c r="M358" s="78">
        <v>8.8800000000000004E-2</v>
      </c>
      <c r="N358" s="78">
        <v>0.11070000000000001</v>
      </c>
      <c r="O358" s="77">
        <v>54615.75</v>
      </c>
      <c r="P358" s="77">
        <v>91.828410962039342</v>
      </c>
      <c r="Q358" s="77">
        <v>0</v>
      </c>
      <c r="R358" s="77">
        <v>234.298720649312</v>
      </c>
      <c r="S358" s="78">
        <v>0</v>
      </c>
      <c r="T358" s="78">
        <v>2E-3</v>
      </c>
      <c r="U358" s="78">
        <v>2.9999999999999997E-4</v>
      </c>
    </row>
    <row r="359" spans="2:21">
      <c r="B359" t="s">
        <v>1244</v>
      </c>
      <c r="C359" t="s">
        <v>1245</v>
      </c>
      <c r="D359" t="s">
        <v>123</v>
      </c>
      <c r="E359" t="s">
        <v>927</v>
      </c>
      <c r="F359" t="s">
        <v>1246</v>
      </c>
      <c r="G359" t="s">
        <v>1055</v>
      </c>
      <c r="H359" t="s">
        <v>1247</v>
      </c>
      <c r="I359" t="s">
        <v>930</v>
      </c>
      <c r="J359"/>
      <c r="K359" s="77">
        <v>3.93</v>
      </c>
      <c r="L359" t="s">
        <v>106</v>
      </c>
      <c r="M359" s="78">
        <v>6.3799999999999996E-2</v>
      </c>
      <c r="N359" s="78">
        <v>6.3700000000000007E-2</v>
      </c>
      <c r="O359" s="77">
        <v>75332.070000000007</v>
      </c>
      <c r="P359" s="77">
        <v>102.54279169363055</v>
      </c>
      <c r="Q359" s="77">
        <v>0</v>
      </c>
      <c r="R359" s="77">
        <v>285.19816732787098</v>
      </c>
      <c r="S359" s="78">
        <v>2.0000000000000001E-4</v>
      </c>
      <c r="T359" s="78">
        <v>2.5000000000000001E-3</v>
      </c>
      <c r="U359" s="78">
        <v>4.0000000000000002E-4</v>
      </c>
    </row>
    <row r="360" spans="2:21">
      <c r="B360" t="s">
        <v>1248</v>
      </c>
      <c r="C360" t="s">
        <v>1249</v>
      </c>
      <c r="D360" t="s">
        <v>123</v>
      </c>
      <c r="E360" t="s">
        <v>927</v>
      </c>
      <c r="F360" t="s">
        <v>1250</v>
      </c>
      <c r="G360" t="s">
        <v>978</v>
      </c>
      <c r="H360" t="s">
        <v>951</v>
      </c>
      <c r="I360" t="s">
        <v>213</v>
      </c>
      <c r="J360"/>
      <c r="K360" s="77">
        <v>3.91</v>
      </c>
      <c r="L360" t="s">
        <v>113</v>
      </c>
      <c r="M360" s="78">
        <v>8.5000000000000006E-2</v>
      </c>
      <c r="N360" s="78">
        <v>0.1016</v>
      </c>
      <c r="O360" s="77">
        <v>26904.31</v>
      </c>
      <c r="P360" s="77">
        <v>93.318575437169386</v>
      </c>
      <c r="Q360" s="77">
        <v>0</v>
      </c>
      <c r="R360" s="77">
        <v>117.29105832634301</v>
      </c>
      <c r="S360" s="78">
        <v>0</v>
      </c>
      <c r="T360" s="78">
        <v>1E-3</v>
      </c>
      <c r="U360" s="78">
        <v>2.0000000000000001E-4</v>
      </c>
    </row>
    <row r="361" spans="2:21">
      <c r="B361" t="s">
        <v>1251</v>
      </c>
      <c r="C361" t="s">
        <v>1252</v>
      </c>
      <c r="D361" t="s">
        <v>123</v>
      </c>
      <c r="E361" t="s">
        <v>927</v>
      </c>
      <c r="F361" t="s">
        <v>1250</v>
      </c>
      <c r="G361" t="s">
        <v>978</v>
      </c>
      <c r="H361" t="s">
        <v>951</v>
      </c>
      <c r="I361" t="s">
        <v>213</v>
      </c>
      <c r="J361"/>
      <c r="K361" s="77">
        <v>4.2300000000000004</v>
      </c>
      <c r="L361" t="s">
        <v>113</v>
      </c>
      <c r="M361" s="78">
        <v>8.5000000000000006E-2</v>
      </c>
      <c r="N361" s="78">
        <v>0.1032</v>
      </c>
      <c r="O361" s="77">
        <v>26904.31</v>
      </c>
      <c r="P361" s="77">
        <v>92.181575437169371</v>
      </c>
      <c r="Q361" s="77">
        <v>0</v>
      </c>
      <c r="R361" s="77">
        <v>115.86197593098601</v>
      </c>
      <c r="S361" s="78">
        <v>0</v>
      </c>
      <c r="T361" s="78">
        <v>1E-3</v>
      </c>
      <c r="U361" s="78">
        <v>2.0000000000000001E-4</v>
      </c>
    </row>
    <row r="362" spans="2:21">
      <c r="B362" t="s">
        <v>1253</v>
      </c>
      <c r="C362" t="s">
        <v>1254</v>
      </c>
      <c r="D362" t="s">
        <v>123</v>
      </c>
      <c r="E362" t="s">
        <v>927</v>
      </c>
      <c r="F362" t="s">
        <v>1255</v>
      </c>
      <c r="G362" t="s">
        <v>1136</v>
      </c>
      <c r="H362" t="s">
        <v>1247</v>
      </c>
      <c r="I362" t="s">
        <v>930</v>
      </c>
      <c r="J362"/>
      <c r="K362" s="77">
        <v>6</v>
      </c>
      <c r="L362" t="s">
        <v>106</v>
      </c>
      <c r="M362" s="78">
        <v>4.1300000000000003E-2</v>
      </c>
      <c r="N362" s="78">
        <v>6.7400000000000002E-2</v>
      </c>
      <c r="O362" s="77">
        <v>86163.74</v>
      </c>
      <c r="P362" s="77">
        <v>86.529833305285891</v>
      </c>
      <c r="Q362" s="77">
        <v>0</v>
      </c>
      <c r="R362" s="77">
        <v>275.26570146418698</v>
      </c>
      <c r="S362" s="78">
        <v>2.0000000000000001E-4</v>
      </c>
      <c r="T362" s="78">
        <v>2.3999999999999998E-3</v>
      </c>
      <c r="U362" s="78">
        <v>4.0000000000000002E-4</v>
      </c>
    </row>
    <row r="363" spans="2:21">
      <c r="B363" t="s">
        <v>1256</v>
      </c>
      <c r="C363" t="s">
        <v>1257</v>
      </c>
      <c r="D363" t="s">
        <v>123</v>
      </c>
      <c r="E363" t="s">
        <v>927</v>
      </c>
      <c r="F363" t="s">
        <v>1258</v>
      </c>
      <c r="G363" t="s">
        <v>1006</v>
      </c>
      <c r="H363" t="s">
        <v>1259</v>
      </c>
      <c r="I363" t="s">
        <v>930</v>
      </c>
      <c r="J363"/>
      <c r="K363" s="77">
        <v>3.86</v>
      </c>
      <c r="L363" t="s">
        <v>110</v>
      </c>
      <c r="M363" s="78">
        <v>2.63E-2</v>
      </c>
      <c r="N363" s="78">
        <v>0.111</v>
      </c>
      <c r="O363" s="77">
        <v>48562.28</v>
      </c>
      <c r="P363" s="77">
        <v>74.159958814124622</v>
      </c>
      <c r="Q363" s="77">
        <v>0</v>
      </c>
      <c r="R363" s="77">
        <v>145.25792720149599</v>
      </c>
      <c r="S363" s="78">
        <v>2.0000000000000001E-4</v>
      </c>
      <c r="T363" s="78">
        <v>1.2999999999999999E-3</v>
      </c>
      <c r="U363" s="78">
        <v>2.0000000000000001E-4</v>
      </c>
    </row>
    <row r="364" spans="2:21">
      <c r="B364" t="s">
        <v>1260</v>
      </c>
      <c r="C364" t="s">
        <v>1261</v>
      </c>
      <c r="D364" t="s">
        <v>123</v>
      </c>
      <c r="E364" t="s">
        <v>927</v>
      </c>
      <c r="F364" t="s">
        <v>1262</v>
      </c>
      <c r="G364" t="s">
        <v>1136</v>
      </c>
      <c r="H364" t="s">
        <v>1259</v>
      </c>
      <c r="I364" t="s">
        <v>930</v>
      </c>
      <c r="J364"/>
      <c r="K364" s="77">
        <v>5.59</v>
      </c>
      <c r="L364" t="s">
        <v>106</v>
      </c>
      <c r="M364" s="78">
        <v>4.7500000000000001E-2</v>
      </c>
      <c r="N364" s="78">
        <v>7.6399999999999996E-2</v>
      </c>
      <c r="O364" s="77">
        <v>32285.17</v>
      </c>
      <c r="P364" s="77">
        <v>86.255643937449022</v>
      </c>
      <c r="Q364" s="77">
        <v>0</v>
      </c>
      <c r="R364" s="77">
        <v>102.814008485022</v>
      </c>
      <c r="S364" s="78">
        <v>0</v>
      </c>
      <c r="T364" s="78">
        <v>8.9999999999999998E-4</v>
      </c>
      <c r="U364" s="78">
        <v>1E-4</v>
      </c>
    </row>
    <row r="365" spans="2:21">
      <c r="B365" t="s">
        <v>1263</v>
      </c>
      <c r="C365" t="s">
        <v>1264</v>
      </c>
      <c r="D365" t="s">
        <v>123</v>
      </c>
      <c r="E365" t="s">
        <v>927</v>
      </c>
      <c r="F365" t="s">
        <v>1262</v>
      </c>
      <c r="G365" t="s">
        <v>1136</v>
      </c>
      <c r="H365" t="s">
        <v>1259</v>
      </c>
      <c r="I365" t="s">
        <v>930</v>
      </c>
      <c r="J365"/>
      <c r="K365" s="77">
        <v>5.79</v>
      </c>
      <c r="L365" t="s">
        <v>106</v>
      </c>
      <c r="M365" s="78">
        <v>7.3800000000000004E-2</v>
      </c>
      <c r="N365" s="78">
        <v>7.8600000000000003E-2</v>
      </c>
      <c r="O365" s="77">
        <v>53808.62</v>
      </c>
      <c r="P365" s="77">
        <v>99.677111035740907</v>
      </c>
      <c r="Q365" s="77">
        <v>0</v>
      </c>
      <c r="R365" s="77">
        <v>198.019969222306</v>
      </c>
      <c r="S365" s="78">
        <v>0</v>
      </c>
      <c r="T365" s="78">
        <v>1.6999999999999999E-3</v>
      </c>
      <c r="U365" s="78">
        <v>2.9999999999999997E-4</v>
      </c>
    </row>
    <row r="366" spans="2:21">
      <c r="B366" t="s">
        <v>1265</v>
      </c>
      <c r="C366" t="s">
        <v>1266</v>
      </c>
      <c r="D366" t="s">
        <v>123</v>
      </c>
      <c r="E366" t="s">
        <v>927</v>
      </c>
      <c r="F366" t="s">
        <v>1267</v>
      </c>
      <c r="G366" t="s">
        <v>1064</v>
      </c>
      <c r="H366" t="s">
        <v>1268</v>
      </c>
      <c r="I366" t="s">
        <v>213</v>
      </c>
      <c r="J366"/>
      <c r="K366" s="77">
        <v>2.35</v>
      </c>
      <c r="L366" t="s">
        <v>113</v>
      </c>
      <c r="M366" s="78">
        <v>0.06</v>
      </c>
      <c r="N366" s="78">
        <v>9.9699999999999997E-2</v>
      </c>
      <c r="O366" s="77">
        <v>63763.21</v>
      </c>
      <c r="P366" s="77">
        <v>93.031000078415232</v>
      </c>
      <c r="Q366" s="77">
        <v>0</v>
      </c>
      <c r="R366" s="77">
        <v>277.12315082192401</v>
      </c>
      <c r="S366" s="78">
        <v>1E-4</v>
      </c>
      <c r="T366" s="78">
        <v>2.3999999999999998E-3</v>
      </c>
      <c r="U366" s="78">
        <v>4.0000000000000002E-4</v>
      </c>
    </row>
    <row r="367" spans="2:21">
      <c r="B367" t="s">
        <v>1269</v>
      </c>
      <c r="C367" t="s">
        <v>1270</v>
      </c>
      <c r="D367" t="s">
        <v>123</v>
      </c>
      <c r="E367" t="s">
        <v>927</v>
      </c>
      <c r="F367" t="s">
        <v>1271</v>
      </c>
      <c r="G367" t="s">
        <v>1064</v>
      </c>
      <c r="H367" t="s">
        <v>1268</v>
      </c>
      <c r="I367" t="s">
        <v>213</v>
      </c>
      <c r="J367"/>
      <c r="K367" s="77">
        <v>2.41</v>
      </c>
      <c r="L367" t="s">
        <v>110</v>
      </c>
      <c r="M367" s="78">
        <v>0.05</v>
      </c>
      <c r="N367" s="78">
        <v>7.4300000000000005E-2</v>
      </c>
      <c r="O367" s="77">
        <v>26904.31</v>
      </c>
      <c r="P367" s="77">
        <v>96.12438369911699</v>
      </c>
      <c r="Q367" s="77">
        <v>0</v>
      </c>
      <c r="R367" s="77">
        <v>104.31018621667801</v>
      </c>
      <c r="S367" s="78">
        <v>0</v>
      </c>
      <c r="T367" s="78">
        <v>8.9999999999999998E-4</v>
      </c>
      <c r="U367" s="78">
        <v>1E-4</v>
      </c>
    </row>
    <row r="368" spans="2:21">
      <c r="B368" t="s">
        <v>1272</v>
      </c>
      <c r="C368" t="s">
        <v>1273</v>
      </c>
      <c r="D368" t="s">
        <v>123</v>
      </c>
      <c r="E368" t="s">
        <v>927</v>
      </c>
      <c r="F368" t="s">
        <v>1274</v>
      </c>
      <c r="G368" t="s">
        <v>1055</v>
      </c>
      <c r="H368" t="s">
        <v>1259</v>
      </c>
      <c r="I368" t="s">
        <v>930</v>
      </c>
      <c r="J368"/>
      <c r="K368" s="77">
        <v>6.32</v>
      </c>
      <c r="L368" t="s">
        <v>106</v>
      </c>
      <c r="M368" s="78">
        <v>5.1299999999999998E-2</v>
      </c>
      <c r="N368" s="78">
        <v>8.1699999999999995E-2</v>
      </c>
      <c r="O368" s="77">
        <v>80712.929999999993</v>
      </c>
      <c r="P368" s="77">
        <v>83.055930603436281</v>
      </c>
      <c r="Q368" s="77">
        <v>0</v>
      </c>
      <c r="R368" s="77">
        <v>247.50014297553</v>
      </c>
      <c r="S368" s="78">
        <v>0</v>
      </c>
      <c r="T368" s="78">
        <v>2.2000000000000001E-3</v>
      </c>
      <c r="U368" s="78">
        <v>4.0000000000000002E-4</v>
      </c>
    </row>
    <row r="369" spans="2:21">
      <c r="B369" t="s">
        <v>1275</v>
      </c>
      <c r="C369" t="s">
        <v>1276</v>
      </c>
      <c r="D369" t="s">
        <v>123</v>
      </c>
      <c r="E369" t="s">
        <v>927</v>
      </c>
      <c r="F369" t="s">
        <v>1277</v>
      </c>
      <c r="G369" t="s">
        <v>1006</v>
      </c>
      <c r="H369" t="s">
        <v>1278</v>
      </c>
      <c r="I369" t="s">
        <v>930</v>
      </c>
      <c r="J369"/>
      <c r="K369" s="77">
        <v>2.92</v>
      </c>
      <c r="L369" t="s">
        <v>110</v>
      </c>
      <c r="M369" s="78">
        <v>3.6299999999999999E-2</v>
      </c>
      <c r="N369" s="78">
        <v>0.45069999999999999</v>
      </c>
      <c r="O369" s="77">
        <v>83403.360000000001</v>
      </c>
      <c r="P369" s="77">
        <v>35.46576716237815</v>
      </c>
      <c r="Q369" s="77">
        <v>0</v>
      </c>
      <c r="R369" s="77">
        <v>119.30652587767101</v>
      </c>
      <c r="S369" s="78">
        <v>2.0000000000000001E-4</v>
      </c>
      <c r="T369" s="78">
        <v>1E-3</v>
      </c>
      <c r="U369" s="78">
        <v>2.0000000000000001E-4</v>
      </c>
    </row>
    <row r="370" spans="2:21">
      <c r="B370" t="s">
        <v>1279</v>
      </c>
      <c r="C370" t="s">
        <v>1280</v>
      </c>
      <c r="D370" t="s">
        <v>123</v>
      </c>
      <c r="E370" t="s">
        <v>927</v>
      </c>
      <c r="F370" t="s">
        <v>1281</v>
      </c>
      <c r="G370" t="s">
        <v>705</v>
      </c>
      <c r="H370" t="s">
        <v>211</v>
      </c>
      <c r="I370" t="s">
        <v>212</v>
      </c>
      <c r="J370"/>
      <c r="K370" s="77">
        <v>3.83</v>
      </c>
      <c r="L370" t="s">
        <v>106</v>
      </c>
      <c r="M370" s="78">
        <v>2.5000000000000001E-2</v>
      </c>
      <c r="N370" s="78">
        <v>4.4000000000000003E-3</v>
      </c>
      <c r="O370" s="77">
        <v>75524.5</v>
      </c>
      <c r="P370" s="77">
        <v>108.76188883739714</v>
      </c>
      <c r="Q370" s="77">
        <v>0</v>
      </c>
      <c r="R370" s="77">
        <v>303.26779413762</v>
      </c>
      <c r="S370" s="78">
        <v>2.0000000000000001E-4</v>
      </c>
      <c r="T370" s="78">
        <v>2.5999999999999999E-3</v>
      </c>
      <c r="U370" s="78">
        <v>4.0000000000000002E-4</v>
      </c>
    </row>
    <row r="371" spans="2:21">
      <c r="B371" t="s">
        <v>228</v>
      </c>
      <c r="C371" s="16"/>
      <c r="D371" s="16"/>
      <c r="E371" s="16"/>
      <c r="F371" s="16"/>
    </row>
    <row r="372" spans="2:21">
      <c r="B372" t="s">
        <v>328</v>
      </c>
      <c r="C372" s="16"/>
      <c r="D372" s="16"/>
      <c r="E372" s="16"/>
      <c r="F372" s="16"/>
    </row>
    <row r="373" spans="2:21">
      <c r="B373" t="s">
        <v>329</v>
      </c>
      <c r="C373" s="16"/>
      <c r="D373" s="16"/>
      <c r="E373" s="16"/>
      <c r="F373" s="16"/>
    </row>
    <row r="374" spans="2:21">
      <c r="B374" t="s">
        <v>330</v>
      </c>
      <c r="C374" s="16"/>
      <c r="D374" s="16"/>
      <c r="E374" s="16"/>
      <c r="F374" s="16"/>
    </row>
    <row r="375" spans="2:21">
      <c r="B375" t="s">
        <v>331</v>
      </c>
      <c r="C375" s="16"/>
      <c r="D375" s="16"/>
      <c r="E375" s="16"/>
      <c r="F375" s="16"/>
    </row>
    <row r="376" spans="2:21">
      <c r="C376" s="16"/>
      <c r="D376" s="16"/>
      <c r="E376" s="16"/>
      <c r="F376" s="16"/>
    </row>
    <row r="377" spans="2:21">
      <c r="C377" s="16"/>
      <c r="D377" s="16"/>
      <c r="E377" s="16"/>
      <c r="F377" s="16"/>
    </row>
    <row r="378" spans="2:21">
      <c r="C378" s="16"/>
      <c r="D378" s="16"/>
      <c r="E378" s="16"/>
      <c r="F378" s="16"/>
    </row>
    <row r="379" spans="2:21">
      <c r="C379" s="16"/>
      <c r="D379" s="16"/>
      <c r="E379" s="16"/>
      <c r="F379" s="16"/>
    </row>
    <row r="380" spans="2:21">
      <c r="C380" s="16"/>
      <c r="D380" s="16"/>
      <c r="E380" s="16"/>
      <c r="F380" s="16"/>
    </row>
    <row r="381" spans="2:21">
      <c r="C381" s="16"/>
      <c r="D381" s="16"/>
      <c r="E381" s="16"/>
      <c r="F381" s="16"/>
    </row>
    <row r="382" spans="2:21">
      <c r="C382" s="16"/>
      <c r="D382" s="16"/>
      <c r="E382" s="16"/>
      <c r="F382" s="16"/>
    </row>
    <row r="383" spans="2:21">
      <c r="C383" s="16"/>
      <c r="D383" s="16"/>
      <c r="E383" s="16"/>
      <c r="F383" s="16"/>
    </row>
    <row r="384" spans="2:21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4BF7A8AB-674F-406D-A523-471831AE5315}">
      <formula1>$BN$7:$BN$11</formula1>
    </dataValidation>
    <dataValidation type="list" allowBlank="1" showInputMessage="1" showErrorMessage="1" sqref="E12:E799" xr:uid="{E30638AA-63C9-4959-BC5B-A47025BC0E48}">
      <formula1>$BI$7:$BI$11</formula1>
    </dataValidation>
    <dataValidation type="list" allowBlank="1" showInputMessage="1" showErrorMessage="1" sqref="I12:I805" xr:uid="{3C7798FF-E4CA-4BDB-AF1A-2F7529B229B3}">
      <formula1>$BM$7:$BM$10</formula1>
    </dataValidation>
    <dataValidation allowBlank="1" showInputMessage="1" showErrorMessage="1" sqref="Q9 C1:C4" xr:uid="{4EBE1DD1-EDD1-4B1A-8F8C-AEFB6F9526B2}"/>
    <dataValidation type="list" allowBlank="1" showInputMessage="1" showErrorMessage="1" sqref="G12:G805" xr:uid="{021CD89E-34D7-432B-B828-521DCD6DB0E4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7">
        <v>45106</v>
      </c>
    </row>
    <row r="2" spans="2:62" s="1" customFormat="1">
      <c r="B2" s="2" t="s">
        <v>1</v>
      </c>
      <c r="C2" s="12" t="s">
        <v>3690</v>
      </c>
    </row>
    <row r="3" spans="2:62" s="1" customFormat="1">
      <c r="B3" s="2" t="s">
        <v>2</v>
      </c>
      <c r="C3" s="26" t="s">
        <v>3691</v>
      </c>
    </row>
    <row r="4" spans="2:62" s="1" customFormat="1">
      <c r="B4" s="2" t="s">
        <v>3</v>
      </c>
      <c r="C4" s="88" t="s">
        <v>197</v>
      </c>
    </row>
    <row r="6" spans="2:62" ht="26.25" customHeight="1">
      <c r="B6" s="111" t="s">
        <v>68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3"/>
      <c r="BJ6" s="19"/>
    </row>
    <row r="7" spans="2:62" ht="26.25" customHeight="1">
      <c r="B7" s="111" t="s">
        <v>91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6682601.4699999997</v>
      </c>
      <c r="J11" s="7"/>
      <c r="K11" s="75">
        <v>52.887549999999997</v>
      </c>
      <c r="L11" s="75">
        <v>124939.20061648086</v>
      </c>
      <c r="M11" s="7"/>
      <c r="N11" s="76">
        <v>1</v>
      </c>
      <c r="O11" s="76">
        <v>0.17829999999999999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5988306.7400000002</v>
      </c>
      <c r="K12" s="81">
        <v>34.632719999999999</v>
      </c>
      <c r="L12" s="81">
        <v>93217.283387649994</v>
      </c>
      <c r="N12" s="80">
        <v>0.74609999999999999</v>
      </c>
      <c r="O12" s="80">
        <v>0.13300000000000001</v>
      </c>
    </row>
    <row r="13" spans="2:62">
      <c r="B13" s="79" t="s">
        <v>1282</v>
      </c>
      <c r="E13" s="16"/>
      <c r="F13" s="16"/>
      <c r="G13" s="16"/>
      <c r="I13" s="81">
        <v>1963985.91</v>
      </c>
      <c r="K13" s="81">
        <v>33.119549999999997</v>
      </c>
      <c r="L13" s="81">
        <v>57418.439804380003</v>
      </c>
      <c r="N13" s="80">
        <v>0.45960000000000001</v>
      </c>
      <c r="O13" s="80">
        <v>8.1900000000000001E-2</v>
      </c>
    </row>
    <row r="14" spans="2:62">
      <c r="B14" t="s">
        <v>1283</v>
      </c>
      <c r="C14" t="s">
        <v>1284</v>
      </c>
      <c r="D14" t="s">
        <v>100</v>
      </c>
      <c r="E14" t="s">
        <v>123</v>
      </c>
      <c r="F14" t="s">
        <v>679</v>
      </c>
      <c r="G14" t="s">
        <v>367</v>
      </c>
      <c r="H14" t="s">
        <v>102</v>
      </c>
      <c r="I14" s="77">
        <v>53660.3</v>
      </c>
      <c r="J14" s="77">
        <v>2442</v>
      </c>
      <c r="K14" s="77">
        <v>0</v>
      </c>
      <c r="L14" s="77">
        <v>1310.3845260000001</v>
      </c>
      <c r="M14" s="78">
        <v>2.0000000000000001E-4</v>
      </c>
      <c r="N14" s="78">
        <v>1.0500000000000001E-2</v>
      </c>
      <c r="O14" s="78">
        <v>1.9E-3</v>
      </c>
    </row>
    <row r="15" spans="2:62">
      <c r="B15" t="s">
        <v>1285</v>
      </c>
      <c r="C15" t="s">
        <v>1286</v>
      </c>
      <c r="D15" t="s">
        <v>100</v>
      </c>
      <c r="E15" t="s">
        <v>123</v>
      </c>
      <c r="F15" t="s">
        <v>1287</v>
      </c>
      <c r="G15" t="s">
        <v>705</v>
      </c>
      <c r="H15" t="s">
        <v>102</v>
      </c>
      <c r="I15" s="77">
        <v>6547.99</v>
      </c>
      <c r="J15" s="77">
        <v>29830</v>
      </c>
      <c r="K15" s="77">
        <v>0</v>
      </c>
      <c r="L15" s="77">
        <v>1953.2654170000001</v>
      </c>
      <c r="M15" s="78">
        <v>1E-4</v>
      </c>
      <c r="N15" s="78">
        <v>1.5599999999999999E-2</v>
      </c>
      <c r="O15" s="78">
        <v>2.8E-3</v>
      </c>
    </row>
    <row r="16" spans="2:62">
      <c r="B16" t="s">
        <v>1288</v>
      </c>
      <c r="C16" t="s">
        <v>1289</v>
      </c>
      <c r="D16" t="s">
        <v>100</v>
      </c>
      <c r="E16" t="s">
        <v>123</v>
      </c>
      <c r="F16" t="s">
        <v>852</v>
      </c>
      <c r="G16" t="s">
        <v>705</v>
      </c>
      <c r="H16" t="s">
        <v>102</v>
      </c>
      <c r="I16" s="77">
        <v>24880.7</v>
      </c>
      <c r="J16" s="77">
        <v>6515</v>
      </c>
      <c r="K16" s="77">
        <v>0</v>
      </c>
      <c r="L16" s="77">
        <v>1620.977605</v>
      </c>
      <c r="M16" s="78">
        <v>2.0000000000000001E-4</v>
      </c>
      <c r="N16" s="78">
        <v>1.2999999999999999E-2</v>
      </c>
      <c r="O16" s="78">
        <v>2.3E-3</v>
      </c>
    </row>
    <row r="17" spans="2:15">
      <c r="B17" t="s">
        <v>1290</v>
      </c>
      <c r="C17" t="s">
        <v>1291</v>
      </c>
      <c r="D17" t="s">
        <v>100</v>
      </c>
      <c r="E17" t="s">
        <v>123</v>
      </c>
      <c r="F17" t="s">
        <v>857</v>
      </c>
      <c r="G17" t="s">
        <v>705</v>
      </c>
      <c r="H17" t="s">
        <v>102</v>
      </c>
      <c r="I17" s="77">
        <v>109468.62</v>
      </c>
      <c r="J17" s="77">
        <v>1200</v>
      </c>
      <c r="K17" s="77">
        <v>0</v>
      </c>
      <c r="L17" s="77">
        <v>1313.6234400000001</v>
      </c>
      <c r="M17" s="78">
        <v>2.0000000000000001E-4</v>
      </c>
      <c r="N17" s="78">
        <v>1.0500000000000001E-2</v>
      </c>
      <c r="O17" s="78">
        <v>1.9E-3</v>
      </c>
    </row>
    <row r="18" spans="2:15">
      <c r="B18" t="s">
        <v>1292</v>
      </c>
      <c r="C18" t="s">
        <v>1293</v>
      </c>
      <c r="D18" t="s">
        <v>100</v>
      </c>
      <c r="E18" t="s">
        <v>123</v>
      </c>
      <c r="F18" t="s">
        <v>559</v>
      </c>
      <c r="G18" t="s">
        <v>471</v>
      </c>
      <c r="H18" t="s">
        <v>102</v>
      </c>
      <c r="I18" s="77">
        <v>31189.79</v>
      </c>
      <c r="J18" s="77">
        <v>3725</v>
      </c>
      <c r="K18" s="77">
        <v>0</v>
      </c>
      <c r="L18" s="77">
        <v>1161.8196774999999</v>
      </c>
      <c r="M18" s="78">
        <v>1E-4</v>
      </c>
      <c r="N18" s="78">
        <v>9.2999999999999992E-3</v>
      </c>
      <c r="O18" s="78">
        <v>1.6999999999999999E-3</v>
      </c>
    </row>
    <row r="19" spans="2:15">
      <c r="B19" t="s">
        <v>1294</v>
      </c>
      <c r="C19" t="s">
        <v>1295</v>
      </c>
      <c r="D19" t="s">
        <v>100</v>
      </c>
      <c r="E19" t="s">
        <v>123</v>
      </c>
      <c r="F19" t="s">
        <v>470</v>
      </c>
      <c r="G19" t="s">
        <v>471</v>
      </c>
      <c r="H19" t="s">
        <v>102</v>
      </c>
      <c r="I19" s="77">
        <v>25371.91</v>
      </c>
      <c r="J19" s="77">
        <v>2884</v>
      </c>
      <c r="K19" s="77">
        <v>0</v>
      </c>
      <c r="L19" s="77">
        <v>731.72588440000004</v>
      </c>
      <c r="M19" s="78">
        <v>1E-4</v>
      </c>
      <c r="N19" s="78">
        <v>5.8999999999999999E-3</v>
      </c>
      <c r="O19" s="78">
        <v>1E-3</v>
      </c>
    </row>
    <row r="20" spans="2:15">
      <c r="B20" t="s">
        <v>1296</v>
      </c>
      <c r="C20" t="s">
        <v>1297</v>
      </c>
      <c r="D20" t="s">
        <v>100</v>
      </c>
      <c r="E20" t="s">
        <v>123</v>
      </c>
      <c r="F20" t="s">
        <v>918</v>
      </c>
      <c r="G20" t="s">
        <v>730</v>
      </c>
      <c r="H20" t="s">
        <v>102</v>
      </c>
      <c r="I20" s="77">
        <v>5129.6000000000004</v>
      </c>
      <c r="J20" s="77">
        <v>77200</v>
      </c>
      <c r="K20" s="77">
        <v>9.5672899999999998</v>
      </c>
      <c r="L20" s="77">
        <v>3969.6184899999998</v>
      </c>
      <c r="M20" s="78">
        <v>1E-4</v>
      </c>
      <c r="N20" s="78">
        <v>3.1800000000000002E-2</v>
      </c>
      <c r="O20" s="78">
        <v>5.7000000000000002E-3</v>
      </c>
    </row>
    <row r="21" spans="2:15">
      <c r="B21" t="s">
        <v>1298</v>
      </c>
      <c r="C21" t="s">
        <v>1299</v>
      </c>
      <c r="D21" t="s">
        <v>100</v>
      </c>
      <c r="E21" t="s">
        <v>123</v>
      </c>
      <c r="F21" t="s">
        <v>670</v>
      </c>
      <c r="G21" t="s">
        <v>602</v>
      </c>
      <c r="H21" t="s">
        <v>102</v>
      </c>
      <c r="I21" s="77">
        <v>3203.58</v>
      </c>
      <c r="J21" s="77">
        <v>5122</v>
      </c>
      <c r="K21" s="77">
        <v>0</v>
      </c>
      <c r="L21" s="77">
        <v>164.08736759999999</v>
      </c>
      <c r="M21" s="78">
        <v>0</v>
      </c>
      <c r="N21" s="78">
        <v>1.2999999999999999E-3</v>
      </c>
      <c r="O21" s="78">
        <v>2.0000000000000001E-4</v>
      </c>
    </row>
    <row r="22" spans="2:15">
      <c r="B22" t="s">
        <v>1300</v>
      </c>
      <c r="C22" t="s">
        <v>1301</v>
      </c>
      <c r="D22" t="s">
        <v>100</v>
      </c>
      <c r="E22" t="s">
        <v>123</v>
      </c>
      <c r="F22" t="s">
        <v>1302</v>
      </c>
      <c r="G22" t="s">
        <v>602</v>
      </c>
      <c r="H22" t="s">
        <v>102</v>
      </c>
      <c r="I22" s="77">
        <v>69125.119999999995</v>
      </c>
      <c r="J22" s="77">
        <v>789.1</v>
      </c>
      <c r="K22" s="77">
        <v>0</v>
      </c>
      <c r="L22" s="77">
        <v>545.46632192000004</v>
      </c>
      <c r="M22" s="78">
        <v>1E-4</v>
      </c>
      <c r="N22" s="78">
        <v>4.4000000000000003E-3</v>
      </c>
      <c r="O22" s="78">
        <v>8.0000000000000004E-4</v>
      </c>
    </row>
    <row r="23" spans="2:15">
      <c r="B23" t="s">
        <v>1303</v>
      </c>
      <c r="C23" t="s">
        <v>1304</v>
      </c>
      <c r="D23" t="s">
        <v>100</v>
      </c>
      <c r="E23" t="s">
        <v>123</v>
      </c>
      <c r="F23" t="s">
        <v>1305</v>
      </c>
      <c r="G23" t="s">
        <v>339</v>
      </c>
      <c r="H23" t="s">
        <v>102</v>
      </c>
      <c r="I23" s="77">
        <v>144408.31</v>
      </c>
      <c r="J23" s="77">
        <v>1840</v>
      </c>
      <c r="K23" s="77">
        <v>0</v>
      </c>
      <c r="L23" s="77">
        <v>2657.1129040000001</v>
      </c>
      <c r="M23" s="78">
        <v>1E-4</v>
      </c>
      <c r="N23" s="78">
        <v>2.1299999999999999E-2</v>
      </c>
      <c r="O23" s="78">
        <v>3.8E-3</v>
      </c>
    </row>
    <row r="24" spans="2:15">
      <c r="B24" t="s">
        <v>1306</v>
      </c>
      <c r="C24" t="s">
        <v>1307</v>
      </c>
      <c r="D24" t="s">
        <v>100</v>
      </c>
      <c r="E24" t="s">
        <v>123</v>
      </c>
      <c r="F24" t="s">
        <v>496</v>
      </c>
      <c r="G24" t="s">
        <v>339</v>
      </c>
      <c r="H24" t="s">
        <v>102</v>
      </c>
      <c r="I24" s="77">
        <v>172178.24</v>
      </c>
      <c r="J24" s="77">
        <v>3038</v>
      </c>
      <c r="K24" s="77">
        <v>0</v>
      </c>
      <c r="L24" s="77">
        <v>5230.7749311999996</v>
      </c>
      <c r="M24" s="78">
        <v>1E-4</v>
      </c>
      <c r="N24" s="78">
        <v>4.19E-2</v>
      </c>
      <c r="O24" s="78">
        <v>7.4999999999999997E-3</v>
      </c>
    </row>
    <row r="25" spans="2:15">
      <c r="B25" t="s">
        <v>1308</v>
      </c>
      <c r="C25" t="s">
        <v>1309</v>
      </c>
      <c r="D25" t="s">
        <v>100</v>
      </c>
      <c r="E25" t="s">
        <v>123</v>
      </c>
      <c r="F25" t="s">
        <v>338</v>
      </c>
      <c r="G25" t="s">
        <v>339</v>
      </c>
      <c r="H25" t="s">
        <v>102</v>
      </c>
      <c r="I25" s="77">
        <v>201420.12</v>
      </c>
      <c r="J25" s="77">
        <v>2759</v>
      </c>
      <c r="K25" s="77">
        <v>0</v>
      </c>
      <c r="L25" s="77">
        <v>5557.1811108000002</v>
      </c>
      <c r="M25" s="78">
        <v>1E-4</v>
      </c>
      <c r="N25" s="78">
        <v>4.4499999999999998E-2</v>
      </c>
      <c r="O25" s="78">
        <v>7.9000000000000008E-3</v>
      </c>
    </row>
    <row r="26" spans="2:15">
      <c r="B26" t="s">
        <v>1310</v>
      </c>
      <c r="C26" t="s">
        <v>1311</v>
      </c>
      <c r="D26" t="s">
        <v>100</v>
      </c>
      <c r="E26" t="s">
        <v>123</v>
      </c>
      <c r="F26" t="s">
        <v>946</v>
      </c>
      <c r="G26" t="s">
        <v>339</v>
      </c>
      <c r="H26" t="s">
        <v>102</v>
      </c>
      <c r="I26" s="77">
        <v>33223.800000000003</v>
      </c>
      <c r="J26" s="77">
        <v>12330</v>
      </c>
      <c r="K26" s="77">
        <v>0</v>
      </c>
      <c r="L26" s="77">
        <v>4096.4945399999997</v>
      </c>
      <c r="M26" s="78">
        <v>1E-4</v>
      </c>
      <c r="N26" s="78">
        <v>3.2800000000000003E-2</v>
      </c>
      <c r="O26" s="78">
        <v>5.7999999999999996E-3</v>
      </c>
    </row>
    <row r="27" spans="2:15">
      <c r="B27" t="s">
        <v>1312</v>
      </c>
      <c r="C27" t="s">
        <v>1313</v>
      </c>
      <c r="D27" t="s">
        <v>100</v>
      </c>
      <c r="E27" t="s">
        <v>123</v>
      </c>
      <c r="F27" t="s">
        <v>1314</v>
      </c>
      <c r="G27" t="s">
        <v>339</v>
      </c>
      <c r="H27" t="s">
        <v>102</v>
      </c>
      <c r="I27" s="77">
        <v>6178.77</v>
      </c>
      <c r="J27" s="77">
        <v>14420</v>
      </c>
      <c r="K27" s="77">
        <v>0</v>
      </c>
      <c r="L27" s="77">
        <v>890.97863400000006</v>
      </c>
      <c r="M27" s="78">
        <v>1E-4</v>
      </c>
      <c r="N27" s="78">
        <v>7.1000000000000004E-3</v>
      </c>
      <c r="O27" s="78">
        <v>1.2999999999999999E-3</v>
      </c>
    </row>
    <row r="28" spans="2:15">
      <c r="B28" t="s">
        <v>1315</v>
      </c>
      <c r="C28" t="s">
        <v>1316</v>
      </c>
      <c r="D28" t="s">
        <v>100</v>
      </c>
      <c r="E28" t="s">
        <v>123</v>
      </c>
      <c r="F28" t="s">
        <v>809</v>
      </c>
      <c r="G28" t="s">
        <v>112</v>
      </c>
      <c r="H28" t="s">
        <v>102</v>
      </c>
      <c r="I28" s="77">
        <v>1240.8800000000001</v>
      </c>
      <c r="J28" s="77">
        <v>152880</v>
      </c>
      <c r="K28" s="77">
        <v>0</v>
      </c>
      <c r="L28" s="77">
        <v>1897.0573440000001</v>
      </c>
      <c r="M28" s="78">
        <v>2.9999999999999997E-4</v>
      </c>
      <c r="N28" s="78">
        <v>1.52E-2</v>
      </c>
      <c r="O28" s="78">
        <v>2.7000000000000001E-3</v>
      </c>
    </row>
    <row r="29" spans="2:15">
      <c r="B29" t="s">
        <v>1317</v>
      </c>
      <c r="C29" t="s">
        <v>1318</v>
      </c>
      <c r="D29" t="s">
        <v>100</v>
      </c>
      <c r="E29" t="s">
        <v>123</v>
      </c>
      <c r="F29" t="s">
        <v>1319</v>
      </c>
      <c r="G29" t="s">
        <v>112</v>
      </c>
      <c r="H29" t="s">
        <v>102</v>
      </c>
      <c r="I29" s="77">
        <v>587.48</v>
      </c>
      <c r="J29" s="77">
        <v>97110</v>
      </c>
      <c r="K29" s="77">
        <v>0</v>
      </c>
      <c r="L29" s="77">
        <v>570.50182800000005</v>
      </c>
      <c r="M29" s="78">
        <v>1E-4</v>
      </c>
      <c r="N29" s="78">
        <v>4.5999999999999999E-3</v>
      </c>
      <c r="O29" s="78">
        <v>8.0000000000000004E-4</v>
      </c>
    </row>
    <row r="30" spans="2:15">
      <c r="B30" t="s">
        <v>1320</v>
      </c>
      <c r="C30" t="s">
        <v>1321</v>
      </c>
      <c r="D30" t="s">
        <v>100</v>
      </c>
      <c r="E30" t="s">
        <v>123</v>
      </c>
      <c r="F30" t="s">
        <v>1322</v>
      </c>
      <c r="G30" t="s">
        <v>741</v>
      </c>
      <c r="H30" t="s">
        <v>102</v>
      </c>
      <c r="I30" s="77">
        <v>10368.67</v>
      </c>
      <c r="J30" s="77">
        <v>4750</v>
      </c>
      <c r="K30" s="77">
        <v>11.31781</v>
      </c>
      <c r="L30" s="77">
        <v>503.829635</v>
      </c>
      <c r="M30" s="78">
        <v>1E-4</v>
      </c>
      <c r="N30" s="78">
        <v>4.0000000000000001E-3</v>
      </c>
      <c r="O30" s="78">
        <v>6.9999999999999999E-4</v>
      </c>
    </row>
    <row r="31" spans="2:15">
      <c r="B31" t="s">
        <v>1323</v>
      </c>
      <c r="C31" t="s">
        <v>1324</v>
      </c>
      <c r="D31" t="s">
        <v>100</v>
      </c>
      <c r="E31" t="s">
        <v>123</v>
      </c>
      <c r="F31" t="s">
        <v>1325</v>
      </c>
      <c r="G31" t="s">
        <v>741</v>
      </c>
      <c r="H31" t="s">
        <v>102</v>
      </c>
      <c r="I31" s="77">
        <v>101327.58</v>
      </c>
      <c r="J31" s="77">
        <v>1033</v>
      </c>
      <c r="K31" s="77">
        <v>0</v>
      </c>
      <c r="L31" s="77">
        <v>1046.7139013999999</v>
      </c>
      <c r="M31" s="78">
        <v>1E-4</v>
      </c>
      <c r="N31" s="78">
        <v>8.3999999999999995E-3</v>
      </c>
      <c r="O31" s="78">
        <v>1.5E-3</v>
      </c>
    </row>
    <row r="32" spans="2:15">
      <c r="B32" t="s">
        <v>1326</v>
      </c>
      <c r="C32" t="s">
        <v>1327</v>
      </c>
      <c r="D32" t="s">
        <v>100</v>
      </c>
      <c r="E32" t="s">
        <v>123</v>
      </c>
      <c r="F32" t="s">
        <v>1328</v>
      </c>
      <c r="G32" t="s">
        <v>741</v>
      </c>
      <c r="H32" t="s">
        <v>102</v>
      </c>
      <c r="I32" s="77">
        <v>353.11</v>
      </c>
      <c r="J32" s="77">
        <v>42110</v>
      </c>
      <c r="K32" s="77">
        <v>0</v>
      </c>
      <c r="L32" s="77">
        <v>148.69462100000001</v>
      </c>
      <c r="M32" s="78">
        <v>0</v>
      </c>
      <c r="N32" s="78">
        <v>1.1999999999999999E-3</v>
      </c>
      <c r="O32" s="78">
        <v>2.0000000000000001E-4</v>
      </c>
    </row>
    <row r="33" spans="2:15">
      <c r="B33" t="s">
        <v>1329</v>
      </c>
      <c r="C33" t="s">
        <v>1330</v>
      </c>
      <c r="D33" t="s">
        <v>100</v>
      </c>
      <c r="E33" t="s">
        <v>123</v>
      </c>
      <c r="F33" t="s">
        <v>733</v>
      </c>
      <c r="G33" t="s">
        <v>531</v>
      </c>
      <c r="H33" t="s">
        <v>102</v>
      </c>
      <c r="I33" s="77">
        <v>202964.75</v>
      </c>
      <c r="J33" s="77">
        <v>2010</v>
      </c>
      <c r="K33" s="77">
        <v>0</v>
      </c>
      <c r="L33" s="77">
        <v>4079.5914750000002</v>
      </c>
      <c r="M33" s="78">
        <v>2.0000000000000001E-4</v>
      </c>
      <c r="N33" s="78">
        <v>3.27E-2</v>
      </c>
      <c r="O33" s="78">
        <v>5.7999999999999996E-3</v>
      </c>
    </row>
    <row r="34" spans="2:15">
      <c r="B34" t="s">
        <v>1331</v>
      </c>
      <c r="C34" t="s">
        <v>1332</v>
      </c>
      <c r="D34" t="s">
        <v>100</v>
      </c>
      <c r="E34" t="s">
        <v>123</v>
      </c>
      <c r="F34" t="s">
        <v>1333</v>
      </c>
      <c r="G34" t="s">
        <v>1334</v>
      </c>
      <c r="H34" t="s">
        <v>102</v>
      </c>
      <c r="I34" s="77">
        <v>6269.64</v>
      </c>
      <c r="J34" s="77">
        <v>13670</v>
      </c>
      <c r="K34" s="77">
        <v>0</v>
      </c>
      <c r="L34" s="77">
        <v>857.05978800000003</v>
      </c>
      <c r="M34" s="78">
        <v>1E-4</v>
      </c>
      <c r="N34" s="78">
        <v>6.8999999999999999E-3</v>
      </c>
      <c r="O34" s="78">
        <v>1.1999999999999999E-3</v>
      </c>
    </row>
    <row r="35" spans="2:15">
      <c r="B35" t="s">
        <v>1335</v>
      </c>
      <c r="C35" t="s">
        <v>1336</v>
      </c>
      <c r="D35" t="s">
        <v>100</v>
      </c>
      <c r="E35" t="s">
        <v>123</v>
      </c>
      <c r="F35" t="s">
        <v>1337</v>
      </c>
      <c r="G35" t="s">
        <v>1334</v>
      </c>
      <c r="H35" t="s">
        <v>102</v>
      </c>
      <c r="I35" s="77">
        <v>1389.45</v>
      </c>
      <c r="J35" s="77">
        <v>41920</v>
      </c>
      <c r="K35" s="77">
        <v>0</v>
      </c>
      <c r="L35" s="77">
        <v>582.45744000000002</v>
      </c>
      <c r="M35" s="78">
        <v>0</v>
      </c>
      <c r="N35" s="78">
        <v>4.7000000000000002E-3</v>
      </c>
      <c r="O35" s="78">
        <v>8.0000000000000004E-4</v>
      </c>
    </row>
    <row r="36" spans="2:15">
      <c r="B36" t="s">
        <v>1338</v>
      </c>
      <c r="C36" t="s">
        <v>1339</v>
      </c>
      <c r="D36" t="s">
        <v>100</v>
      </c>
      <c r="E36" t="s">
        <v>123</v>
      </c>
      <c r="F36" t="s">
        <v>1340</v>
      </c>
      <c r="G36" t="s">
        <v>1341</v>
      </c>
      <c r="H36" t="s">
        <v>102</v>
      </c>
      <c r="I36" s="77">
        <v>16400.97</v>
      </c>
      <c r="J36" s="77">
        <v>8344</v>
      </c>
      <c r="K36" s="77">
        <v>0</v>
      </c>
      <c r="L36" s="77">
        <v>1368.4969368</v>
      </c>
      <c r="M36" s="78">
        <v>1E-4</v>
      </c>
      <c r="N36" s="78">
        <v>1.0999999999999999E-2</v>
      </c>
      <c r="O36" s="78">
        <v>2E-3</v>
      </c>
    </row>
    <row r="37" spans="2:15">
      <c r="B37" t="s">
        <v>1342</v>
      </c>
      <c r="C37" t="s">
        <v>1343</v>
      </c>
      <c r="D37" t="s">
        <v>100</v>
      </c>
      <c r="E37" t="s">
        <v>123</v>
      </c>
      <c r="F37" t="s">
        <v>825</v>
      </c>
      <c r="G37" t="s">
        <v>826</v>
      </c>
      <c r="H37" t="s">
        <v>102</v>
      </c>
      <c r="I37" s="77">
        <v>71860.06</v>
      </c>
      <c r="J37" s="77">
        <v>2553</v>
      </c>
      <c r="K37" s="77">
        <v>0</v>
      </c>
      <c r="L37" s="77">
        <v>1834.5873317999999</v>
      </c>
      <c r="M37" s="78">
        <v>2.0000000000000001E-4</v>
      </c>
      <c r="N37" s="78">
        <v>1.47E-2</v>
      </c>
      <c r="O37" s="78">
        <v>2.5999999999999999E-3</v>
      </c>
    </row>
    <row r="38" spans="2:15">
      <c r="B38" t="s">
        <v>1344</v>
      </c>
      <c r="C38" t="s">
        <v>1345</v>
      </c>
      <c r="D38" t="s">
        <v>100</v>
      </c>
      <c r="E38" t="s">
        <v>123</v>
      </c>
      <c r="F38" t="s">
        <v>456</v>
      </c>
      <c r="G38" t="s">
        <v>356</v>
      </c>
      <c r="H38" t="s">
        <v>102</v>
      </c>
      <c r="I38" s="77">
        <v>14422.14</v>
      </c>
      <c r="J38" s="77">
        <v>4872</v>
      </c>
      <c r="K38" s="77">
        <v>0</v>
      </c>
      <c r="L38" s="77">
        <v>702.64666079999995</v>
      </c>
      <c r="M38" s="78">
        <v>1E-4</v>
      </c>
      <c r="N38" s="78">
        <v>5.5999999999999999E-3</v>
      </c>
      <c r="O38" s="78">
        <v>1E-3</v>
      </c>
    </row>
    <row r="39" spans="2:15">
      <c r="B39" t="s">
        <v>1346</v>
      </c>
      <c r="C39" t="s">
        <v>1347</v>
      </c>
      <c r="D39" t="s">
        <v>100</v>
      </c>
      <c r="E39" t="s">
        <v>123</v>
      </c>
      <c r="F39" t="s">
        <v>1348</v>
      </c>
      <c r="G39" t="s">
        <v>356</v>
      </c>
      <c r="H39" t="s">
        <v>102</v>
      </c>
      <c r="I39" s="77">
        <v>4147.68</v>
      </c>
      <c r="J39" s="77">
        <v>2886</v>
      </c>
      <c r="K39" s="77">
        <v>0</v>
      </c>
      <c r="L39" s="77">
        <v>119.7020448</v>
      </c>
      <c r="M39" s="78">
        <v>0</v>
      </c>
      <c r="N39" s="78">
        <v>1E-3</v>
      </c>
      <c r="O39" s="78">
        <v>2.0000000000000001E-4</v>
      </c>
    </row>
    <row r="40" spans="2:15">
      <c r="B40" t="s">
        <v>1349</v>
      </c>
      <c r="C40" t="s">
        <v>1350</v>
      </c>
      <c r="D40" t="s">
        <v>100</v>
      </c>
      <c r="E40" t="s">
        <v>123</v>
      </c>
      <c r="F40" t="s">
        <v>459</v>
      </c>
      <c r="G40" t="s">
        <v>356</v>
      </c>
      <c r="H40" t="s">
        <v>102</v>
      </c>
      <c r="I40" s="77">
        <v>56161.23</v>
      </c>
      <c r="J40" s="77">
        <v>1943</v>
      </c>
      <c r="K40" s="77">
        <v>0</v>
      </c>
      <c r="L40" s="77">
        <v>1091.2126989000001</v>
      </c>
      <c r="M40" s="78">
        <v>1E-4</v>
      </c>
      <c r="N40" s="78">
        <v>8.6999999999999994E-3</v>
      </c>
      <c r="O40" s="78">
        <v>1.6000000000000001E-3</v>
      </c>
    </row>
    <row r="41" spans="2:15">
      <c r="B41" t="s">
        <v>1351</v>
      </c>
      <c r="C41" t="s">
        <v>1352</v>
      </c>
      <c r="D41" t="s">
        <v>100</v>
      </c>
      <c r="E41" t="s">
        <v>123</v>
      </c>
      <c r="F41" t="s">
        <v>399</v>
      </c>
      <c r="G41" t="s">
        <v>356</v>
      </c>
      <c r="H41" t="s">
        <v>102</v>
      </c>
      <c r="I41" s="77">
        <v>3823.27</v>
      </c>
      <c r="J41" s="77">
        <v>33330</v>
      </c>
      <c r="K41" s="77">
        <v>0</v>
      </c>
      <c r="L41" s="77">
        <v>1274.295891</v>
      </c>
      <c r="M41" s="78">
        <v>2.0000000000000001E-4</v>
      </c>
      <c r="N41" s="78">
        <v>1.0200000000000001E-2</v>
      </c>
      <c r="O41" s="78">
        <v>1.8E-3</v>
      </c>
    </row>
    <row r="42" spans="2:15">
      <c r="B42" t="s">
        <v>1353</v>
      </c>
      <c r="C42" t="s">
        <v>1354</v>
      </c>
      <c r="D42" t="s">
        <v>100</v>
      </c>
      <c r="E42" t="s">
        <v>123</v>
      </c>
      <c r="F42" t="s">
        <v>414</v>
      </c>
      <c r="G42" t="s">
        <v>356</v>
      </c>
      <c r="H42" t="s">
        <v>102</v>
      </c>
      <c r="I42" s="77">
        <v>216824.38</v>
      </c>
      <c r="J42" s="77">
        <v>902.1</v>
      </c>
      <c r="K42" s="77">
        <v>0</v>
      </c>
      <c r="L42" s="77">
        <v>1955.9727319799999</v>
      </c>
      <c r="M42" s="78">
        <v>2.9999999999999997E-4</v>
      </c>
      <c r="N42" s="78">
        <v>1.5699999999999999E-2</v>
      </c>
      <c r="O42" s="78">
        <v>2.8E-3</v>
      </c>
    </row>
    <row r="43" spans="2:15">
      <c r="B43" t="s">
        <v>1355</v>
      </c>
      <c r="C43" t="s">
        <v>1356</v>
      </c>
      <c r="D43" t="s">
        <v>100</v>
      </c>
      <c r="E43" t="s">
        <v>123</v>
      </c>
      <c r="F43" t="s">
        <v>425</v>
      </c>
      <c r="G43" t="s">
        <v>356</v>
      </c>
      <c r="H43" t="s">
        <v>102</v>
      </c>
      <c r="I43" s="77">
        <v>9685.25</v>
      </c>
      <c r="J43" s="77">
        <v>24000</v>
      </c>
      <c r="K43" s="77">
        <v>12.234450000000001</v>
      </c>
      <c r="L43" s="77">
        <v>2336.69445</v>
      </c>
      <c r="M43" s="78">
        <v>2.0000000000000001E-4</v>
      </c>
      <c r="N43" s="78">
        <v>1.8700000000000001E-2</v>
      </c>
      <c r="O43" s="78">
        <v>3.3E-3</v>
      </c>
    </row>
    <row r="44" spans="2:15">
      <c r="B44" t="s">
        <v>1357</v>
      </c>
      <c r="C44" t="s">
        <v>1358</v>
      </c>
      <c r="D44" t="s">
        <v>100</v>
      </c>
      <c r="E44" t="s">
        <v>123</v>
      </c>
      <c r="F44" t="s">
        <v>386</v>
      </c>
      <c r="G44" t="s">
        <v>356</v>
      </c>
      <c r="H44" t="s">
        <v>102</v>
      </c>
      <c r="I44" s="77">
        <v>12478.74</v>
      </c>
      <c r="J44" s="77">
        <v>20800</v>
      </c>
      <c r="K44" s="77">
        <v>0</v>
      </c>
      <c r="L44" s="77">
        <v>2595.5779200000002</v>
      </c>
      <c r="M44" s="78">
        <v>1E-4</v>
      </c>
      <c r="N44" s="78">
        <v>2.0799999999999999E-2</v>
      </c>
      <c r="O44" s="78">
        <v>3.7000000000000002E-3</v>
      </c>
    </row>
    <row r="45" spans="2:15">
      <c r="B45" t="s">
        <v>1359</v>
      </c>
      <c r="C45" t="s">
        <v>1360</v>
      </c>
      <c r="D45" t="s">
        <v>100</v>
      </c>
      <c r="E45" t="s">
        <v>123</v>
      </c>
      <c r="F45" t="s">
        <v>954</v>
      </c>
      <c r="G45" t="s">
        <v>955</v>
      </c>
      <c r="H45" t="s">
        <v>102</v>
      </c>
      <c r="I45" s="77">
        <v>29868.02</v>
      </c>
      <c r="J45" s="77">
        <v>2795</v>
      </c>
      <c r="K45" s="77">
        <v>0</v>
      </c>
      <c r="L45" s="77">
        <v>834.81115899999998</v>
      </c>
      <c r="M45" s="78">
        <v>0</v>
      </c>
      <c r="N45" s="78">
        <v>6.7000000000000002E-3</v>
      </c>
      <c r="O45" s="78">
        <v>1.1999999999999999E-3</v>
      </c>
    </row>
    <row r="46" spans="2:15">
      <c r="B46" t="s">
        <v>1361</v>
      </c>
      <c r="C46" t="s">
        <v>1362</v>
      </c>
      <c r="D46" t="s">
        <v>100</v>
      </c>
      <c r="E46" t="s">
        <v>123</v>
      </c>
      <c r="F46" t="s">
        <v>1363</v>
      </c>
      <c r="G46" t="s">
        <v>129</v>
      </c>
      <c r="H46" t="s">
        <v>102</v>
      </c>
      <c r="I46" s="77">
        <v>1297.78</v>
      </c>
      <c r="J46" s="77">
        <v>75700</v>
      </c>
      <c r="K46" s="77">
        <v>0</v>
      </c>
      <c r="L46" s="77">
        <v>982.41945999999996</v>
      </c>
      <c r="M46" s="78">
        <v>0</v>
      </c>
      <c r="N46" s="78">
        <v>7.9000000000000008E-3</v>
      </c>
      <c r="O46" s="78">
        <v>1.4E-3</v>
      </c>
    </row>
    <row r="47" spans="2:15">
      <c r="B47" t="s">
        <v>1364</v>
      </c>
      <c r="C47" t="s">
        <v>1365</v>
      </c>
      <c r="D47" t="s">
        <v>100</v>
      </c>
      <c r="E47" t="s">
        <v>123</v>
      </c>
      <c r="F47" t="s">
        <v>534</v>
      </c>
      <c r="G47" t="s">
        <v>132</v>
      </c>
      <c r="H47" t="s">
        <v>102</v>
      </c>
      <c r="I47" s="77">
        <v>316527.98</v>
      </c>
      <c r="J47" s="77">
        <v>452.6</v>
      </c>
      <c r="K47" s="77">
        <v>0</v>
      </c>
      <c r="L47" s="77">
        <v>1432.60563748</v>
      </c>
      <c r="M47" s="78">
        <v>1E-4</v>
      </c>
      <c r="N47" s="78">
        <v>1.15E-2</v>
      </c>
      <c r="O47" s="78">
        <v>2E-3</v>
      </c>
    </row>
    <row r="48" spans="2:15">
      <c r="B48" s="79" t="s">
        <v>1366</v>
      </c>
      <c r="E48" s="16"/>
      <c r="F48" s="16"/>
      <c r="G48" s="16"/>
      <c r="I48" s="81">
        <v>3137407.75</v>
      </c>
      <c r="K48" s="81">
        <v>0</v>
      </c>
      <c r="L48" s="81">
        <v>28856.57468668</v>
      </c>
      <c r="N48" s="80">
        <v>0.23100000000000001</v>
      </c>
      <c r="O48" s="80">
        <v>4.1200000000000001E-2</v>
      </c>
    </row>
    <row r="49" spans="2:15">
      <c r="B49" t="s">
        <v>1367</v>
      </c>
      <c r="C49" t="s">
        <v>1368</v>
      </c>
      <c r="D49" t="s">
        <v>100</v>
      </c>
      <c r="E49" t="s">
        <v>123</v>
      </c>
      <c r="F49" t="s">
        <v>1369</v>
      </c>
      <c r="G49" t="s">
        <v>101</v>
      </c>
      <c r="H49" t="s">
        <v>102</v>
      </c>
      <c r="I49" s="77">
        <v>2648.45</v>
      </c>
      <c r="J49" s="77">
        <v>14500</v>
      </c>
      <c r="K49" s="77">
        <v>0</v>
      </c>
      <c r="L49" s="77">
        <v>384.02525000000003</v>
      </c>
      <c r="M49" s="78">
        <v>1E-4</v>
      </c>
      <c r="N49" s="78">
        <v>3.0999999999999999E-3</v>
      </c>
      <c r="O49" s="78">
        <v>5.0000000000000001E-4</v>
      </c>
    </row>
    <row r="50" spans="2:15">
      <c r="B50" t="s">
        <v>1370</v>
      </c>
      <c r="C50" t="s">
        <v>1371</v>
      </c>
      <c r="D50" t="s">
        <v>100</v>
      </c>
      <c r="E50" t="s">
        <v>123</v>
      </c>
      <c r="F50" t="s">
        <v>839</v>
      </c>
      <c r="G50" t="s">
        <v>367</v>
      </c>
      <c r="H50" t="s">
        <v>102</v>
      </c>
      <c r="I50" s="77">
        <v>282901.56</v>
      </c>
      <c r="J50" s="77">
        <v>105.8</v>
      </c>
      <c r="K50" s="77">
        <v>0</v>
      </c>
      <c r="L50" s="77">
        <v>299.30985048000002</v>
      </c>
      <c r="M50" s="78">
        <v>1E-4</v>
      </c>
      <c r="N50" s="78">
        <v>2.3999999999999998E-3</v>
      </c>
      <c r="O50" s="78">
        <v>4.0000000000000002E-4</v>
      </c>
    </row>
    <row r="51" spans="2:15">
      <c r="B51" t="s">
        <v>1372</v>
      </c>
      <c r="C51" t="s">
        <v>1373</v>
      </c>
      <c r="D51" t="s">
        <v>100</v>
      </c>
      <c r="E51" t="s">
        <v>123</v>
      </c>
      <c r="F51" t="s">
        <v>724</v>
      </c>
      <c r="G51" t="s">
        <v>367</v>
      </c>
      <c r="H51" t="s">
        <v>102</v>
      </c>
      <c r="I51" s="77">
        <v>56095.82</v>
      </c>
      <c r="J51" s="77">
        <v>311.60000000000002</v>
      </c>
      <c r="K51" s="77">
        <v>0</v>
      </c>
      <c r="L51" s="77">
        <v>174.79457511999999</v>
      </c>
      <c r="M51" s="78">
        <v>1E-4</v>
      </c>
      <c r="N51" s="78">
        <v>1.4E-3</v>
      </c>
      <c r="O51" s="78">
        <v>2.0000000000000001E-4</v>
      </c>
    </row>
    <row r="52" spans="2:15">
      <c r="B52" t="s">
        <v>1374</v>
      </c>
      <c r="C52" t="s">
        <v>1375</v>
      </c>
      <c r="D52" t="s">
        <v>100</v>
      </c>
      <c r="E52" t="s">
        <v>123</v>
      </c>
      <c r="F52" t="s">
        <v>628</v>
      </c>
      <c r="G52" t="s">
        <v>367</v>
      </c>
      <c r="H52" t="s">
        <v>102</v>
      </c>
      <c r="I52" s="77">
        <v>2666.05</v>
      </c>
      <c r="J52" s="77">
        <v>39800</v>
      </c>
      <c r="K52" s="77">
        <v>0</v>
      </c>
      <c r="L52" s="77">
        <v>1061.0879</v>
      </c>
      <c r="M52" s="78">
        <v>2.9999999999999997E-4</v>
      </c>
      <c r="N52" s="78">
        <v>8.5000000000000006E-3</v>
      </c>
      <c r="O52" s="78">
        <v>1.5E-3</v>
      </c>
    </row>
    <row r="53" spans="2:15">
      <c r="B53" t="s">
        <v>1376</v>
      </c>
      <c r="C53" t="s">
        <v>1377</v>
      </c>
      <c r="D53" t="s">
        <v>100</v>
      </c>
      <c r="E53" t="s">
        <v>123</v>
      </c>
      <c r="F53" t="s">
        <v>704</v>
      </c>
      <c r="G53" t="s">
        <v>705</v>
      </c>
      <c r="H53" t="s">
        <v>102</v>
      </c>
      <c r="I53" s="77">
        <v>6286.66</v>
      </c>
      <c r="J53" s="77">
        <v>8242</v>
      </c>
      <c r="K53" s="77">
        <v>0</v>
      </c>
      <c r="L53" s="77">
        <v>518.14651719999995</v>
      </c>
      <c r="M53" s="78">
        <v>2.0000000000000001E-4</v>
      </c>
      <c r="N53" s="78">
        <v>4.1000000000000003E-3</v>
      </c>
      <c r="O53" s="78">
        <v>6.9999999999999999E-4</v>
      </c>
    </row>
    <row r="54" spans="2:15">
      <c r="B54" t="s">
        <v>1378</v>
      </c>
      <c r="C54" t="s">
        <v>1379</v>
      </c>
      <c r="D54" t="s">
        <v>100</v>
      </c>
      <c r="E54" t="s">
        <v>123</v>
      </c>
      <c r="F54" t="s">
        <v>1380</v>
      </c>
      <c r="G54" t="s">
        <v>705</v>
      </c>
      <c r="H54" t="s">
        <v>102</v>
      </c>
      <c r="I54" s="77">
        <v>27450.43</v>
      </c>
      <c r="J54" s="77">
        <v>742</v>
      </c>
      <c r="K54" s="77">
        <v>0</v>
      </c>
      <c r="L54" s="77">
        <v>203.68219060000001</v>
      </c>
      <c r="M54" s="78">
        <v>2.0000000000000001E-4</v>
      </c>
      <c r="N54" s="78">
        <v>1.6000000000000001E-3</v>
      </c>
      <c r="O54" s="78">
        <v>2.9999999999999997E-4</v>
      </c>
    </row>
    <row r="55" spans="2:15">
      <c r="B55" t="s">
        <v>1381</v>
      </c>
      <c r="C55" t="s">
        <v>1382</v>
      </c>
      <c r="D55" t="s">
        <v>100</v>
      </c>
      <c r="E55" t="s">
        <v>123</v>
      </c>
      <c r="F55" t="s">
        <v>618</v>
      </c>
      <c r="G55" t="s">
        <v>619</v>
      </c>
      <c r="H55" t="s">
        <v>102</v>
      </c>
      <c r="I55" s="77">
        <v>455.35</v>
      </c>
      <c r="J55" s="77">
        <v>45610</v>
      </c>
      <c r="K55" s="77">
        <v>0</v>
      </c>
      <c r="L55" s="77">
        <v>207.685135</v>
      </c>
      <c r="M55" s="78">
        <v>2.0000000000000001E-4</v>
      </c>
      <c r="N55" s="78">
        <v>1.6999999999999999E-3</v>
      </c>
      <c r="O55" s="78">
        <v>2.9999999999999997E-4</v>
      </c>
    </row>
    <row r="56" spans="2:15">
      <c r="B56" t="s">
        <v>1383</v>
      </c>
      <c r="C56" t="s">
        <v>1384</v>
      </c>
      <c r="D56" t="s">
        <v>100</v>
      </c>
      <c r="E56" t="s">
        <v>123</v>
      </c>
      <c r="F56" t="s">
        <v>1385</v>
      </c>
      <c r="G56" t="s">
        <v>471</v>
      </c>
      <c r="H56" t="s">
        <v>102</v>
      </c>
      <c r="I56" s="77">
        <v>1555.05</v>
      </c>
      <c r="J56" s="77">
        <v>8395</v>
      </c>
      <c r="K56" s="77">
        <v>0</v>
      </c>
      <c r="L56" s="77">
        <v>130.5464475</v>
      </c>
      <c r="M56" s="78">
        <v>1E-4</v>
      </c>
      <c r="N56" s="78">
        <v>1E-3</v>
      </c>
      <c r="O56" s="78">
        <v>2.0000000000000001E-4</v>
      </c>
    </row>
    <row r="57" spans="2:15">
      <c r="B57" t="s">
        <v>1386</v>
      </c>
      <c r="C57" t="s">
        <v>1387</v>
      </c>
      <c r="D57" t="s">
        <v>100</v>
      </c>
      <c r="E57" t="s">
        <v>123</v>
      </c>
      <c r="F57" t="s">
        <v>571</v>
      </c>
      <c r="G57" t="s">
        <v>471</v>
      </c>
      <c r="H57" t="s">
        <v>102</v>
      </c>
      <c r="I57" s="77">
        <v>8271.52</v>
      </c>
      <c r="J57" s="77">
        <v>5758</v>
      </c>
      <c r="K57" s="77">
        <v>0</v>
      </c>
      <c r="L57" s="77">
        <v>476.2741216</v>
      </c>
      <c r="M57" s="78">
        <v>1E-4</v>
      </c>
      <c r="N57" s="78">
        <v>3.8E-3</v>
      </c>
      <c r="O57" s="78">
        <v>6.9999999999999999E-4</v>
      </c>
    </row>
    <row r="58" spans="2:15">
      <c r="B58" t="s">
        <v>1388</v>
      </c>
      <c r="C58" t="s">
        <v>1389</v>
      </c>
      <c r="D58" t="s">
        <v>100</v>
      </c>
      <c r="E58" t="s">
        <v>123</v>
      </c>
      <c r="F58" t="s">
        <v>1390</v>
      </c>
      <c r="G58" t="s">
        <v>471</v>
      </c>
      <c r="H58" t="s">
        <v>102</v>
      </c>
      <c r="I58" s="77">
        <v>7732.73</v>
      </c>
      <c r="J58" s="77">
        <v>7851</v>
      </c>
      <c r="K58" s="77">
        <v>0</v>
      </c>
      <c r="L58" s="77">
        <v>607.09663230000001</v>
      </c>
      <c r="M58" s="78">
        <v>1E-4</v>
      </c>
      <c r="N58" s="78">
        <v>4.8999999999999998E-3</v>
      </c>
      <c r="O58" s="78">
        <v>8.9999999999999998E-4</v>
      </c>
    </row>
    <row r="59" spans="2:15">
      <c r="B59" t="s">
        <v>1391</v>
      </c>
      <c r="C59" t="s">
        <v>1392</v>
      </c>
      <c r="D59" t="s">
        <v>100</v>
      </c>
      <c r="E59" t="s">
        <v>123</v>
      </c>
      <c r="F59" t="s">
        <v>847</v>
      </c>
      <c r="G59" t="s">
        <v>602</v>
      </c>
      <c r="H59" t="s">
        <v>102</v>
      </c>
      <c r="I59" s="77">
        <v>42005.83</v>
      </c>
      <c r="J59" s="77">
        <v>1125</v>
      </c>
      <c r="K59" s="77">
        <v>0</v>
      </c>
      <c r="L59" s="77">
        <v>472.56558749999999</v>
      </c>
      <c r="M59" s="78">
        <v>2.0000000000000001E-4</v>
      </c>
      <c r="N59" s="78">
        <v>3.8E-3</v>
      </c>
      <c r="O59" s="78">
        <v>6.9999999999999999E-4</v>
      </c>
    </row>
    <row r="60" spans="2:15">
      <c r="B60" t="s">
        <v>1393</v>
      </c>
      <c r="C60" t="s">
        <v>1394</v>
      </c>
      <c r="D60" t="s">
        <v>100</v>
      </c>
      <c r="E60" t="s">
        <v>123</v>
      </c>
      <c r="F60" t="s">
        <v>862</v>
      </c>
      <c r="G60" t="s">
        <v>602</v>
      </c>
      <c r="H60" t="s">
        <v>102</v>
      </c>
      <c r="I60" s="77">
        <v>3750.93</v>
      </c>
      <c r="J60" s="77">
        <v>17820</v>
      </c>
      <c r="K60" s="77">
        <v>0</v>
      </c>
      <c r="L60" s="77">
        <v>668.41572599999995</v>
      </c>
      <c r="M60" s="78">
        <v>2.9999999999999997E-4</v>
      </c>
      <c r="N60" s="78">
        <v>5.3E-3</v>
      </c>
      <c r="O60" s="78">
        <v>1E-3</v>
      </c>
    </row>
    <row r="61" spans="2:15">
      <c r="B61" t="s">
        <v>1395</v>
      </c>
      <c r="C61" t="s">
        <v>1396</v>
      </c>
      <c r="D61" t="s">
        <v>100</v>
      </c>
      <c r="E61" t="s">
        <v>123</v>
      </c>
      <c r="F61" t="s">
        <v>1397</v>
      </c>
      <c r="G61" t="s">
        <v>602</v>
      </c>
      <c r="H61" t="s">
        <v>102</v>
      </c>
      <c r="I61" s="77">
        <v>2003.25</v>
      </c>
      <c r="J61" s="77">
        <v>8995</v>
      </c>
      <c r="K61" s="77">
        <v>0</v>
      </c>
      <c r="L61" s="77">
        <v>180.19233750000001</v>
      </c>
      <c r="M61" s="78">
        <v>1E-4</v>
      </c>
      <c r="N61" s="78">
        <v>1.4E-3</v>
      </c>
      <c r="O61" s="78">
        <v>2.9999999999999997E-4</v>
      </c>
    </row>
    <row r="62" spans="2:15">
      <c r="B62" t="s">
        <v>1398</v>
      </c>
      <c r="C62" t="s">
        <v>1399</v>
      </c>
      <c r="D62" t="s">
        <v>100</v>
      </c>
      <c r="E62" t="s">
        <v>123</v>
      </c>
      <c r="F62" t="s">
        <v>601</v>
      </c>
      <c r="G62" t="s">
        <v>602</v>
      </c>
      <c r="H62" t="s">
        <v>102</v>
      </c>
      <c r="I62" s="77">
        <v>2976.17</v>
      </c>
      <c r="J62" s="77">
        <v>22990</v>
      </c>
      <c r="K62" s="77">
        <v>0</v>
      </c>
      <c r="L62" s="77">
        <v>684.22148300000003</v>
      </c>
      <c r="M62" s="78">
        <v>2.0000000000000001E-4</v>
      </c>
      <c r="N62" s="78">
        <v>5.4999999999999997E-3</v>
      </c>
      <c r="O62" s="78">
        <v>1E-3</v>
      </c>
    </row>
    <row r="63" spans="2:15">
      <c r="B63" t="s">
        <v>1400</v>
      </c>
      <c r="C63" t="s">
        <v>1401</v>
      </c>
      <c r="D63" t="s">
        <v>100</v>
      </c>
      <c r="E63" t="s">
        <v>123</v>
      </c>
      <c r="F63" t="s">
        <v>1402</v>
      </c>
      <c r="G63" t="s">
        <v>602</v>
      </c>
      <c r="H63" t="s">
        <v>102</v>
      </c>
      <c r="I63" s="77">
        <v>45887.95</v>
      </c>
      <c r="J63" s="77">
        <v>855</v>
      </c>
      <c r="K63" s="77">
        <v>0</v>
      </c>
      <c r="L63" s="77">
        <v>392.3419725</v>
      </c>
      <c r="M63" s="78">
        <v>2.0000000000000001E-4</v>
      </c>
      <c r="N63" s="78">
        <v>3.0999999999999999E-3</v>
      </c>
      <c r="O63" s="78">
        <v>5.9999999999999995E-4</v>
      </c>
    </row>
    <row r="64" spans="2:15">
      <c r="B64" t="s">
        <v>1403</v>
      </c>
      <c r="C64" t="s">
        <v>1404</v>
      </c>
      <c r="D64" t="s">
        <v>100</v>
      </c>
      <c r="E64" t="s">
        <v>123</v>
      </c>
      <c r="F64" t="s">
        <v>1405</v>
      </c>
      <c r="G64" t="s">
        <v>602</v>
      </c>
      <c r="H64" t="s">
        <v>102</v>
      </c>
      <c r="I64" s="77">
        <v>1033.3399999999999</v>
      </c>
      <c r="J64" s="77">
        <v>8997</v>
      </c>
      <c r="K64" s="77">
        <v>0</v>
      </c>
      <c r="L64" s="77">
        <v>92.969599799999997</v>
      </c>
      <c r="M64" s="78">
        <v>0</v>
      </c>
      <c r="N64" s="78">
        <v>6.9999999999999999E-4</v>
      </c>
      <c r="O64" s="78">
        <v>1E-4</v>
      </c>
    </row>
    <row r="65" spans="2:15">
      <c r="B65" t="s">
        <v>1406</v>
      </c>
      <c r="C65" t="s">
        <v>1407</v>
      </c>
      <c r="D65" t="s">
        <v>100</v>
      </c>
      <c r="E65" t="s">
        <v>123</v>
      </c>
      <c r="F65" t="s">
        <v>1408</v>
      </c>
      <c r="G65" t="s">
        <v>339</v>
      </c>
      <c r="H65" t="s">
        <v>102</v>
      </c>
      <c r="I65" s="77">
        <v>290.2</v>
      </c>
      <c r="J65" s="77">
        <v>14950</v>
      </c>
      <c r="K65" s="77">
        <v>0</v>
      </c>
      <c r="L65" s="77">
        <v>43.384900000000002</v>
      </c>
      <c r="M65" s="78">
        <v>0</v>
      </c>
      <c r="N65" s="78">
        <v>2.9999999999999997E-4</v>
      </c>
      <c r="O65" s="78">
        <v>1E-4</v>
      </c>
    </row>
    <row r="66" spans="2:15">
      <c r="B66" t="s">
        <v>1409</v>
      </c>
      <c r="C66" t="s">
        <v>1410</v>
      </c>
      <c r="D66" t="s">
        <v>100</v>
      </c>
      <c r="E66" t="s">
        <v>123</v>
      </c>
      <c r="F66" t="s">
        <v>1411</v>
      </c>
      <c r="G66" t="s">
        <v>112</v>
      </c>
      <c r="H66" t="s">
        <v>102</v>
      </c>
      <c r="I66" s="77">
        <v>2908.26</v>
      </c>
      <c r="J66" s="77">
        <v>10400</v>
      </c>
      <c r="K66" s="77">
        <v>0</v>
      </c>
      <c r="L66" s="77">
        <v>302.45904000000002</v>
      </c>
      <c r="M66" s="78">
        <v>1E-4</v>
      </c>
      <c r="N66" s="78">
        <v>2.3999999999999998E-3</v>
      </c>
      <c r="O66" s="78">
        <v>4.0000000000000002E-4</v>
      </c>
    </row>
    <row r="67" spans="2:15">
      <c r="B67" t="s">
        <v>1412</v>
      </c>
      <c r="C67" t="s">
        <v>1413</v>
      </c>
      <c r="D67" t="s">
        <v>100</v>
      </c>
      <c r="E67" t="s">
        <v>123</v>
      </c>
      <c r="F67" t="s">
        <v>595</v>
      </c>
      <c r="G67" t="s">
        <v>112</v>
      </c>
      <c r="H67" t="s">
        <v>102</v>
      </c>
      <c r="I67" s="77">
        <v>479083.82</v>
      </c>
      <c r="J67" s="77">
        <v>78.599999999999994</v>
      </c>
      <c r="K67" s="77">
        <v>0</v>
      </c>
      <c r="L67" s="77">
        <v>376.55988251999997</v>
      </c>
      <c r="M67" s="78">
        <v>4.0000000000000002E-4</v>
      </c>
      <c r="N67" s="78">
        <v>3.0000000000000001E-3</v>
      </c>
      <c r="O67" s="78">
        <v>5.0000000000000001E-4</v>
      </c>
    </row>
    <row r="68" spans="2:15">
      <c r="B68" t="s">
        <v>1414</v>
      </c>
      <c r="C68" t="s">
        <v>1415</v>
      </c>
      <c r="D68" t="s">
        <v>100</v>
      </c>
      <c r="E68" t="s">
        <v>123</v>
      </c>
      <c r="F68" t="s">
        <v>1416</v>
      </c>
      <c r="G68" t="s">
        <v>112</v>
      </c>
      <c r="H68" t="s">
        <v>102</v>
      </c>
      <c r="I68" s="77">
        <v>1105.32</v>
      </c>
      <c r="J68" s="77">
        <v>40330</v>
      </c>
      <c r="K68" s="77">
        <v>0</v>
      </c>
      <c r="L68" s="77">
        <v>445.77555599999999</v>
      </c>
      <c r="M68" s="78">
        <v>2.0000000000000001E-4</v>
      </c>
      <c r="N68" s="78">
        <v>3.5999999999999999E-3</v>
      </c>
      <c r="O68" s="78">
        <v>5.9999999999999995E-4</v>
      </c>
    </row>
    <row r="69" spans="2:15">
      <c r="B69" t="s">
        <v>1417</v>
      </c>
      <c r="C69" t="s">
        <v>1418</v>
      </c>
      <c r="D69" t="s">
        <v>100</v>
      </c>
      <c r="E69" t="s">
        <v>123</v>
      </c>
      <c r="F69" t="s">
        <v>740</v>
      </c>
      <c r="G69" t="s">
        <v>741</v>
      </c>
      <c r="H69" t="s">
        <v>102</v>
      </c>
      <c r="I69" s="77">
        <v>1061432.3500000001</v>
      </c>
      <c r="J69" s="77">
        <v>125.8</v>
      </c>
      <c r="K69" s="77">
        <v>0</v>
      </c>
      <c r="L69" s="77">
        <v>1335.2818963</v>
      </c>
      <c r="M69" s="78">
        <v>4.0000000000000002E-4</v>
      </c>
      <c r="N69" s="78">
        <v>1.0699999999999999E-2</v>
      </c>
      <c r="O69" s="78">
        <v>1.9E-3</v>
      </c>
    </row>
    <row r="70" spans="2:15">
      <c r="B70" t="s">
        <v>1419</v>
      </c>
      <c r="C70" t="s">
        <v>1420</v>
      </c>
      <c r="D70" t="s">
        <v>100</v>
      </c>
      <c r="E70" t="s">
        <v>123</v>
      </c>
      <c r="F70" t="s">
        <v>1421</v>
      </c>
      <c r="G70" t="s">
        <v>741</v>
      </c>
      <c r="H70" t="s">
        <v>102</v>
      </c>
      <c r="I70" s="77">
        <v>9157.5499999999993</v>
      </c>
      <c r="J70" s="77">
        <v>1892</v>
      </c>
      <c r="K70" s="77">
        <v>0</v>
      </c>
      <c r="L70" s="77">
        <v>173.26084599999999</v>
      </c>
      <c r="M70" s="78">
        <v>1E-4</v>
      </c>
      <c r="N70" s="78">
        <v>1.4E-3</v>
      </c>
      <c r="O70" s="78">
        <v>2.0000000000000001E-4</v>
      </c>
    </row>
    <row r="71" spans="2:15">
      <c r="B71" t="s">
        <v>1422</v>
      </c>
      <c r="C71" t="s">
        <v>1423</v>
      </c>
      <c r="D71" t="s">
        <v>100</v>
      </c>
      <c r="E71" t="s">
        <v>123</v>
      </c>
      <c r="F71" t="s">
        <v>1424</v>
      </c>
      <c r="G71" t="s">
        <v>741</v>
      </c>
      <c r="H71" t="s">
        <v>102</v>
      </c>
      <c r="I71" s="77">
        <v>19658.61</v>
      </c>
      <c r="J71" s="77">
        <v>1540</v>
      </c>
      <c r="K71" s="77">
        <v>0</v>
      </c>
      <c r="L71" s="77">
        <v>302.742594</v>
      </c>
      <c r="M71" s="78">
        <v>2.0000000000000001E-4</v>
      </c>
      <c r="N71" s="78">
        <v>2.3999999999999998E-3</v>
      </c>
      <c r="O71" s="78">
        <v>4.0000000000000002E-4</v>
      </c>
    </row>
    <row r="72" spans="2:15">
      <c r="B72" t="s">
        <v>1425</v>
      </c>
      <c r="C72" t="s">
        <v>1426</v>
      </c>
      <c r="D72" t="s">
        <v>100</v>
      </c>
      <c r="E72" t="s">
        <v>123</v>
      </c>
      <c r="F72" t="s">
        <v>1427</v>
      </c>
      <c r="G72" t="s">
        <v>741</v>
      </c>
      <c r="H72" t="s">
        <v>102</v>
      </c>
      <c r="I72" s="77">
        <v>121847.23</v>
      </c>
      <c r="J72" s="77">
        <v>282</v>
      </c>
      <c r="K72" s="77">
        <v>0</v>
      </c>
      <c r="L72" s="77">
        <v>343.60918859999998</v>
      </c>
      <c r="M72" s="78">
        <v>1E-4</v>
      </c>
      <c r="N72" s="78">
        <v>2.8E-3</v>
      </c>
      <c r="O72" s="78">
        <v>5.0000000000000001E-4</v>
      </c>
    </row>
    <row r="73" spans="2:15">
      <c r="B73" t="s">
        <v>1428</v>
      </c>
      <c r="C73" t="s">
        <v>1429</v>
      </c>
      <c r="D73" t="s">
        <v>100</v>
      </c>
      <c r="E73" t="s">
        <v>123</v>
      </c>
      <c r="F73" t="s">
        <v>1430</v>
      </c>
      <c r="G73" t="s">
        <v>531</v>
      </c>
      <c r="H73" t="s">
        <v>102</v>
      </c>
      <c r="I73" s="77">
        <v>1606.36</v>
      </c>
      <c r="J73" s="77">
        <v>15850</v>
      </c>
      <c r="K73" s="77">
        <v>0</v>
      </c>
      <c r="L73" s="77">
        <v>254.60805999999999</v>
      </c>
      <c r="M73" s="78">
        <v>2.0000000000000001E-4</v>
      </c>
      <c r="N73" s="78">
        <v>2E-3</v>
      </c>
      <c r="O73" s="78">
        <v>4.0000000000000002E-4</v>
      </c>
    </row>
    <row r="74" spans="2:15">
      <c r="B74" t="s">
        <v>1431</v>
      </c>
      <c r="C74" t="s">
        <v>1432</v>
      </c>
      <c r="D74" t="s">
        <v>100</v>
      </c>
      <c r="E74" t="s">
        <v>123</v>
      </c>
      <c r="F74" t="s">
        <v>1433</v>
      </c>
      <c r="G74" t="s">
        <v>1334</v>
      </c>
      <c r="H74" t="s">
        <v>102</v>
      </c>
      <c r="I74" s="77">
        <v>3446.48</v>
      </c>
      <c r="J74" s="77">
        <v>12800</v>
      </c>
      <c r="K74" s="77">
        <v>0</v>
      </c>
      <c r="L74" s="77">
        <v>441.14944000000003</v>
      </c>
      <c r="M74" s="78">
        <v>1E-4</v>
      </c>
      <c r="N74" s="78">
        <v>3.5000000000000001E-3</v>
      </c>
      <c r="O74" s="78">
        <v>5.9999999999999995E-4</v>
      </c>
    </row>
    <row r="75" spans="2:15">
      <c r="B75" t="s">
        <v>1434</v>
      </c>
      <c r="C75" t="s">
        <v>1435</v>
      </c>
      <c r="D75" t="s">
        <v>100</v>
      </c>
      <c r="E75" t="s">
        <v>123</v>
      </c>
      <c r="F75" t="s">
        <v>1436</v>
      </c>
      <c r="G75" t="s">
        <v>1341</v>
      </c>
      <c r="H75" t="s">
        <v>102</v>
      </c>
      <c r="I75" s="77">
        <v>16536.48</v>
      </c>
      <c r="J75" s="77">
        <v>1105</v>
      </c>
      <c r="K75" s="77">
        <v>0</v>
      </c>
      <c r="L75" s="77">
        <v>182.728104</v>
      </c>
      <c r="M75" s="78">
        <v>2.0000000000000001E-4</v>
      </c>
      <c r="N75" s="78">
        <v>1.5E-3</v>
      </c>
      <c r="O75" s="78">
        <v>2.9999999999999997E-4</v>
      </c>
    </row>
    <row r="76" spans="2:15">
      <c r="B76" t="s">
        <v>1437</v>
      </c>
      <c r="C76" t="s">
        <v>1438</v>
      </c>
      <c r="D76" t="s">
        <v>100</v>
      </c>
      <c r="E76" t="s">
        <v>123</v>
      </c>
      <c r="F76" t="s">
        <v>689</v>
      </c>
      <c r="G76" t="s">
        <v>890</v>
      </c>
      <c r="H76" t="s">
        <v>102</v>
      </c>
      <c r="I76" s="77">
        <v>5074.38</v>
      </c>
      <c r="J76" s="77">
        <v>35950</v>
      </c>
      <c r="K76" s="77">
        <v>0</v>
      </c>
      <c r="L76" s="77">
        <v>1824.2396100000001</v>
      </c>
      <c r="M76" s="78">
        <v>2.9999999999999997E-4</v>
      </c>
      <c r="N76" s="78">
        <v>1.46E-2</v>
      </c>
      <c r="O76" s="78">
        <v>2.5999999999999999E-3</v>
      </c>
    </row>
    <row r="77" spans="2:15">
      <c r="B77" t="s">
        <v>1439</v>
      </c>
      <c r="C77" t="s">
        <v>1440</v>
      </c>
      <c r="D77" t="s">
        <v>100</v>
      </c>
      <c r="E77" t="s">
        <v>123</v>
      </c>
      <c r="F77" t="s">
        <v>1441</v>
      </c>
      <c r="G77" t="s">
        <v>780</v>
      </c>
      <c r="H77" t="s">
        <v>102</v>
      </c>
      <c r="I77" s="77">
        <v>1407.42</v>
      </c>
      <c r="J77" s="77">
        <v>3189</v>
      </c>
      <c r="K77" s="77">
        <v>0</v>
      </c>
      <c r="L77" s="77">
        <v>44.882623799999998</v>
      </c>
      <c r="M77" s="78">
        <v>1E-4</v>
      </c>
      <c r="N77" s="78">
        <v>4.0000000000000002E-4</v>
      </c>
      <c r="O77" s="78">
        <v>1E-4</v>
      </c>
    </row>
    <row r="78" spans="2:15">
      <c r="B78" t="s">
        <v>1442</v>
      </c>
      <c r="C78" t="s">
        <v>1443</v>
      </c>
      <c r="D78" t="s">
        <v>100</v>
      </c>
      <c r="E78" t="s">
        <v>123</v>
      </c>
      <c r="F78" t="s">
        <v>1444</v>
      </c>
      <c r="G78" t="s">
        <v>780</v>
      </c>
      <c r="H78" t="s">
        <v>102</v>
      </c>
      <c r="I78" s="77">
        <v>2696.48</v>
      </c>
      <c r="J78" s="77">
        <v>13450</v>
      </c>
      <c r="K78" s="77">
        <v>0</v>
      </c>
      <c r="L78" s="77">
        <v>362.67655999999999</v>
      </c>
      <c r="M78" s="78">
        <v>2.0000000000000001E-4</v>
      </c>
      <c r="N78" s="78">
        <v>2.8999999999999998E-3</v>
      </c>
      <c r="O78" s="78">
        <v>5.0000000000000001E-4</v>
      </c>
    </row>
    <row r="79" spans="2:15">
      <c r="B79" t="s">
        <v>1445</v>
      </c>
      <c r="C79" t="s">
        <v>1446</v>
      </c>
      <c r="D79" t="s">
        <v>100</v>
      </c>
      <c r="E79" t="s">
        <v>123</v>
      </c>
      <c r="F79" t="s">
        <v>1447</v>
      </c>
      <c r="G79" t="s">
        <v>780</v>
      </c>
      <c r="H79" t="s">
        <v>102</v>
      </c>
      <c r="I79" s="77">
        <v>1257.97</v>
      </c>
      <c r="J79" s="77">
        <v>28130</v>
      </c>
      <c r="K79" s="77">
        <v>0</v>
      </c>
      <c r="L79" s="77">
        <v>353.866961</v>
      </c>
      <c r="M79" s="78">
        <v>1E-4</v>
      </c>
      <c r="N79" s="78">
        <v>2.8E-3</v>
      </c>
      <c r="O79" s="78">
        <v>5.0000000000000001E-4</v>
      </c>
    </row>
    <row r="80" spans="2:15">
      <c r="B80" t="s">
        <v>1448</v>
      </c>
      <c r="C80" t="s">
        <v>1449</v>
      </c>
      <c r="D80" t="s">
        <v>100</v>
      </c>
      <c r="E80" t="s">
        <v>123</v>
      </c>
      <c r="F80" t="s">
        <v>1450</v>
      </c>
      <c r="G80" t="s">
        <v>826</v>
      </c>
      <c r="H80" t="s">
        <v>102</v>
      </c>
      <c r="I80" s="77">
        <v>42347.360000000001</v>
      </c>
      <c r="J80" s="77">
        <v>1281</v>
      </c>
      <c r="K80" s="77">
        <v>0</v>
      </c>
      <c r="L80" s="77">
        <v>542.46968159999994</v>
      </c>
      <c r="M80" s="78">
        <v>2.9999999999999997E-4</v>
      </c>
      <c r="N80" s="78">
        <v>4.3E-3</v>
      </c>
      <c r="O80" s="78">
        <v>8.0000000000000004E-4</v>
      </c>
    </row>
    <row r="81" spans="2:15">
      <c r="B81" t="s">
        <v>1451</v>
      </c>
      <c r="C81" t="s">
        <v>1452</v>
      </c>
      <c r="D81" t="s">
        <v>100</v>
      </c>
      <c r="E81" t="s">
        <v>123</v>
      </c>
      <c r="F81" t="s">
        <v>1453</v>
      </c>
      <c r="G81" t="s">
        <v>653</v>
      </c>
      <c r="H81" t="s">
        <v>102</v>
      </c>
      <c r="I81" s="77">
        <v>3086.23</v>
      </c>
      <c r="J81" s="77">
        <v>4213</v>
      </c>
      <c r="K81" s="77">
        <v>0</v>
      </c>
      <c r="L81" s="77">
        <v>130.02286989999999</v>
      </c>
      <c r="M81" s="78">
        <v>1E-4</v>
      </c>
      <c r="N81" s="78">
        <v>1E-3</v>
      </c>
      <c r="O81" s="78">
        <v>2.0000000000000001E-4</v>
      </c>
    </row>
    <row r="82" spans="2:15">
      <c r="B82" t="s">
        <v>1454</v>
      </c>
      <c r="C82" t="s">
        <v>1455</v>
      </c>
      <c r="D82" t="s">
        <v>100</v>
      </c>
      <c r="E82" t="s">
        <v>123</v>
      </c>
      <c r="F82" t="s">
        <v>1456</v>
      </c>
      <c r="G82" t="s">
        <v>653</v>
      </c>
      <c r="H82" t="s">
        <v>102</v>
      </c>
      <c r="I82" s="77">
        <v>212.42</v>
      </c>
      <c r="J82" s="77">
        <v>4615</v>
      </c>
      <c r="K82" s="77">
        <v>0</v>
      </c>
      <c r="L82" s="77">
        <v>9.8031830000000006</v>
      </c>
      <c r="M82" s="78">
        <v>0</v>
      </c>
      <c r="N82" s="78">
        <v>1E-4</v>
      </c>
      <c r="O82" s="78">
        <v>0</v>
      </c>
    </row>
    <row r="83" spans="2:15">
      <c r="B83" t="s">
        <v>1457</v>
      </c>
      <c r="C83" t="s">
        <v>1458</v>
      </c>
      <c r="D83" t="s">
        <v>100</v>
      </c>
      <c r="E83" t="s">
        <v>123</v>
      </c>
      <c r="F83" t="s">
        <v>652</v>
      </c>
      <c r="G83" t="s">
        <v>653</v>
      </c>
      <c r="H83" t="s">
        <v>102</v>
      </c>
      <c r="I83" s="77">
        <v>38351.550000000003</v>
      </c>
      <c r="J83" s="77">
        <v>1216</v>
      </c>
      <c r="K83" s="77">
        <v>0</v>
      </c>
      <c r="L83" s="77">
        <v>466.354848</v>
      </c>
      <c r="M83" s="78">
        <v>2.0000000000000001E-4</v>
      </c>
      <c r="N83" s="78">
        <v>3.7000000000000002E-3</v>
      </c>
      <c r="O83" s="78">
        <v>6.9999999999999999E-4</v>
      </c>
    </row>
    <row r="84" spans="2:15">
      <c r="B84" t="s">
        <v>1459</v>
      </c>
      <c r="C84" t="s">
        <v>1460</v>
      </c>
      <c r="D84" t="s">
        <v>100</v>
      </c>
      <c r="E84" t="s">
        <v>123</v>
      </c>
      <c r="F84" t="s">
        <v>1461</v>
      </c>
      <c r="G84" t="s">
        <v>653</v>
      </c>
      <c r="H84" t="s">
        <v>102</v>
      </c>
      <c r="I84" s="77">
        <v>3375.13</v>
      </c>
      <c r="J84" s="77">
        <v>4749</v>
      </c>
      <c r="K84" s="77">
        <v>0</v>
      </c>
      <c r="L84" s="77">
        <v>160.28492370000001</v>
      </c>
      <c r="M84" s="78">
        <v>0</v>
      </c>
      <c r="N84" s="78">
        <v>1.2999999999999999E-3</v>
      </c>
      <c r="O84" s="78">
        <v>2.0000000000000001E-4</v>
      </c>
    </row>
    <row r="85" spans="2:15">
      <c r="B85" t="s">
        <v>1462</v>
      </c>
      <c r="C85" t="s">
        <v>1463</v>
      </c>
      <c r="D85" t="s">
        <v>100</v>
      </c>
      <c r="E85" t="s">
        <v>123</v>
      </c>
      <c r="F85" t="s">
        <v>475</v>
      </c>
      <c r="G85" t="s">
        <v>356</v>
      </c>
      <c r="H85" t="s">
        <v>102</v>
      </c>
      <c r="I85" s="77">
        <v>667.06</v>
      </c>
      <c r="J85" s="77">
        <v>68330</v>
      </c>
      <c r="K85" s="77">
        <v>0</v>
      </c>
      <c r="L85" s="77">
        <v>455.802098</v>
      </c>
      <c r="M85" s="78">
        <v>1E-4</v>
      </c>
      <c r="N85" s="78">
        <v>3.5999999999999999E-3</v>
      </c>
      <c r="O85" s="78">
        <v>6.9999999999999999E-4</v>
      </c>
    </row>
    <row r="86" spans="2:15">
      <c r="B86" t="s">
        <v>1464</v>
      </c>
      <c r="C86" t="s">
        <v>1465</v>
      </c>
      <c r="D86" t="s">
        <v>100</v>
      </c>
      <c r="E86" t="s">
        <v>123</v>
      </c>
      <c r="F86" t="s">
        <v>1466</v>
      </c>
      <c r="G86" t="s">
        <v>356</v>
      </c>
      <c r="H86" t="s">
        <v>102</v>
      </c>
      <c r="I86" s="77">
        <v>11840.16</v>
      </c>
      <c r="J86" s="77">
        <v>808</v>
      </c>
      <c r="K86" s="77">
        <v>0</v>
      </c>
      <c r="L86" s="77">
        <v>95.668492799999996</v>
      </c>
      <c r="M86" s="78">
        <v>1E-4</v>
      </c>
      <c r="N86" s="78">
        <v>8.0000000000000004E-4</v>
      </c>
      <c r="O86" s="78">
        <v>1E-4</v>
      </c>
    </row>
    <row r="87" spans="2:15">
      <c r="B87" t="s">
        <v>1467</v>
      </c>
      <c r="C87" t="s">
        <v>1468</v>
      </c>
      <c r="D87" t="s">
        <v>100</v>
      </c>
      <c r="E87" t="s">
        <v>123</v>
      </c>
      <c r="F87" t="s">
        <v>523</v>
      </c>
      <c r="G87" t="s">
        <v>356</v>
      </c>
      <c r="H87" t="s">
        <v>102</v>
      </c>
      <c r="I87" s="77">
        <v>7874.18</v>
      </c>
      <c r="J87" s="77">
        <v>7673</v>
      </c>
      <c r="K87" s="77">
        <v>0</v>
      </c>
      <c r="L87" s="77">
        <v>604.18583139999998</v>
      </c>
      <c r="M87" s="78">
        <v>2.0000000000000001E-4</v>
      </c>
      <c r="N87" s="78">
        <v>4.7999999999999996E-3</v>
      </c>
      <c r="O87" s="78">
        <v>8.9999999999999998E-4</v>
      </c>
    </row>
    <row r="88" spans="2:15">
      <c r="B88" t="s">
        <v>1469</v>
      </c>
      <c r="C88" t="s">
        <v>1470</v>
      </c>
      <c r="D88" t="s">
        <v>100</v>
      </c>
      <c r="E88" t="s">
        <v>123</v>
      </c>
      <c r="F88" t="s">
        <v>717</v>
      </c>
      <c r="G88" t="s">
        <v>356</v>
      </c>
      <c r="H88" t="s">
        <v>102</v>
      </c>
      <c r="I88" s="77">
        <v>263800.28999999998</v>
      </c>
      <c r="J88" s="77">
        <v>159</v>
      </c>
      <c r="K88" s="77">
        <v>0</v>
      </c>
      <c r="L88" s="77">
        <v>419.4424611</v>
      </c>
      <c r="M88" s="78">
        <v>4.0000000000000002E-4</v>
      </c>
      <c r="N88" s="78">
        <v>3.3999999999999998E-3</v>
      </c>
      <c r="O88" s="78">
        <v>5.9999999999999995E-4</v>
      </c>
    </row>
    <row r="89" spans="2:15">
      <c r="B89" t="s">
        <v>1471</v>
      </c>
      <c r="C89" t="s">
        <v>1472</v>
      </c>
      <c r="D89" t="s">
        <v>100</v>
      </c>
      <c r="E89" t="s">
        <v>123</v>
      </c>
      <c r="F89" t="s">
        <v>444</v>
      </c>
      <c r="G89" t="s">
        <v>356</v>
      </c>
      <c r="H89" t="s">
        <v>102</v>
      </c>
      <c r="I89" s="77">
        <v>3334</v>
      </c>
      <c r="J89" s="77">
        <v>21470</v>
      </c>
      <c r="K89" s="77">
        <v>0</v>
      </c>
      <c r="L89" s="77">
        <v>715.8098</v>
      </c>
      <c r="M89" s="78">
        <v>2.9999999999999997E-4</v>
      </c>
      <c r="N89" s="78">
        <v>5.7000000000000002E-3</v>
      </c>
      <c r="O89" s="78">
        <v>1E-3</v>
      </c>
    </row>
    <row r="90" spans="2:15">
      <c r="B90" t="s">
        <v>1473</v>
      </c>
      <c r="C90" t="s">
        <v>1474</v>
      </c>
      <c r="D90" t="s">
        <v>100</v>
      </c>
      <c r="E90" t="s">
        <v>123</v>
      </c>
      <c r="F90" t="s">
        <v>447</v>
      </c>
      <c r="G90" t="s">
        <v>356</v>
      </c>
      <c r="H90" t="s">
        <v>102</v>
      </c>
      <c r="I90" s="77">
        <v>47858.58</v>
      </c>
      <c r="J90" s="77">
        <v>1625</v>
      </c>
      <c r="K90" s="77">
        <v>0</v>
      </c>
      <c r="L90" s="77">
        <v>777.70192499999996</v>
      </c>
      <c r="M90" s="78">
        <v>2.0000000000000001E-4</v>
      </c>
      <c r="N90" s="78">
        <v>6.1999999999999998E-3</v>
      </c>
      <c r="O90" s="78">
        <v>1.1000000000000001E-3</v>
      </c>
    </row>
    <row r="91" spans="2:15">
      <c r="B91" t="s">
        <v>1475</v>
      </c>
      <c r="C91" t="s">
        <v>1476</v>
      </c>
      <c r="D91" t="s">
        <v>100</v>
      </c>
      <c r="E91" t="s">
        <v>123</v>
      </c>
      <c r="F91" t="s">
        <v>1477</v>
      </c>
      <c r="G91" t="s">
        <v>125</v>
      </c>
      <c r="H91" t="s">
        <v>102</v>
      </c>
      <c r="I91" s="77">
        <v>12570.51</v>
      </c>
      <c r="J91" s="77">
        <v>1766</v>
      </c>
      <c r="K91" s="77">
        <v>0</v>
      </c>
      <c r="L91" s="77">
        <v>221.99520659999999</v>
      </c>
      <c r="M91" s="78">
        <v>1E-4</v>
      </c>
      <c r="N91" s="78">
        <v>1.8E-3</v>
      </c>
      <c r="O91" s="78">
        <v>2.9999999999999997E-4</v>
      </c>
    </row>
    <row r="92" spans="2:15">
      <c r="B92" t="s">
        <v>1478</v>
      </c>
      <c r="C92" t="s">
        <v>1479</v>
      </c>
      <c r="D92" t="s">
        <v>100</v>
      </c>
      <c r="E92" t="s">
        <v>123</v>
      </c>
      <c r="F92" t="s">
        <v>1480</v>
      </c>
      <c r="G92" t="s">
        <v>1481</v>
      </c>
      <c r="H92" t="s">
        <v>102</v>
      </c>
      <c r="I92" s="77">
        <v>19945.89</v>
      </c>
      <c r="J92" s="77">
        <v>5064</v>
      </c>
      <c r="K92" s="77">
        <v>0</v>
      </c>
      <c r="L92" s="77">
        <v>1010.0598696</v>
      </c>
      <c r="M92" s="78">
        <v>2.0000000000000001E-4</v>
      </c>
      <c r="N92" s="78">
        <v>8.0999999999999996E-3</v>
      </c>
      <c r="O92" s="78">
        <v>1.4E-3</v>
      </c>
    </row>
    <row r="93" spans="2:15">
      <c r="B93" t="s">
        <v>1482</v>
      </c>
      <c r="C93" t="s">
        <v>1483</v>
      </c>
      <c r="D93" t="s">
        <v>100</v>
      </c>
      <c r="E93" t="s">
        <v>123</v>
      </c>
      <c r="F93" t="s">
        <v>1484</v>
      </c>
      <c r="G93" t="s">
        <v>745</v>
      </c>
      <c r="H93" t="s">
        <v>102</v>
      </c>
      <c r="I93" s="77">
        <v>3741.3</v>
      </c>
      <c r="J93" s="77">
        <v>9180</v>
      </c>
      <c r="K93" s="77">
        <v>0</v>
      </c>
      <c r="L93" s="77">
        <v>343.45134000000002</v>
      </c>
      <c r="M93" s="78">
        <v>2.0000000000000001E-4</v>
      </c>
      <c r="N93" s="78">
        <v>2.7000000000000001E-3</v>
      </c>
      <c r="O93" s="78">
        <v>5.0000000000000001E-4</v>
      </c>
    </row>
    <row r="94" spans="2:15">
      <c r="B94" t="s">
        <v>1485</v>
      </c>
      <c r="C94" t="s">
        <v>1486</v>
      </c>
      <c r="D94" t="s">
        <v>100</v>
      </c>
      <c r="E94" t="s">
        <v>123</v>
      </c>
      <c r="F94" t="s">
        <v>1487</v>
      </c>
      <c r="G94" t="s">
        <v>745</v>
      </c>
      <c r="H94" t="s">
        <v>102</v>
      </c>
      <c r="I94" s="77">
        <v>2760.47</v>
      </c>
      <c r="J94" s="77">
        <v>16480</v>
      </c>
      <c r="K94" s="77">
        <v>0</v>
      </c>
      <c r="L94" s="77">
        <v>454.925456</v>
      </c>
      <c r="M94" s="78">
        <v>2.0000000000000001E-4</v>
      </c>
      <c r="N94" s="78">
        <v>3.5999999999999999E-3</v>
      </c>
      <c r="O94" s="78">
        <v>5.9999999999999995E-4</v>
      </c>
    </row>
    <row r="95" spans="2:15">
      <c r="B95" t="s">
        <v>1488</v>
      </c>
      <c r="C95" t="s">
        <v>1489</v>
      </c>
      <c r="D95" t="s">
        <v>100</v>
      </c>
      <c r="E95" t="s">
        <v>123</v>
      </c>
      <c r="F95" t="s">
        <v>1490</v>
      </c>
      <c r="G95" t="s">
        <v>745</v>
      </c>
      <c r="H95" t="s">
        <v>102</v>
      </c>
      <c r="I95" s="77">
        <v>1369.05</v>
      </c>
      <c r="J95" s="77">
        <v>30370</v>
      </c>
      <c r="K95" s="77">
        <v>0</v>
      </c>
      <c r="L95" s="77">
        <v>415.780485</v>
      </c>
      <c r="M95" s="78">
        <v>1E-4</v>
      </c>
      <c r="N95" s="78">
        <v>3.3E-3</v>
      </c>
      <c r="O95" s="78">
        <v>5.9999999999999995E-4</v>
      </c>
    </row>
    <row r="96" spans="2:15">
      <c r="B96" t="s">
        <v>1491</v>
      </c>
      <c r="C96" t="s">
        <v>1492</v>
      </c>
      <c r="D96" t="s">
        <v>100</v>
      </c>
      <c r="E96" t="s">
        <v>123</v>
      </c>
      <c r="F96" t="s">
        <v>1493</v>
      </c>
      <c r="G96" t="s">
        <v>745</v>
      </c>
      <c r="H96" t="s">
        <v>102</v>
      </c>
      <c r="I96" s="77">
        <v>4902.25</v>
      </c>
      <c r="J96" s="77">
        <v>7180</v>
      </c>
      <c r="K96" s="77">
        <v>0</v>
      </c>
      <c r="L96" s="77">
        <v>351.98155000000003</v>
      </c>
      <c r="M96" s="78">
        <v>1E-4</v>
      </c>
      <c r="N96" s="78">
        <v>2.8E-3</v>
      </c>
      <c r="O96" s="78">
        <v>5.0000000000000001E-4</v>
      </c>
    </row>
    <row r="97" spans="2:15">
      <c r="B97" t="s">
        <v>1494</v>
      </c>
      <c r="C97" t="s">
        <v>1495</v>
      </c>
      <c r="D97" t="s">
        <v>100</v>
      </c>
      <c r="E97" t="s">
        <v>123</v>
      </c>
      <c r="F97" t="s">
        <v>1496</v>
      </c>
      <c r="G97" t="s">
        <v>745</v>
      </c>
      <c r="H97" t="s">
        <v>102</v>
      </c>
      <c r="I97" s="77">
        <v>1224.93</v>
      </c>
      <c r="J97" s="77">
        <v>21910</v>
      </c>
      <c r="K97" s="77">
        <v>0</v>
      </c>
      <c r="L97" s="77">
        <v>268.38216299999999</v>
      </c>
      <c r="M97" s="78">
        <v>1E-4</v>
      </c>
      <c r="N97" s="78">
        <v>2.0999999999999999E-3</v>
      </c>
      <c r="O97" s="78">
        <v>4.0000000000000002E-4</v>
      </c>
    </row>
    <row r="98" spans="2:15">
      <c r="B98" t="s">
        <v>1497</v>
      </c>
      <c r="C98" t="s">
        <v>1498</v>
      </c>
      <c r="D98" t="s">
        <v>100</v>
      </c>
      <c r="E98" t="s">
        <v>123</v>
      </c>
      <c r="F98" t="s">
        <v>744</v>
      </c>
      <c r="G98" t="s">
        <v>745</v>
      </c>
      <c r="H98" t="s">
        <v>102</v>
      </c>
      <c r="I98" s="77">
        <v>87981.98</v>
      </c>
      <c r="J98" s="77">
        <v>1935</v>
      </c>
      <c r="K98" s="77">
        <v>0</v>
      </c>
      <c r="L98" s="77">
        <v>1702.451313</v>
      </c>
      <c r="M98" s="78">
        <v>2.9999999999999997E-4</v>
      </c>
      <c r="N98" s="78">
        <v>1.3599999999999999E-2</v>
      </c>
      <c r="O98" s="78">
        <v>2.3999999999999998E-3</v>
      </c>
    </row>
    <row r="99" spans="2:15">
      <c r="B99" t="s">
        <v>1499</v>
      </c>
      <c r="C99" t="s">
        <v>1500</v>
      </c>
      <c r="D99" t="s">
        <v>100</v>
      </c>
      <c r="E99" t="s">
        <v>123</v>
      </c>
      <c r="F99" t="s">
        <v>1501</v>
      </c>
      <c r="G99" t="s">
        <v>1502</v>
      </c>
      <c r="H99" t="s">
        <v>102</v>
      </c>
      <c r="I99" s="77">
        <v>27302.400000000001</v>
      </c>
      <c r="J99" s="77">
        <v>4990</v>
      </c>
      <c r="K99" s="77">
        <v>0</v>
      </c>
      <c r="L99" s="77">
        <v>1362.38976</v>
      </c>
      <c r="M99" s="78">
        <v>4.0000000000000002E-4</v>
      </c>
      <c r="N99" s="78">
        <v>1.09E-2</v>
      </c>
      <c r="O99" s="78">
        <v>1.9E-3</v>
      </c>
    </row>
    <row r="100" spans="2:15">
      <c r="B100" t="s">
        <v>1503</v>
      </c>
      <c r="C100" t="s">
        <v>1504</v>
      </c>
      <c r="D100" t="s">
        <v>100</v>
      </c>
      <c r="E100" t="s">
        <v>123</v>
      </c>
      <c r="F100" t="s">
        <v>1505</v>
      </c>
      <c r="G100" t="s">
        <v>1502</v>
      </c>
      <c r="H100" t="s">
        <v>102</v>
      </c>
      <c r="I100" s="77">
        <v>6636.5</v>
      </c>
      <c r="J100" s="77">
        <v>18310</v>
      </c>
      <c r="K100" s="77">
        <v>0</v>
      </c>
      <c r="L100" s="77">
        <v>1215.1431500000001</v>
      </c>
      <c r="M100" s="78">
        <v>2.9999999999999997E-4</v>
      </c>
      <c r="N100" s="78">
        <v>9.7000000000000003E-3</v>
      </c>
      <c r="O100" s="78">
        <v>1.6999999999999999E-3</v>
      </c>
    </row>
    <row r="101" spans="2:15">
      <c r="B101" t="s">
        <v>1506</v>
      </c>
      <c r="C101" t="s">
        <v>1507</v>
      </c>
      <c r="D101" t="s">
        <v>100</v>
      </c>
      <c r="E101" t="s">
        <v>123</v>
      </c>
      <c r="F101" t="s">
        <v>1508</v>
      </c>
      <c r="G101" t="s">
        <v>1502</v>
      </c>
      <c r="H101" t="s">
        <v>102</v>
      </c>
      <c r="I101" s="77">
        <v>18193.560000000001</v>
      </c>
      <c r="J101" s="77">
        <v>7553</v>
      </c>
      <c r="K101" s="77">
        <v>0</v>
      </c>
      <c r="L101" s="77">
        <v>1374.1595867999999</v>
      </c>
      <c r="M101" s="78">
        <v>2.9999999999999997E-4</v>
      </c>
      <c r="N101" s="78">
        <v>1.0999999999999999E-2</v>
      </c>
      <c r="O101" s="78">
        <v>2E-3</v>
      </c>
    </row>
    <row r="102" spans="2:15">
      <c r="B102" t="s">
        <v>1509</v>
      </c>
      <c r="C102" t="s">
        <v>1510</v>
      </c>
      <c r="D102" t="s">
        <v>100</v>
      </c>
      <c r="E102" t="s">
        <v>123</v>
      </c>
      <c r="F102" t="s">
        <v>1511</v>
      </c>
      <c r="G102" t="s">
        <v>127</v>
      </c>
      <c r="H102" t="s">
        <v>102</v>
      </c>
      <c r="I102" s="77">
        <v>1695.37</v>
      </c>
      <c r="J102" s="77">
        <v>26200</v>
      </c>
      <c r="K102" s="77">
        <v>0</v>
      </c>
      <c r="L102" s="77">
        <v>444.18693999999999</v>
      </c>
      <c r="M102" s="78">
        <v>2.9999999999999997E-4</v>
      </c>
      <c r="N102" s="78">
        <v>3.5999999999999999E-3</v>
      </c>
      <c r="O102" s="78">
        <v>5.9999999999999995E-4</v>
      </c>
    </row>
    <row r="103" spans="2:15">
      <c r="B103" t="s">
        <v>1512</v>
      </c>
      <c r="C103" t="s">
        <v>1513</v>
      </c>
      <c r="D103" t="s">
        <v>100</v>
      </c>
      <c r="E103" t="s">
        <v>123</v>
      </c>
      <c r="F103" t="s">
        <v>1514</v>
      </c>
      <c r="G103" t="s">
        <v>127</v>
      </c>
      <c r="H103" t="s">
        <v>102</v>
      </c>
      <c r="I103" s="77">
        <v>194074.26</v>
      </c>
      <c r="J103" s="77">
        <v>180</v>
      </c>
      <c r="K103" s="77">
        <v>0</v>
      </c>
      <c r="L103" s="77">
        <v>349.33366799999999</v>
      </c>
      <c r="M103" s="78">
        <v>4.0000000000000002E-4</v>
      </c>
      <c r="N103" s="78">
        <v>2.8E-3</v>
      </c>
      <c r="O103" s="78">
        <v>5.0000000000000001E-4</v>
      </c>
    </row>
    <row r="104" spans="2:15">
      <c r="B104" t="s">
        <v>1515</v>
      </c>
      <c r="C104" t="s">
        <v>1516</v>
      </c>
      <c r="D104" t="s">
        <v>100</v>
      </c>
      <c r="E104" t="s">
        <v>123</v>
      </c>
      <c r="F104" t="s">
        <v>1517</v>
      </c>
      <c r="G104" t="s">
        <v>128</v>
      </c>
      <c r="H104" t="s">
        <v>102</v>
      </c>
      <c r="I104" s="77">
        <v>6481.86</v>
      </c>
      <c r="J104" s="77">
        <v>657.6</v>
      </c>
      <c r="K104" s="77">
        <v>0</v>
      </c>
      <c r="L104" s="77">
        <v>42.624711359999999</v>
      </c>
      <c r="M104" s="78">
        <v>0</v>
      </c>
      <c r="N104" s="78">
        <v>2.9999999999999997E-4</v>
      </c>
      <c r="O104" s="78">
        <v>1E-4</v>
      </c>
    </row>
    <row r="105" spans="2:15">
      <c r="B105" t="s">
        <v>1518</v>
      </c>
      <c r="C105" t="s">
        <v>1519</v>
      </c>
      <c r="D105" t="s">
        <v>100</v>
      </c>
      <c r="E105" t="s">
        <v>123</v>
      </c>
      <c r="F105" t="s">
        <v>1520</v>
      </c>
      <c r="G105" t="s">
        <v>128</v>
      </c>
      <c r="H105" t="s">
        <v>102</v>
      </c>
      <c r="I105" s="77">
        <v>17111.78</v>
      </c>
      <c r="J105" s="77">
        <v>1546</v>
      </c>
      <c r="K105" s="77">
        <v>0</v>
      </c>
      <c r="L105" s="77">
        <v>264.5481188</v>
      </c>
      <c r="M105" s="78">
        <v>1E-4</v>
      </c>
      <c r="N105" s="78">
        <v>2.0999999999999999E-3</v>
      </c>
      <c r="O105" s="78">
        <v>4.0000000000000002E-4</v>
      </c>
    </row>
    <row r="106" spans="2:15">
      <c r="B106" t="s">
        <v>1521</v>
      </c>
      <c r="C106" t="s">
        <v>1522</v>
      </c>
      <c r="D106" t="s">
        <v>100</v>
      </c>
      <c r="E106" t="s">
        <v>123</v>
      </c>
      <c r="F106" t="s">
        <v>1523</v>
      </c>
      <c r="G106" t="s">
        <v>129</v>
      </c>
      <c r="H106" t="s">
        <v>102</v>
      </c>
      <c r="I106" s="77">
        <v>1900.84</v>
      </c>
      <c r="J106" s="77">
        <v>7005</v>
      </c>
      <c r="K106" s="77">
        <v>0</v>
      </c>
      <c r="L106" s="77">
        <v>133.153842</v>
      </c>
      <c r="M106" s="78">
        <v>1E-4</v>
      </c>
      <c r="N106" s="78">
        <v>1.1000000000000001E-3</v>
      </c>
      <c r="O106" s="78">
        <v>2.0000000000000001E-4</v>
      </c>
    </row>
    <row r="107" spans="2:15">
      <c r="B107" t="s">
        <v>1524</v>
      </c>
      <c r="C107" t="s">
        <v>1525</v>
      </c>
      <c r="D107" t="s">
        <v>100</v>
      </c>
      <c r="E107" t="s">
        <v>123</v>
      </c>
      <c r="F107" t="s">
        <v>1526</v>
      </c>
      <c r="G107" t="s">
        <v>129</v>
      </c>
      <c r="H107" t="s">
        <v>102</v>
      </c>
      <c r="I107" s="77">
        <v>76.290000000000006</v>
      </c>
      <c r="J107" s="77">
        <v>11580</v>
      </c>
      <c r="K107" s="77">
        <v>0</v>
      </c>
      <c r="L107" s="77">
        <v>8.8343819999999997</v>
      </c>
      <c r="M107" s="78">
        <v>0</v>
      </c>
      <c r="N107" s="78">
        <v>1E-4</v>
      </c>
      <c r="O107" s="78">
        <v>0</v>
      </c>
    </row>
    <row r="108" spans="2:15">
      <c r="B108" t="s">
        <v>1527</v>
      </c>
      <c r="C108" t="s">
        <v>1528</v>
      </c>
      <c r="D108" t="s">
        <v>100</v>
      </c>
      <c r="E108" t="s">
        <v>123</v>
      </c>
      <c r="F108" t="s">
        <v>822</v>
      </c>
      <c r="G108" t="s">
        <v>132</v>
      </c>
      <c r="H108" t="s">
        <v>102</v>
      </c>
      <c r="I108" s="77">
        <v>45300.12</v>
      </c>
      <c r="J108" s="77">
        <v>1460</v>
      </c>
      <c r="K108" s="77">
        <v>0</v>
      </c>
      <c r="L108" s="77">
        <v>661.38175200000001</v>
      </c>
      <c r="M108" s="78">
        <v>2.0000000000000001E-4</v>
      </c>
      <c r="N108" s="78">
        <v>5.3E-3</v>
      </c>
      <c r="O108" s="78">
        <v>8.9999999999999998E-4</v>
      </c>
    </row>
    <row r="109" spans="2:15">
      <c r="B109" t="s">
        <v>1529</v>
      </c>
      <c r="C109" t="s">
        <v>1530</v>
      </c>
      <c r="D109" t="s">
        <v>100</v>
      </c>
      <c r="E109" t="s">
        <v>123</v>
      </c>
      <c r="F109" t="s">
        <v>657</v>
      </c>
      <c r="G109" t="s">
        <v>132</v>
      </c>
      <c r="H109" t="s">
        <v>102</v>
      </c>
      <c r="I109" s="77">
        <v>40161.43</v>
      </c>
      <c r="J109" s="77">
        <v>1279</v>
      </c>
      <c r="K109" s="77">
        <v>0</v>
      </c>
      <c r="L109" s="77">
        <v>513.66468970000005</v>
      </c>
      <c r="M109" s="78">
        <v>2.0000000000000001E-4</v>
      </c>
      <c r="N109" s="78">
        <v>4.1000000000000003E-3</v>
      </c>
      <c r="O109" s="78">
        <v>6.9999999999999999E-4</v>
      </c>
    </row>
    <row r="110" spans="2:15">
      <c r="B110" s="79" t="s">
        <v>1531</v>
      </c>
      <c r="E110" s="16"/>
      <c r="F110" s="16"/>
      <c r="G110" s="16"/>
      <c r="I110" s="81">
        <v>886913.08</v>
      </c>
      <c r="K110" s="81">
        <v>1.5131699999999999</v>
      </c>
      <c r="L110" s="81">
        <v>6942.2688965899997</v>
      </c>
      <c r="N110" s="80">
        <v>5.5599999999999997E-2</v>
      </c>
      <c r="O110" s="80">
        <v>9.9000000000000008E-3</v>
      </c>
    </row>
    <row r="111" spans="2:15">
      <c r="B111" t="s">
        <v>1532</v>
      </c>
      <c r="C111" t="s">
        <v>1533</v>
      </c>
      <c r="D111" t="s">
        <v>100</v>
      </c>
      <c r="E111" t="s">
        <v>123</v>
      </c>
      <c r="F111" t="s">
        <v>1534</v>
      </c>
      <c r="G111" t="s">
        <v>1535</v>
      </c>
      <c r="H111" t="s">
        <v>102</v>
      </c>
      <c r="I111" s="77">
        <v>3009.81</v>
      </c>
      <c r="J111" s="77">
        <v>206</v>
      </c>
      <c r="K111" s="77">
        <v>0</v>
      </c>
      <c r="L111" s="77">
        <v>6.2002085999999998</v>
      </c>
      <c r="M111" s="78">
        <v>1E-4</v>
      </c>
      <c r="N111" s="78">
        <v>0</v>
      </c>
      <c r="O111" s="78">
        <v>0</v>
      </c>
    </row>
    <row r="112" spans="2:15">
      <c r="B112" t="s">
        <v>1536</v>
      </c>
      <c r="C112" t="s">
        <v>1537</v>
      </c>
      <c r="D112" t="s">
        <v>100</v>
      </c>
      <c r="E112" t="s">
        <v>123</v>
      </c>
      <c r="F112" t="s">
        <v>1538</v>
      </c>
      <c r="G112" t="s">
        <v>1535</v>
      </c>
      <c r="H112" t="s">
        <v>102</v>
      </c>
      <c r="I112" s="77">
        <v>6714.99</v>
      </c>
      <c r="J112" s="77">
        <v>5770</v>
      </c>
      <c r="K112" s="77">
        <v>0</v>
      </c>
      <c r="L112" s="77">
        <v>387.45492300000001</v>
      </c>
      <c r="M112" s="78">
        <v>2.9999999999999997E-4</v>
      </c>
      <c r="N112" s="78">
        <v>3.0999999999999999E-3</v>
      </c>
      <c r="O112" s="78">
        <v>5.9999999999999995E-4</v>
      </c>
    </row>
    <row r="113" spans="2:15">
      <c r="B113" t="s">
        <v>1539</v>
      </c>
      <c r="C113" t="s">
        <v>1540</v>
      </c>
      <c r="D113" t="s">
        <v>100</v>
      </c>
      <c r="E113" t="s">
        <v>123</v>
      </c>
      <c r="F113" t="s">
        <v>1541</v>
      </c>
      <c r="G113" t="s">
        <v>367</v>
      </c>
      <c r="H113" t="s">
        <v>102</v>
      </c>
      <c r="I113" s="77">
        <v>3813.41</v>
      </c>
      <c r="J113" s="77">
        <v>4378</v>
      </c>
      <c r="K113" s="77">
        <v>0</v>
      </c>
      <c r="L113" s="77">
        <v>166.95108980000001</v>
      </c>
      <c r="M113" s="78">
        <v>2.0000000000000001E-4</v>
      </c>
      <c r="N113" s="78">
        <v>1.2999999999999999E-3</v>
      </c>
      <c r="O113" s="78">
        <v>2.0000000000000001E-4</v>
      </c>
    </row>
    <row r="114" spans="2:15">
      <c r="B114" t="s">
        <v>1542</v>
      </c>
      <c r="C114" t="s">
        <v>1543</v>
      </c>
      <c r="D114" t="s">
        <v>100</v>
      </c>
      <c r="E114" t="s">
        <v>123</v>
      </c>
      <c r="F114" t="s">
        <v>1544</v>
      </c>
      <c r="G114" t="s">
        <v>367</v>
      </c>
      <c r="H114" t="s">
        <v>102</v>
      </c>
      <c r="I114" s="77">
        <v>116587.39</v>
      </c>
      <c r="J114" s="77">
        <v>315</v>
      </c>
      <c r="K114" s="77">
        <v>0</v>
      </c>
      <c r="L114" s="77">
        <v>367.25027849999998</v>
      </c>
      <c r="M114" s="78">
        <v>1E-4</v>
      </c>
      <c r="N114" s="78">
        <v>2.8999999999999998E-3</v>
      </c>
      <c r="O114" s="78">
        <v>5.0000000000000001E-4</v>
      </c>
    </row>
    <row r="115" spans="2:15">
      <c r="B115" t="s">
        <v>1545</v>
      </c>
      <c r="C115" t="s">
        <v>1546</v>
      </c>
      <c r="D115" t="s">
        <v>100</v>
      </c>
      <c r="E115" t="s">
        <v>123</v>
      </c>
      <c r="F115" t="s">
        <v>903</v>
      </c>
      <c r="G115" t="s">
        <v>705</v>
      </c>
      <c r="H115" t="s">
        <v>102</v>
      </c>
      <c r="I115" s="77">
        <v>591.29</v>
      </c>
      <c r="J115" s="77">
        <v>6622</v>
      </c>
      <c r="K115" s="77">
        <v>0</v>
      </c>
      <c r="L115" s="77">
        <v>39.155223800000002</v>
      </c>
      <c r="M115" s="78">
        <v>0</v>
      </c>
      <c r="N115" s="78">
        <v>2.9999999999999997E-4</v>
      </c>
      <c r="O115" s="78">
        <v>1E-4</v>
      </c>
    </row>
    <row r="116" spans="2:15">
      <c r="B116" t="s">
        <v>1547</v>
      </c>
      <c r="C116" t="s">
        <v>1548</v>
      </c>
      <c r="D116" t="s">
        <v>100</v>
      </c>
      <c r="E116" t="s">
        <v>123</v>
      </c>
      <c r="F116" t="s">
        <v>1549</v>
      </c>
      <c r="G116" t="s">
        <v>705</v>
      </c>
      <c r="H116" t="s">
        <v>102</v>
      </c>
      <c r="I116" s="77">
        <v>6102.99</v>
      </c>
      <c r="J116" s="77">
        <v>956.7</v>
      </c>
      <c r="K116" s="77">
        <v>0</v>
      </c>
      <c r="L116" s="77">
        <v>58.387305329999997</v>
      </c>
      <c r="M116" s="78">
        <v>1E-4</v>
      </c>
      <c r="N116" s="78">
        <v>5.0000000000000001E-4</v>
      </c>
      <c r="O116" s="78">
        <v>1E-4</v>
      </c>
    </row>
    <row r="117" spans="2:15">
      <c r="B117" t="s">
        <v>1550</v>
      </c>
      <c r="C117" t="s">
        <v>1551</v>
      </c>
      <c r="D117" t="s">
        <v>100</v>
      </c>
      <c r="E117" t="s">
        <v>123</v>
      </c>
      <c r="F117" t="s">
        <v>1552</v>
      </c>
      <c r="G117" t="s">
        <v>705</v>
      </c>
      <c r="H117" t="s">
        <v>102</v>
      </c>
      <c r="I117" s="77">
        <v>6985.56</v>
      </c>
      <c r="J117" s="77">
        <v>531.6</v>
      </c>
      <c r="K117" s="77">
        <v>0</v>
      </c>
      <c r="L117" s="77">
        <v>37.13523696</v>
      </c>
      <c r="M117" s="78">
        <v>1E-4</v>
      </c>
      <c r="N117" s="78">
        <v>2.9999999999999997E-4</v>
      </c>
      <c r="O117" s="78">
        <v>1E-4</v>
      </c>
    </row>
    <row r="118" spans="2:15">
      <c r="B118" t="s">
        <v>1553</v>
      </c>
      <c r="C118" t="s">
        <v>1554</v>
      </c>
      <c r="D118" t="s">
        <v>100</v>
      </c>
      <c r="E118" t="s">
        <v>123</v>
      </c>
      <c r="F118" t="s">
        <v>1555</v>
      </c>
      <c r="G118" t="s">
        <v>705</v>
      </c>
      <c r="H118" t="s">
        <v>102</v>
      </c>
      <c r="I118" s="77">
        <v>6596.79</v>
      </c>
      <c r="J118" s="77">
        <v>510.4</v>
      </c>
      <c r="K118" s="77">
        <v>0</v>
      </c>
      <c r="L118" s="77">
        <v>33.670016160000003</v>
      </c>
      <c r="M118" s="78">
        <v>1E-4</v>
      </c>
      <c r="N118" s="78">
        <v>2.9999999999999997E-4</v>
      </c>
      <c r="O118" s="78">
        <v>0</v>
      </c>
    </row>
    <row r="119" spans="2:15">
      <c r="B119" t="s">
        <v>1556</v>
      </c>
      <c r="C119" t="s">
        <v>1557</v>
      </c>
      <c r="D119" t="s">
        <v>100</v>
      </c>
      <c r="E119" t="s">
        <v>123</v>
      </c>
      <c r="F119" t="s">
        <v>1558</v>
      </c>
      <c r="G119" t="s">
        <v>619</v>
      </c>
      <c r="H119" t="s">
        <v>102</v>
      </c>
      <c r="I119" s="77">
        <v>68575.929999999993</v>
      </c>
      <c r="J119" s="77">
        <v>182.7</v>
      </c>
      <c r="K119" s="77">
        <v>0</v>
      </c>
      <c r="L119" s="77">
        <v>125.28822411</v>
      </c>
      <c r="M119" s="78">
        <v>2.9999999999999997E-4</v>
      </c>
      <c r="N119" s="78">
        <v>1E-3</v>
      </c>
      <c r="O119" s="78">
        <v>2.0000000000000001E-4</v>
      </c>
    </row>
    <row r="120" spans="2:15">
      <c r="B120" t="s">
        <v>1559</v>
      </c>
      <c r="C120" t="s">
        <v>1560</v>
      </c>
      <c r="D120" t="s">
        <v>100</v>
      </c>
      <c r="E120" t="s">
        <v>123</v>
      </c>
      <c r="F120" t="s">
        <v>1561</v>
      </c>
      <c r="G120" t="s">
        <v>1562</v>
      </c>
      <c r="H120" t="s">
        <v>102</v>
      </c>
      <c r="I120" s="77">
        <v>2025.2</v>
      </c>
      <c r="J120" s="77">
        <v>1951</v>
      </c>
      <c r="K120" s="77">
        <v>0</v>
      </c>
      <c r="L120" s="77">
        <v>39.511651999999998</v>
      </c>
      <c r="M120" s="78">
        <v>0</v>
      </c>
      <c r="N120" s="78">
        <v>2.9999999999999997E-4</v>
      </c>
      <c r="O120" s="78">
        <v>1E-4</v>
      </c>
    </row>
    <row r="121" spans="2:15">
      <c r="B121" t="s">
        <v>1563</v>
      </c>
      <c r="C121" t="s">
        <v>1564</v>
      </c>
      <c r="D121" t="s">
        <v>100</v>
      </c>
      <c r="E121" t="s">
        <v>123</v>
      </c>
      <c r="F121" t="s">
        <v>895</v>
      </c>
      <c r="G121" t="s">
        <v>602</v>
      </c>
      <c r="H121" t="s">
        <v>102</v>
      </c>
      <c r="I121" s="77">
        <v>1354.29</v>
      </c>
      <c r="J121" s="77">
        <v>3235</v>
      </c>
      <c r="K121" s="77">
        <v>0</v>
      </c>
      <c r="L121" s="77">
        <v>43.8112815</v>
      </c>
      <c r="M121" s="78">
        <v>0</v>
      </c>
      <c r="N121" s="78">
        <v>4.0000000000000002E-4</v>
      </c>
      <c r="O121" s="78">
        <v>1E-4</v>
      </c>
    </row>
    <row r="122" spans="2:15">
      <c r="B122" t="s">
        <v>1565</v>
      </c>
      <c r="C122" t="s">
        <v>1566</v>
      </c>
      <c r="D122" t="s">
        <v>100</v>
      </c>
      <c r="E122" t="s">
        <v>123</v>
      </c>
      <c r="F122" t="s">
        <v>1567</v>
      </c>
      <c r="G122" t="s">
        <v>602</v>
      </c>
      <c r="H122" t="s">
        <v>102</v>
      </c>
      <c r="I122" s="77">
        <v>1501.73</v>
      </c>
      <c r="J122" s="77">
        <v>28700</v>
      </c>
      <c r="K122" s="77">
        <v>0</v>
      </c>
      <c r="L122" s="77">
        <v>430.99651</v>
      </c>
      <c r="M122" s="78">
        <v>4.0000000000000002E-4</v>
      </c>
      <c r="N122" s="78">
        <v>3.3999999999999998E-3</v>
      </c>
      <c r="O122" s="78">
        <v>5.9999999999999995E-4</v>
      </c>
    </row>
    <row r="123" spans="2:15">
      <c r="B123" t="s">
        <v>1568</v>
      </c>
      <c r="C123" t="s">
        <v>1569</v>
      </c>
      <c r="D123" t="s">
        <v>100</v>
      </c>
      <c r="E123" t="s">
        <v>123</v>
      </c>
      <c r="F123" t="s">
        <v>1570</v>
      </c>
      <c r="G123" t="s">
        <v>602</v>
      </c>
      <c r="H123" t="s">
        <v>102</v>
      </c>
      <c r="I123" s="77">
        <v>46.67</v>
      </c>
      <c r="J123" s="77">
        <v>158.5</v>
      </c>
      <c r="K123" s="77">
        <v>0</v>
      </c>
      <c r="L123" s="77">
        <v>7.3971949999999995E-2</v>
      </c>
      <c r="M123" s="78">
        <v>0</v>
      </c>
      <c r="N123" s="78">
        <v>0</v>
      </c>
      <c r="O123" s="78">
        <v>0</v>
      </c>
    </row>
    <row r="124" spans="2:15">
      <c r="B124" t="s">
        <v>1571</v>
      </c>
      <c r="C124" t="s">
        <v>1572</v>
      </c>
      <c r="D124" t="s">
        <v>100</v>
      </c>
      <c r="E124" t="s">
        <v>123</v>
      </c>
      <c r="F124" t="s">
        <v>885</v>
      </c>
      <c r="G124" t="s">
        <v>602</v>
      </c>
      <c r="H124" t="s">
        <v>102</v>
      </c>
      <c r="I124" s="77">
        <v>9609.11</v>
      </c>
      <c r="J124" s="77">
        <v>2255</v>
      </c>
      <c r="K124" s="77">
        <v>0</v>
      </c>
      <c r="L124" s="77">
        <v>216.6854305</v>
      </c>
      <c r="M124" s="78">
        <v>2.0000000000000001E-4</v>
      </c>
      <c r="N124" s="78">
        <v>1.6999999999999999E-3</v>
      </c>
      <c r="O124" s="78">
        <v>2.9999999999999997E-4</v>
      </c>
    </row>
    <row r="125" spans="2:15">
      <c r="B125" t="s">
        <v>1573</v>
      </c>
      <c r="C125" t="s">
        <v>1574</v>
      </c>
      <c r="D125" t="s">
        <v>100</v>
      </c>
      <c r="E125" t="s">
        <v>123</v>
      </c>
      <c r="F125" t="s">
        <v>1575</v>
      </c>
      <c r="G125" t="s">
        <v>602</v>
      </c>
      <c r="H125" t="s">
        <v>102</v>
      </c>
      <c r="I125" s="77">
        <v>7000.74</v>
      </c>
      <c r="J125" s="77">
        <v>3471</v>
      </c>
      <c r="K125" s="77">
        <v>0</v>
      </c>
      <c r="L125" s="77">
        <v>242.99568540000001</v>
      </c>
      <c r="M125" s="78">
        <v>2.0000000000000001E-4</v>
      </c>
      <c r="N125" s="78">
        <v>1.9E-3</v>
      </c>
      <c r="O125" s="78">
        <v>2.9999999999999997E-4</v>
      </c>
    </row>
    <row r="126" spans="2:15">
      <c r="B126" t="s">
        <v>1576</v>
      </c>
      <c r="C126" t="s">
        <v>1577</v>
      </c>
      <c r="D126" t="s">
        <v>100</v>
      </c>
      <c r="E126" t="s">
        <v>123</v>
      </c>
      <c r="F126" t="s">
        <v>1578</v>
      </c>
      <c r="G126" t="s">
        <v>1579</v>
      </c>
      <c r="H126" t="s">
        <v>102</v>
      </c>
      <c r="I126" s="77">
        <v>1019.05</v>
      </c>
      <c r="J126" s="77">
        <v>1975</v>
      </c>
      <c r="K126" s="77">
        <v>0</v>
      </c>
      <c r="L126" s="77">
        <v>20.126237499999998</v>
      </c>
      <c r="M126" s="78">
        <v>2.0000000000000001E-4</v>
      </c>
      <c r="N126" s="78">
        <v>2.0000000000000001E-4</v>
      </c>
      <c r="O126" s="78">
        <v>0</v>
      </c>
    </row>
    <row r="127" spans="2:15">
      <c r="B127" t="s">
        <v>1580</v>
      </c>
      <c r="C127" t="s">
        <v>1581</v>
      </c>
      <c r="D127" t="s">
        <v>100</v>
      </c>
      <c r="E127" t="s">
        <v>123</v>
      </c>
      <c r="F127" t="s">
        <v>1582</v>
      </c>
      <c r="G127" t="s">
        <v>1579</v>
      </c>
      <c r="H127" t="s">
        <v>102</v>
      </c>
      <c r="I127" s="77">
        <v>4005.57</v>
      </c>
      <c r="J127" s="77">
        <v>474.8</v>
      </c>
      <c r="K127" s="77">
        <v>0</v>
      </c>
      <c r="L127" s="77">
        <v>19.018446359999999</v>
      </c>
      <c r="M127" s="78">
        <v>1E-4</v>
      </c>
      <c r="N127" s="78">
        <v>2.0000000000000001E-4</v>
      </c>
      <c r="O127" s="78">
        <v>0</v>
      </c>
    </row>
    <row r="128" spans="2:15">
      <c r="B128" t="s">
        <v>1583</v>
      </c>
      <c r="C128" t="s">
        <v>1584</v>
      </c>
      <c r="D128" t="s">
        <v>100</v>
      </c>
      <c r="E128" t="s">
        <v>123</v>
      </c>
      <c r="F128" t="s">
        <v>1585</v>
      </c>
      <c r="G128" t="s">
        <v>112</v>
      </c>
      <c r="H128" t="s">
        <v>102</v>
      </c>
      <c r="I128" s="77">
        <v>1922.44</v>
      </c>
      <c r="J128" s="77">
        <v>9912</v>
      </c>
      <c r="K128" s="77">
        <v>0</v>
      </c>
      <c r="L128" s="77">
        <v>190.55225279999999</v>
      </c>
      <c r="M128" s="78">
        <v>5.0000000000000001E-4</v>
      </c>
      <c r="N128" s="78">
        <v>1.5E-3</v>
      </c>
      <c r="O128" s="78">
        <v>2.9999999999999997E-4</v>
      </c>
    </row>
    <row r="129" spans="2:15">
      <c r="B129" t="s">
        <v>1586</v>
      </c>
      <c r="C129" t="s">
        <v>1587</v>
      </c>
      <c r="D129" t="s">
        <v>100</v>
      </c>
      <c r="E129" t="s">
        <v>123</v>
      </c>
      <c r="F129" t="s">
        <v>1588</v>
      </c>
      <c r="G129" t="s">
        <v>112</v>
      </c>
      <c r="H129" t="s">
        <v>102</v>
      </c>
      <c r="I129" s="77">
        <v>4199.04</v>
      </c>
      <c r="J129" s="77">
        <v>2461</v>
      </c>
      <c r="K129" s="77">
        <v>0</v>
      </c>
      <c r="L129" s="77">
        <v>103.33837440000001</v>
      </c>
      <c r="M129" s="78">
        <v>1E-4</v>
      </c>
      <c r="N129" s="78">
        <v>8.0000000000000004E-4</v>
      </c>
      <c r="O129" s="78">
        <v>1E-4</v>
      </c>
    </row>
    <row r="130" spans="2:15">
      <c r="B130" t="s">
        <v>1589</v>
      </c>
      <c r="C130" t="s">
        <v>1590</v>
      </c>
      <c r="D130" t="s">
        <v>100</v>
      </c>
      <c r="E130" t="s">
        <v>123</v>
      </c>
      <c r="F130" t="s">
        <v>1591</v>
      </c>
      <c r="G130" t="s">
        <v>112</v>
      </c>
      <c r="H130" t="s">
        <v>102</v>
      </c>
      <c r="I130" s="77">
        <v>977.27</v>
      </c>
      <c r="J130" s="77">
        <v>7850</v>
      </c>
      <c r="K130" s="77">
        <v>0</v>
      </c>
      <c r="L130" s="77">
        <v>76.715694999999997</v>
      </c>
      <c r="M130" s="78">
        <v>2.0000000000000001E-4</v>
      </c>
      <c r="N130" s="78">
        <v>5.9999999999999995E-4</v>
      </c>
      <c r="O130" s="78">
        <v>1E-4</v>
      </c>
    </row>
    <row r="131" spans="2:15">
      <c r="B131" t="s">
        <v>1592</v>
      </c>
      <c r="C131" t="s">
        <v>1593</v>
      </c>
      <c r="D131" t="s">
        <v>100</v>
      </c>
      <c r="E131" t="s">
        <v>123</v>
      </c>
      <c r="F131" t="s">
        <v>1594</v>
      </c>
      <c r="G131" t="s">
        <v>112</v>
      </c>
      <c r="H131" t="s">
        <v>102</v>
      </c>
      <c r="I131" s="77">
        <v>23075.41</v>
      </c>
      <c r="J131" s="77">
        <v>636.5</v>
      </c>
      <c r="K131" s="77">
        <v>1.5131699999999999</v>
      </c>
      <c r="L131" s="77">
        <v>148.38815464999999</v>
      </c>
      <c r="M131" s="78">
        <v>2.0000000000000001E-4</v>
      </c>
      <c r="N131" s="78">
        <v>1.1999999999999999E-3</v>
      </c>
      <c r="O131" s="78">
        <v>2.0000000000000001E-4</v>
      </c>
    </row>
    <row r="132" spans="2:15">
      <c r="B132" t="s">
        <v>1595</v>
      </c>
      <c r="C132" t="s">
        <v>1596</v>
      </c>
      <c r="D132" t="s">
        <v>100</v>
      </c>
      <c r="E132" t="s">
        <v>123</v>
      </c>
      <c r="F132" t="s">
        <v>708</v>
      </c>
      <c r="G132" t="s">
        <v>112</v>
      </c>
      <c r="H132" t="s">
        <v>102</v>
      </c>
      <c r="I132" s="77">
        <v>3270.87</v>
      </c>
      <c r="J132" s="77">
        <v>6.5</v>
      </c>
      <c r="K132" s="77">
        <v>0</v>
      </c>
      <c r="L132" s="77">
        <v>0.21260655000000001</v>
      </c>
      <c r="M132" s="78">
        <v>1E-4</v>
      </c>
      <c r="N132" s="78">
        <v>0</v>
      </c>
      <c r="O132" s="78">
        <v>0</v>
      </c>
    </row>
    <row r="133" spans="2:15">
      <c r="B133" t="s">
        <v>1597</v>
      </c>
      <c r="C133" t="s">
        <v>1598</v>
      </c>
      <c r="D133" t="s">
        <v>100</v>
      </c>
      <c r="E133" t="s">
        <v>123</v>
      </c>
      <c r="F133" t="s">
        <v>1599</v>
      </c>
      <c r="G133" t="s">
        <v>112</v>
      </c>
      <c r="H133" t="s">
        <v>102</v>
      </c>
      <c r="I133" s="77">
        <v>4823.29</v>
      </c>
      <c r="J133" s="77">
        <v>8907</v>
      </c>
      <c r="K133" s="77">
        <v>0</v>
      </c>
      <c r="L133" s="77">
        <v>429.61044029999999</v>
      </c>
      <c r="M133" s="78">
        <v>2.0000000000000001E-4</v>
      </c>
      <c r="N133" s="78">
        <v>3.3999999999999998E-3</v>
      </c>
      <c r="O133" s="78">
        <v>5.9999999999999995E-4</v>
      </c>
    </row>
    <row r="134" spans="2:15">
      <c r="B134" t="s">
        <v>1600</v>
      </c>
      <c r="C134" t="s">
        <v>1601</v>
      </c>
      <c r="D134" t="s">
        <v>100</v>
      </c>
      <c r="E134" t="s">
        <v>123</v>
      </c>
      <c r="F134" t="s">
        <v>1602</v>
      </c>
      <c r="G134" t="s">
        <v>741</v>
      </c>
      <c r="H134" t="s">
        <v>102</v>
      </c>
      <c r="I134" s="77">
        <v>4853.3999999999996</v>
      </c>
      <c r="J134" s="77">
        <v>862.9</v>
      </c>
      <c r="K134" s="77">
        <v>0</v>
      </c>
      <c r="L134" s="77">
        <v>41.879988599999997</v>
      </c>
      <c r="M134" s="78">
        <v>2.0000000000000001E-4</v>
      </c>
      <c r="N134" s="78">
        <v>2.9999999999999997E-4</v>
      </c>
      <c r="O134" s="78">
        <v>1E-4</v>
      </c>
    </row>
    <row r="135" spans="2:15">
      <c r="B135" t="s">
        <v>1603</v>
      </c>
      <c r="C135" t="s">
        <v>1604</v>
      </c>
      <c r="D135" t="s">
        <v>100</v>
      </c>
      <c r="E135" t="s">
        <v>123</v>
      </c>
      <c r="F135" t="s">
        <v>921</v>
      </c>
      <c r="G135" t="s">
        <v>741</v>
      </c>
      <c r="H135" t="s">
        <v>102</v>
      </c>
      <c r="I135" s="77">
        <v>14770.89</v>
      </c>
      <c r="J135" s="77">
        <v>1176</v>
      </c>
      <c r="K135" s="77">
        <v>0</v>
      </c>
      <c r="L135" s="77">
        <v>173.70566640000001</v>
      </c>
      <c r="M135" s="78">
        <v>2.0000000000000001E-4</v>
      </c>
      <c r="N135" s="78">
        <v>1.4E-3</v>
      </c>
      <c r="O135" s="78">
        <v>2.0000000000000001E-4</v>
      </c>
    </row>
    <row r="136" spans="2:15">
      <c r="B136" t="s">
        <v>1605</v>
      </c>
      <c r="C136" t="s">
        <v>1606</v>
      </c>
      <c r="D136" t="s">
        <v>100</v>
      </c>
      <c r="E136" t="s">
        <v>123</v>
      </c>
      <c r="F136" t="s">
        <v>1607</v>
      </c>
      <c r="G136" t="s">
        <v>1608</v>
      </c>
      <c r="H136" t="s">
        <v>102</v>
      </c>
      <c r="I136" s="77">
        <v>6673.76</v>
      </c>
      <c r="J136" s="77">
        <v>343.1</v>
      </c>
      <c r="K136" s="77">
        <v>0</v>
      </c>
      <c r="L136" s="77">
        <v>22.897670560000002</v>
      </c>
      <c r="M136" s="78">
        <v>2.9999999999999997E-4</v>
      </c>
      <c r="N136" s="78">
        <v>2.0000000000000001E-4</v>
      </c>
      <c r="O136" s="78">
        <v>0</v>
      </c>
    </row>
    <row r="137" spans="2:15">
      <c r="B137" t="s">
        <v>1609</v>
      </c>
      <c r="C137" t="s">
        <v>1610</v>
      </c>
      <c r="D137" t="s">
        <v>100</v>
      </c>
      <c r="E137" t="s">
        <v>123</v>
      </c>
      <c r="F137" t="s">
        <v>1611</v>
      </c>
      <c r="G137" t="s">
        <v>531</v>
      </c>
      <c r="H137" t="s">
        <v>102</v>
      </c>
      <c r="I137" s="77">
        <v>8259.43</v>
      </c>
      <c r="J137" s="77">
        <v>1067</v>
      </c>
      <c r="K137" s="77">
        <v>0</v>
      </c>
      <c r="L137" s="77">
        <v>88.128118099999995</v>
      </c>
      <c r="M137" s="78">
        <v>2.0000000000000001E-4</v>
      </c>
      <c r="N137" s="78">
        <v>6.9999999999999999E-4</v>
      </c>
      <c r="O137" s="78">
        <v>1E-4</v>
      </c>
    </row>
    <row r="138" spans="2:15">
      <c r="B138" t="s">
        <v>1612</v>
      </c>
      <c r="C138" t="s">
        <v>1613</v>
      </c>
      <c r="D138" t="s">
        <v>100</v>
      </c>
      <c r="E138" t="s">
        <v>123</v>
      </c>
      <c r="F138" t="s">
        <v>1614</v>
      </c>
      <c r="G138" t="s">
        <v>531</v>
      </c>
      <c r="H138" t="s">
        <v>102</v>
      </c>
      <c r="I138" s="77">
        <v>5156.57</v>
      </c>
      <c r="J138" s="77">
        <v>619.70000000000005</v>
      </c>
      <c r="K138" s="77">
        <v>0</v>
      </c>
      <c r="L138" s="77">
        <v>31.955264289999999</v>
      </c>
      <c r="M138" s="78">
        <v>2.9999999999999997E-4</v>
      </c>
      <c r="N138" s="78">
        <v>2.9999999999999997E-4</v>
      </c>
      <c r="O138" s="78">
        <v>0</v>
      </c>
    </row>
    <row r="139" spans="2:15">
      <c r="B139" t="s">
        <v>1615</v>
      </c>
      <c r="C139" t="s">
        <v>1616</v>
      </c>
      <c r="D139" t="s">
        <v>100</v>
      </c>
      <c r="E139" t="s">
        <v>123</v>
      </c>
      <c r="F139" t="s">
        <v>1617</v>
      </c>
      <c r="G139" t="s">
        <v>531</v>
      </c>
      <c r="H139" t="s">
        <v>102</v>
      </c>
      <c r="I139" s="77">
        <v>2252.94</v>
      </c>
      <c r="J139" s="77">
        <v>553.5</v>
      </c>
      <c r="K139" s="77">
        <v>0</v>
      </c>
      <c r="L139" s="77">
        <v>12.4700229</v>
      </c>
      <c r="M139" s="78">
        <v>2.0000000000000001E-4</v>
      </c>
      <c r="N139" s="78">
        <v>1E-4</v>
      </c>
      <c r="O139" s="78">
        <v>0</v>
      </c>
    </row>
    <row r="140" spans="2:15">
      <c r="B140" t="s">
        <v>1618</v>
      </c>
      <c r="C140" t="s">
        <v>1619</v>
      </c>
      <c r="D140" t="s">
        <v>100</v>
      </c>
      <c r="E140" t="s">
        <v>123</v>
      </c>
      <c r="F140" t="s">
        <v>1620</v>
      </c>
      <c r="G140" t="s">
        <v>531</v>
      </c>
      <c r="H140" t="s">
        <v>102</v>
      </c>
      <c r="I140" s="77">
        <v>39334.980000000003</v>
      </c>
      <c r="J140" s="77">
        <v>933</v>
      </c>
      <c r="K140" s="77">
        <v>0</v>
      </c>
      <c r="L140" s="77">
        <v>366.99536339999997</v>
      </c>
      <c r="M140" s="78">
        <v>4.0000000000000002E-4</v>
      </c>
      <c r="N140" s="78">
        <v>2.8999999999999998E-3</v>
      </c>
      <c r="O140" s="78">
        <v>5.0000000000000001E-4</v>
      </c>
    </row>
    <row r="141" spans="2:15">
      <c r="B141" t="s">
        <v>1621</v>
      </c>
      <c r="C141" t="s">
        <v>1622</v>
      </c>
      <c r="D141" t="s">
        <v>100</v>
      </c>
      <c r="E141" t="s">
        <v>123</v>
      </c>
      <c r="F141" t="s">
        <v>1623</v>
      </c>
      <c r="G141" t="s">
        <v>531</v>
      </c>
      <c r="H141" t="s">
        <v>102</v>
      </c>
      <c r="I141" s="77">
        <v>4942.8599999999997</v>
      </c>
      <c r="J141" s="77">
        <v>2450</v>
      </c>
      <c r="K141" s="77">
        <v>0</v>
      </c>
      <c r="L141" s="77">
        <v>121.10007</v>
      </c>
      <c r="M141" s="78">
        <v>2.0000000000000001E-4</v>
      </c>
      <c r="N141" s="78">
        <v>1E-3</v>
      </c>
      <c r="O141" s="78">
        <v>2.0000000000000001E-4</v>
      </c>
    </row>
    <row r="142" spans="2:15">
      <c r="B142" t="s">
        <v>1624</v>
      </c>
      <c r="C142" t="s">
        <v>1625</v>
      </c>
      <c r="D142" t="s">
        <v>100</v>
      </c>
      <c r="E142" t="s">
        <v>123</v>
      </c>
      <c r="F142" t="s">
        <v>1626</v>
      </c>
      <c r="G142" t="s">
        <v>531</v>
      </c>
      <c r="H142" t="s">
        <v>102</v>
      </c>
      <c r="I142" s="77">
        <v>25265.59</v>
      </c>
      <c r="J142" s="77">
        <v>415.6</v>
      </c>
      <c r="K142" s="77">
        <v>0</v>
      </c>
      <c r="L142" s="77">
        <v>105.00379203999999</v>
      </c>
      <c r="M142" s="78">
        <v>2.9999999999999997E-4</v>
      </c>
      <c r="N142" s="78">
        <v>8.0000000000000004E-4</v>
      </c>
      <c r="O142" s="78">
        <v>1E-4</v>
      </c>
    </row>
    <row r="143" spans="2:15">
      <c r="B143" t="s">
        <v>1627</v>
      </c>
      <c r="C143" t="s">
        <v>1628</v>
      </c>
      <c r="D143" t="s">
        <v>100</v>
      </c>
      <c r="E143" t="s">
        <v>123</v>
      </c>
      <c r="F143" t="s">
        <v>1629</v>
      </c>
      <c r="G143" t="s">
        <v>531</v>
      </c>
      <c r="H143" t="s">
        <v>102</v>
      </c>
      <c r="I143" s="77">
        <v>1525.75</v>
      </c>
      <c r="J143" s="77">
        <v>6021</v>
      </c>
      <c r="K143" s="77">
        <v>0</v>
      </c>
      <c r="L143" s="77">
        <v>91.865407500000003</v>
      </c>
      <c r="M143" s="78">
        <v>2.0000000000000001E-4</v>
      </c>
      <c r="N143" s="78">
        <v>6.9999999999999999E-4</v>
      </c>
      <c r="O143" s="78">
        <v>1E-4</v>
      </c>
    </row>
    <row r="144" spans="2:15">
      <c r="B144" t="s">
        <v>1630</v>
      </c>
      <c r="C144" t="s">
        <v>1631</v>
      </c>
      <c r="D144" t="s">
        <v>100</v>
      </c>
      <c r="E144" t="s">
        <v>123</v>
      </c>
      <c r="F144" t="s">
        <v>1632</v>
      </c>
      <c r="G144" t="s">
        <v>531</v>
      </c>
      <c r="H144" t="s">
        <v>102</v>
      </c>
      <c r="I144" s="77">
        <v>5982.74</v>
      </c>
      <c r="J144" s="77">
        <v>1028</v>
      </c>
      <c r="K144" s="77">
        <v>0</v>
      </c>
      <c r="L144" s="77">
        <v>61.502567200000001</v>
      </c>
      <c r="M144" s="78">
        <v>4.0000000000000002E-4</v>
      </c>
      <c r="N144" s="78">
        <v>5.0000000000000001E-4</v>
      </c>
      <c r="O144" s="78">
        <v>1E-4</v>
      </c>
    </row>
    <row r="145" spans="2:15">
      <c r="B145" t="s">
        <v>1633</v>
      </c>
      <c r="C145" t="s">
        <v>1634</v>
      </c>
      <c r="D145" t="s">
        <v>100</v>
      </c>
      <c r="E145" t="s">
        <v>123</v>
      </c>
      <c r="F145" t="s">
        <v>1635</v>
      </c>
      <c r="G145" t="s">
        <v>1341</v>
      </c>
      <c r="H145" t="s">
        <v>102</v>
      </c>
      <c r="I145" s="77">
        <v>3577.1</v>
      </c>
      <c r="J145" s="77">
        <v>1900</v>
      </c>
      <c r="K145" s="77">
        <v>0</v>
      </c>
      <c r="L145" s="77">
        <v>67.9649</v>
      </c>
      <c r="M145" s="78">
        <v>2.9999999999999997E-4</v>
      </c>
      <c r="N145" s="78">
        <v>5.0000000000000001E-4</v>
      </c>
      <c r="O145" s="78">
        <v>1E-4</v>
      </c>
    </row>
    <row r="146" spans="2:15">
      <c r="B146" t="s">
        <v>1636</v>
      </c>
      <c r="C146" t="s">
        <v>1637</v>
      </c>
      <c r="D146" t="s">
        <v>100</v>
      </c>
      <c r="E146" t="s">
        <v>123</v>
      </c>
      <c r="F146" t="s">
        <v>1638</v>
      </c>
      <c r="G146" t="s">
        <v>1341</v>
      </c>
      <c r="H146" t="s">
        <v>102</v>
      </c>
      <c r="I146" s="77">
        <v>150.85</v>
      </c>
      <c r="J146" s="77">
        <v>12670</v>
      </c>
      <c r="K146" s="77">
        <v>0</v>
      </c>
      <c r="L146" s="77">
        <v>19.112694999999999</v>
      </c>
      <c r="M146" s="78">
        <v>0</v>
      </c>
      <c r="N146" s="78">
        <v>2.0000000000000001E-4</v>
      </c>
      <c r="O146" s="78">
        <v>0</v>
      </c>
    </row>
    <row r="147" spans="2:15">
      <c r="B147" t="s">
        <v>1639</v>
      </c>
      <c r="C147" t="s">
        <v>1640</v>
      </c>
      <c r="D147" t="s">
        <v>100</v>
      </c>
      <c r="E147" t="s">
        <v>123</v>
      </c>
      <c r="F147" t="s">
        <v>1641</v>
      </c>
      <c r="G147" t="s">
        <v>1341</v>
      </c>
      <c r="H147" t="s">
        <v>102</v>
      </c>
      <c r="I147" s="77">
        <v>2604.2600000000002</v>
      </c>
      <c r="J147" s="77">
        <v>8116</v>
      </c>
      <c r="K147" s="77">
        <v>0</v>
      </c>
      <c r="L147" s="77">
        <v>211.36174159999999</v>
      </c>
      <c r="M147" s="78">
        <v>2.0000000000000001E-4</v>
      </c>
      <c r="N147" s="78">
        <v>1.6999999999999999E-3</v>
      </c>
      <c r="O147" s="78">
        <v>2.9999999999999997E-4</v>
      </c>
    </row>
    <row r="148" spans="2:15">
      <c r="B148" t="s">
        <v>1642</v>
      </c>
      <c r="C148" t="s">
        <v>1643</v>
      </c>
      <c r="D148" t="s">
        <v>100</v>
      </c>
      <c r="E148" t="s">
        <v>123</v>
      </c>
      <c r="F148" t="s">
        <v>1644</v>
      </c>
      <c r="G148" t="s">
        <v>1645</v>
      </c>
      <c r="H148" t="s">
        <v>102</v>
      </c>
      <c r="I148" s="77">
        <v>4958.68</v>
      </c>
      <c r="J148" s="77">
        <v>635.5</v>
      </c>
      <c r="K148" s="77">
        <v>0</v>
      </c>
      <c r="L148" s="77">
        <v>31.512411400000001</v>
      </c>
      <c r="M148" s="78">
        <v>1E-4</v>
      </c>
      <c r="N148" s="78">
        <v>2.9999999999999997E-4</v>
      </c>
      <c r="O148" s="78">
        <v>0</v>
      </c>
    </row>
    <row r="149" spans="2:15">
      <c r="B149" t="s">
        <v>1646</v>
      </c>
      <c r="C149" t="s">
        <v>1647</v>
      </c>
      <c r="D149" t="s">
        <v>100</v>
      </c>
      <c r="E149" t="s">
        <v>123</v>
      </c>
      <c r="F149" t="s">
        <v>1648</v>
      </c>
      <c r="G149" t="s">
        <v>890</v>
      </c>
      <c r="H149" t="s">
        <v>102</v>
      </c>
      <c r="I149" s="77">
        <v>2460.88</v>
      </c>
      <c r="J149" s="77">
        <v>7412</v>
      </c>
      <c r="K149" s="77">
        <v>0</v>
      </c>
      <c r="L149" s="77">
        <v>182.40042560000001</v>
      </c>
      <c r="M149" s="78">
        <v>0</v>
      </c>
      <c r="N149" s="78">
        <v>1.5E-3</v>
      </c>
      <c r="O149" s="78">
        <v>2.9999999999999997E-4</v>
      </c>
    </row>
    <row r="150" spans="2:15">
      <c r="B150" t="s">
        <v>1649</v>
      </c>
      <c r="C150" t="s">
        <v>1650</v>
      </c>
      <c r="D150" t="s">
        <v>100</v>
      </c>
      <c r="E150" t="s">
        <v>123</v>
      </c>
      <c r="F150" t="s">
        <v>1651</v>
      </c>
      <c r="G150" t="s">
        <v>780</v>
      </c>
      <c r="H150" t="s">
        <v>102</v>
      </c>
      <c r="I150" s="77">
        <v>7323.59</v>
      </c>
      <c r="J150" s="77">
        <v>625.9</v>
      </c>
      <c r="K150" s="77">
        <v>0</v>
      </c>
      <c r="L150" s="77">
        <v>45.838349809999997</v>
      </c>
      <c r="M150" s="78">
        <v>1E-4</v>
      </c>
      <c r="N150" s="78">
        <v>4.0000000000000002E-4</v>
      </c>
      <c r="O150" s="78">
        <v>1E-4</v>
      </c>
    </row>
    <row r="151" spans="2:15">
      <c r="B151" t="s">
        <v>1652</v>
      </c>
      <c r="C151" t="s">
        <v>1653</v>
      </c>
      <c r="D151" t="s">
        <v>100</v>
      </c>
      <c r="E151" t="s">
        <v>123</v>
      </c>
      <c r="F151" t="s">
        <v>1654</v>
      </c>
      <c r="G151" t="s">
        <v>780</v>
      </c>
      <c r="H151" t="s">
        <v>102</v>
      </c>
      <c r="I151" s="77">
        <v>374.53</v>
      </c>
      <c r="J151" s="77">
        <v>6915</v>
      </c>
      <c r="K151" s="77">
        <v>0</v>
      </c>
      <c r="L151" s="77">
        <v>25.898749500000001</v>
      </c>
      <c r="M151" s="78">
        <v>0</v>
      </c>
      <c r="N151" s="78">
        <v>2.0000000000000001E-4</v>
      </c>
      <c r="O151" s="78">
        <v>0</v>
      </c>
    </row>
    <row r="152" spans="2:15">
      <c r="B152" t="s">
        <v>1655</v>
      </c>
      <c r="C152" t="s">
        <v>1656</v>
      </c>
      <c r="D152" t="s">
        <v>100</v>
      </c>
      <c r="E152" t="s">
        <v>123</v>
      </c>
      <c r="F152" t="s">
        <v>1657</v>
      </c>
      <c r="G152" t="s">
        <v>780</v>
      </c>
      <c r="H152" t="s">
        <v>102</v>
      </c>
      <c r="I152" s="77">
        <v>25266.38</v>
      </c>
      <c r="J152" s="77">
        <v>187.1</v>
      </c>
      <c r="K152" s="77">
        <v>0</v>
      </c>
      <c r="L152" s="77">
        <v>47.273396980000001</v>
      </c>
      <c r="M152" s="78">
        <v>2.0000000000000001E-4</v>
      </c>
      <c r="N152" s="78">
        <v>4.0000000000000002E-4</v>
      </c>
      <c r="O152" s="78">
        <v>1E-4</v>
      </c>
    </row>
    <row r="153" spans="2:15">
      <c r="B153" t="s">
        <v>1658</v>
      </c>
      <c r="C153" t="s">
        <v>1659</v>
      </c>
      <c r="D153" t="s">
        <v>100</v>
      </c>
      <c r="E153" t="s">
        <v>123</v>
      </c>
      <c r="F153" t="s">
        <v>1660</v>
      </c>
      <c r="G153" t="s">
        <v>780</v>
      </c>
      <c r="H153" t="s">
        <v>102</v>
      </c>
      <c r="I153" s="77">
        <v>9701.51</v>
      </c>
      <c r="J153" s="77">
        <v>839.3</v>
      </c>
      <c r="K153" s="77">
        <v>0</v>
      </c>
      <c r="L153" s="77">
        <v>81.424773430000002</v>
      </c>
      <c r="M153" s="78">
        <v>2.0000000000000001E-4</v>
      </c>
      <c r="N153" s="78">
        <v>6.9999999999999999E-4</v>
      </c>
      <c r="O153" s="78">
        <v>1E-4</v>
      </c>
    </row>
    <row r="154" spans="2:15">
      <c r="B154" t="s">
        <v>1661</v>
      </c>
      <c r="C154" t="s">
        <v>1662</v>
      </c>
      <c r="D154" t="s">
        <v>100</v>
      </c>
      <c r="E154" t="s">
        <v>123</v>
      </c>
      <c r="F154" t="s">
        <v>1663</v>
      </c>
      <c r="G154" t="s">
        <v>826</v>
      </c>
      <c r="H154" t="s">
        <v>102</v>
      </c>
      <c r="I154" s="77">
        <v>2035.74</v>
      </c>
      <c r="J154" s="77">
        <v>9957</v>
      </c>
      <c r="K154" s="77">
        <v>0</v>
      </c>
      <c r="L154" s="77">
        <v>202.69863179999999</v>
      </c>
      <c r="M154" s="78">
        <v>2.0000000000000001E-4</v>
      </c>
      <c r="N154" s="78">
        <v>1.6000000000000001E-3</v>
      </c>
      <c r="O154" s="78">
        <v>2.9999999999999997E-4</v>
      </c>
    </row>
    <row r="155" spans="2:15">
      <c r="B155" t="s">
        <v>1664</v>
      </c>
      <c r="C155" t="s">
        <v>1665</v>
      </c>
      <c r="D155" t="s">
        <v>100</v>
      </c>
      <c r="E155" t="s">
        <v>123</v>
      </c>
      <c r="F155" t="s">
        <v>1666</v>
      </c>
      <c r="G155" t="s">
        <v>826</v>
      </c>
      <c r="H155" t="s">
        <v>102</v>
      </c>
      <c r="I155" s="77">
        <v>27463.46</v>
      </c>
      <c r="J155" s="77">
        <v>452.9</v>
      </c>
      <c r="K155" s="77">
        <v>0</v>
      </c>
      <c r="L155" s="77">
        <v>124.38201033999999</v>
      </c>
      <c r="M155" s="78">
        <v>1E-4</v>
      </c>
      <c r="N155" s="78">
        <v>1E-3</v>
      </c>
      <c r="O155" s="78">
        <v>2.0000000000000001E-4</v>
      </c>
    </row>
    <row r="156" spans="2:15">
      <c r="B156" t="s">
        <v>1667</v>
      </c>
      <c r="C156" t="s">
        <v>1668</v>
      </c>
      <c r="D156" t="s">
        <v>100</v>
      </c>
      <c r="E156" t="s">
        <v>123</v>
      </c>
      <c r="F156" t="s">
        <v>1669</v>
      </c>
      <c r="G156" t="s">
        <v>826</v>
      </c>
      <c r="H156" t="s">
        <v>102</v>
      </c>
      <c r="I156" s="77">
        <v>428.42</v>
      </c>
      <c r="J156" s="77">
        <v>18910</v>
      </c>
      <c r="K156" s="77">
        <v>0</v>
      </c>
      <c r="L156" s="77">
        <v>81.014222000000004</v>
      </c>
      <c r="M156" s="78">
        <v>2.0000000000000001E-4</v>
      </c>
      <c r="N156" s="78">
        <v>5.9999999999999995E-4</v>
      </c>
      <c r="O156" s="78">
        <v>1E-4</v>
      </c>
    </row>
    <row r="157" spans="2:15">
      <c r="B157" t="s">
        <v>1670</v>
      </c>
      <c r="C157" t="s">
        <v>1671</v>
      </c>
      <c r="D157" t="s">
        <v>100</v>
      </c>
      <c r="E157" t="s">
        <v>123</v>
      </c>
      <c r="F157" t="s">
        <v>1672</v>
      </c>
      <c r="G157" t="s">
        <v>826</v>
      </c>
      <c r="H157" t="s">
        <v>102</v>
      </c>
      <c r="I157" s="77">
        <v>3092.22</v>
      </c>
      <c r="J157" s="77">
        <v>245.7</v>
      </c>
      <c r="K157" s="77">
        <v>0</v>
      </c>
      <c r="L157" s="77">
        <v>7.5975845399999997</v>
      </c>
      <c r="M157" s="78">
        <v>0</v>
      </c>
      <c r="N157" s="78">
        <v>1E-4</v>
      </c>
      <c r="O157" s="78">
        <v>0</v>
      </c>
    </row>
    <row r="158" spans="2:15">
      <c r="B158" t="s">
        <v>1673</v>
      </c>
      <c r="C158" t="s">
        <v>1674</v>
      </c>
      <c r="D158" t="s">
        <v>100</v>
      </c>
      <c r="E158" t="s">
        <v>123</v>
      </c>
      <c r="F158" t="s">
        <v>1675</v>
      </c>
      <c r="G158" t="s">
        <v>653</v>
      </c>
      <c r="H158" t="s">
        <v>102</v>
      </c>
      <c r="I158" s="77">
        <v>29901.73</v>
      </c>
      <c r="J158" s="77">
        <v>427.1</v>
      </c>
      <c r="K158" s="77">
        <v>0</v>
      </c>
      <c r="L158" s="77">
        <v>127.71028883</v>
      </c>
      <c r="M158" s="78">
        <v>2.0000000000000001E-4</v>
      </c>
      <c r="N158" s="78">
        <v>1E-3</v>
      </c>
      <c r="O158" s="78">
        <v>2.0000000000000001E-4</v>
      </c>
    </row>
    <row r="159" spans="2:15">
      <c r="B159" t="s">
        <v>1676</v>
      </c>
      <c r="C159" t="s">
        <v>1677</v>
      </c>
      <c r="D159" t="s">
        <v>100</v>
      </c>
      <c r="E159" t="s">
        <v>123</v>
      </c>
      <c r="F159" t="s">
        <v>908</v>
      </c>
      <c r="G159" t="s">
        <v>356</v>
      </c>
      <c r="H159" t="s">
        <v>102</v>
      </c>
      <c r="I159" s="77">
        <v>33871.589999999997</v>
      </c>
      <c r="J159" s="77">
        <v>566.6</v>
      </c>
      <c r="K159" s="77">
        <v>0</v>
      </c>
      <c r="L159" s="77">
        <v>191.91642894</v>
      </c>
      <c r="M159" s="78">
        <v>5.0000000000000001E-4</v>
      </c>
      <c r="N159" s="78">
        <v>1.5E-3</v>
      </c>
      <c r="O159" s="78">
        <v>2.9999999999999997E-4</v>
      </c>
    </row>
    <row r="160" spans="2:15">
      <c r="B160" t="s">
        <v>1678</v>
      </c>
      <c r="C160" t="s">
        <v>1679</v>
      </c>
      <c r="D160" t="s">
        <v>100</v>
      </c>
      <c r="E160" t="s">
        <v>123</v>
      </c>
      <c r="F160" t="s">
        <v>1680</v>
      </c>
      <c r="G160" t="s">
        <v>1681</v>
      </c>
      <c r="H160" t="s">
        <v>102</v>
      </c>
      <c r="I160" s="77">
        <v>73813.2</v>
      </c>
      <c r="J160" s="77">
        <v>147.80000000000001</v>
      </c>
      <c r="K160" s="77">
        <v>0</v>
      </c>
      <c r="L160" s="77">
        <v>109.0959096</v>
      </c>
      <c r="M160" s="78">
        <v>2.0000000000000001E-4</v>
      </c>
      <c r="N160" s="78">
        <v>8.9999999999999998E-4</v>
      </c>
      <c r="O160" s="78">
        <v>2.0000000000000001E-4</v>
      </c>
    </row>
    <row r="161" spans="2:15">
      <c r="B161" t="s">
        <v>1682</v>
      </c>
      <c r="C161" t="s">
        <v>1683</v>
      </c>
      <c r="D161" t="s">
        <v>100</v>
      </c>
      <c r="E161" t="s">
        <v>123</v>
      </c>
      <c r="F161" t="s">
        <v>1684</v>
      </c>
      <c r="G161" t="s">
        <v>1681</v>
      </c>
      <c r="H161" t="s">
        <v>102</v>
      </c>
      <c r="I161" s="77">
        <v>417.14</v>
      </c>
      <c r="J161" s="77">
        <v>927</v>
      </c>
      <c r="K161" s="77">
        <v>0</v>
      </c>
      <c r="L161" s="77">
        <v>3.8668878000000002</v>
      </c>
      <c r="M161" s="78">
        <v>0</v>
      </c>
      <c r="N161" s="78">
        <v>0</v>
      </c>
      <c r="O161" s="78">
        <v>0</v>
      </c>
    </row>
    <row r="162" spans="2:15">
      <c r="B162" t="s">
        <v>1685</v>
      </c>
      <c r="C162" t="s">
        <v>1686</v>
      </c>
      <c r="D162" t="s">
        <v>100</v>
      </c>
      <c r="E162" t="s">
        <v>123</v>
      </c>
      <c r="F162" t="s">
        <v>1687</v>
      </c>
      <c r="G162" t="s">
        <v>1688</v>
      </c>
      <c r="H162" t="s">
        <v>102</v>
      </c>
      <c r="I162" s="77">
        <v>21910.65</v>
      </c>
      <c r="J162" s="77">
        <v>764.7</v>
      </c>
      <c r="K162" s="77">
        <v>0</v>
      </c>
      <c r="L162" s="77">
        <v>167.55074055</v>
      </c>
      <c r="M162" s="78">
        <v>2.0000000000000001E-4</v>
      </c>
      <c r="N162" s="78">
        <v>1.2999999999999999E-3</v>
      </c>
      <c r="O162" s="78">
        <v>2.0000000000000001E-4</v>
      </c>
    </row>
    <row r="163" spans="2:15">
      <c r="B163" t="s">
        <v>1689</v>
      </c>
      <c r="C163" t="s">
        <v>1690</v>
      </c>
      <c r="D163" t="s">
        <v>100</v>
      </c>
      <c r="E163" t="s">
        <v>123</v>
      </c>
      <c r="F163" t="s">
        <v>1691</v>
      </c>
      <c r="G163" t="s">
        <v>125</v>
      </c>
      <c r="H163" t="s">
        <v>102</v>
      </c>
      <c r="I163" s="77">
        <v>389.77</v>
      </c>
      <c r="J163" s="77">
        <v>8800</v>
      </c>
      <c r="K163" s="77">
        <v>0</v>
      </c>
      <c r="L163" s="77">
        <v>34.299759999999999</v>
      </c>
      <c r="M163" s="78">
        <v>0</v>
      </c>
      <c r="N163" s="78">
        <v>2.9999999999999997E-4</v>
      </c>
      <c r="O163" s="78">
        <v>0</v>
      </c>
    </row>
    <row r="164" spans="2:15">
      <c r="B164" t="s">
        <v>1692</v>
      </c>
      <c r="C164" t="s">
        <v>1693</v>
      </c>
      <c r="D164" t="s">
        <v>100</v>
      </c>
      <c r="E164" t="s">
        <v>123</v>
      </c>
      <c r="F164" t="s">
        <v>1694</v>
      </c>
      <c r="G164" t="s">
        <v>125</v>
      </c>
      <c r="H164" t="s">
        <v>102</v>
      </c>
      <c r="I164" s="77">
        <v>2949.96</v>
      </c>
      <c r="J164" s="77">
        <v>326.2</v>
      </c>
      <c r="K164" s="77">
        <v>0</v>
      </c>
      <c r="L164" s="77">
        <v>9.6227695200000003</v>
      </c>
      <c r="M164" s="78">
        <v>2.0000000000000001E-4</v>
      </c>
      <c r="N164" s="78">
        <v>1E-4</v>
      </c>
      <c r="O164" s="78">
        <v>0</v>
      </c>
    </row>
    <row r="165" spans="2:15">
      <c r="B165" t="s">
        <v>1695</v>
      </c>
      <c r="C165" t="s">
        <v>1696</v>
      </c>
      <c r="D165" t="s">
        <v>100</v>
      </c>
      <c r="E165" t="s">
        <v>123</v>
      </c>
      <c r="F165" t="s">
        <v>1697</v>
      </c>
      <c r="G165" t="s">
        <v>125</v>
      </c>
      <c r="H165" t="s">
        <v>102</v>
      </c>
      <c r="I165" s="77">
        <v>24627.45</v>
      </c>
      <c r="J165" s="77">
        <v>169.8</v>
      </c>
      <c r="K165" s="77">
        <v>0</v>
      </c>
      <c r="L165" s="77">
        <v>41.817410099999996</v>
      </c>
      <c r="M165" s="78">
        <v>2.0000000000000001E-4</v>
      </c>
      <c r="N165" s="78">
        <v>2.9999999999999997E-4</v>
      </c>
      <c r="O165" s="78">
        <v>1E-4</v>
      </c>
    </row>
    <row r="166" spans="2:15">
      <c r="B166" t="s">
        <v>1698</v>
      </c>
      <c r="C166" t="s">
        <v>1699</v>
      </c>
      <c r="D166" t="s">
        <v>100</v>
      </c>
      <c r="E166" t="s">
        <v>123</v>
      </c>
      <c r="F166" t="s">
        <v>1700</v>
      </c>
      <c r="G166" t="s">
        <v>125</v>
      </c>
      <c r="H166" t="s">
        <v>102</v>
      </c>
      <c r="I166" s="77">
        <v>6202.47</v>
      </c>
      <c r="J166" s="77">
        <v>456.4</v>
      </c>
      <c r="K166" s="77">
        <v>0</v>
      </c>
      <c r="L166" s="77">
        <v>28.30807308</v>
      </c>
      <c r="M166" s="78">
        <v>2.9999999999999997E-4</v>
      </c>
      <c r="N166" s="78">
        <v>2.0000000000000001E-4</v>
      </c>
      <c r="O166" s="78">
        <v>0</v>
      </c>
    </row>
    <row r="167" spans="2:15">
      <c r="B167" t="s">
        <v>1701</v>
      </c>
      <c r="C167" t="s">
        <v>1702</v>
      </c>
      <c r="D167" t="s">
        <v>100</v>
      </c>
      <c r="E167" t="s">
        <v>123</v>
      </c>
      <c r="F167" t="s">
        <v>1703</v>
      </c>
      <c r="G167" t="s">
        <v>125</v>
      </c>
      <c r="H167" t="s">
        <v>102</v>
      </c>
      <c r="I167" s="77">
        <v>2013.99</v>
      </c>
      <c r="J167" s="77">
        <v>642.70000000000005</v>
      </c>
      <c r="K167" s="77">
        <v>0</v>
      </c>
      <c r="L167" s="77">
        <v>12.94391373</v>
      </c>
      <c r="M167" s="78">
        <v>2.9999999999999997E-4</v>
      </c>
      <c r="N167" s="78">
        <v>1E-4</v>
      </c>
      <c r="O167" s="78">
        <v>0</v>
      </c>
    </row>
    <row r="168" spans="2:15">
      <c r="B168" t="s">
        <v>1704</v>
      </c>
      <c r="C168" t="s">
        <v>1705</v>
      </c>
      <c r="D168" t="s">
        <v>100</v>
      </c>
      <c r="E168" t="s">
        <v>123</v>
      </c>
      <c r="F168" t="s">
        <v>1706</v>
      </c>
      <c r="G168" t="s">
        <v>125</v>
      </c>
      <c r="H168" t="s">
        <v>102</v>
      </c>
      <c r="I168" s="77">
        <v>16417.349999999999</v>
      </c>
      <c r="J168" s="77">
        <v>384.2</v>
      </c>
      <c r="K168" s="77">
        <v>0</v>
      </c>
      <c r="L168" s="77">
        <v>63.075458699999999</v>
      </c>
      <c r="M168" s="78">
        <v>2.0000000000000001E-4</v>
      </c>
      <c r="N168" s="78">
        <v>5.0000000000000001E-4</v>
      </c>
      <c r="O168" s="78">
        <v>1E-4</v>
      </c>
    </row>
    <row r="169" spans="2:15">
      <c r="B169" t="s">
        <v>1707</v>
      </c>
      <c r="C169" t="s">
        <v>1708</v>
      </c>
      <c r="D169" t="s">
        <v>100</v>
      </c>
      <c r="E169" t="s">
        <v>123</v>
      </c>
      <c r="F169" t="s">
        <v>1709</v>
      </c>
      <c r="G169" t="s">
        <v>1481</v>
      </c>
      <c r="H169" t="s">
        <v>102</v>
      </c>
      <c r="I169" s="77">
        <v>6183.91</v>
      </c>
      <c r="J169" s="77">
        <v>116.9</v>
      </c>
      <c r="K169" s="77">
        <v>0</v>
      </c>
      <c r="L169" s="77">
        <v>7.2289907900000001</v>
      </c>
      <c r="M169" s="78">
        <v>1E-4</v>
      </c>
      <c r="N169" s="78">
        <v>1E-4</v>
      </c>
      <c r="O169" s="78">
        <v>0</v>
      </c>
    </row>
    <row r="170" spans="2:15">
      <c r="B170" t="s">
        <v>1710</v>
      </c>
      <c r="C170" t="s">
        <v>1711</v>
      </c>
      <c r="D170" t="s">
        <v>100</v>
      </c>
      <c r="E170" t="s">
        <v>123</v>
      </c>
      <c r="F170" t="s">
        <v>1712</v>
      </c>
      <c r="G170" t="s">
        <v>1481</v>
      </c>
      <c r="H170" t="s">
        <v>102</v>
      </c>
      <c r="I170" s="77">
        <v>25676.18</v>
      </c>
      <c r="J170" s="77">
        <v>36.200000000000003</v>
      </c>
      <c r="K170" s="77">
        <v>0</v>
      </c>
      <c r="L170" s="77">
        <v>9.2947771600000006</v>
      </c>
      <c r="M170" s="78">
        <v>2.9999999999999997E-4</v>
      </c>
      <c r="N170" s="78">
        <v>1E-4</v>
      </c>
      <c r="O170" s="78">
        <v>0</v>
      </c>
    </row>
    <row r="171" spans="2:15">
      <c r="B171" t="s">
        <v>1713</v>
      </c>
      <c r="C171" t="s">
        <v>1714</v>
      </c>
      <c r="D171" t="s">
        <v>100</v>
      </c>
      <c r="E171" t="s">
        <v>123</v>
      </c>
      <c r="F171" t="s">
        <v>1715</v>
      </c>
      <c r="G171" t="s">
        <v>1481</v>
      </c>
      <c r="H171" t="s">
        <v>102</v>
      </c>
      <c r="I171" s="77">
        <v>4366.6899999999996</v>
      </c>
      <c r="J171" s="77">
        <v>619.29999999999995</v>
      </c>
      <c r="K171" s="77">
        <v>0</v>
      </c>
      <c r="L171" s="77">
        <v>27.04291117</v>
      </c>
      <c r="M171" s="78">
        <v>2.0000000000000001E-4</v>
      </c>
      <c r="N171" s="78">
        <v>2.0000000000000001E-4</v>
      </c>
      <c r="O171" s="78">
        <v>0</v>
      </c>
    </row>
    <row r="172" spans="2:15">
      <c r="B172" t="s">
        <v>1716</v>
      </c>
      <c r="C172" t="s">
        <v>1717</v>
      </c>
      <c r="D172" t="s">
        <v>100</v>
      </c>
      <c r="E172" t="s">
        <v>123</v>
      </c>
      <c r="F172" t="s">
        <v>1718</v>
      </c>
      <c r="G172" t="s">
        <v>745</v>
      </c>
      <c r="H172" t="s">
        <v>102</v>
      </c>
      <c r="I172" s="77">
        <v>15425.9</v>
      </c>
      <c r="J172" s="77">
        <v>90.8</v>
      </c>
      <c r="K172" s="77">
        <v>0</v>
      </c>
      <c r="L172" s="77">
        <v>14.006717200000001</v>
      </c>
      <c r="M172" s="78">
        <v>1E-4</v>
      </c>
      <c r="N172" s="78">
        <v>1E-4</v>
      </c>
      <c r="O172" s="78">
        <v>0</v>
      </c>
    </row>
    <row r="173" spans="2:15">
      <c r="B173" t="s">
        <v>1719</v>
      </c>
      <c r="C173" t="s">
        <v>1720</v>
      </c>
      <c r="D173" t="s">
        <v>100</v>
      </c>
      <c r="E173" t="s">
        <v>123</v>
      </c>
      <c r="F173" t="s">
        <v>1721</v>
      </c>
      <c r="G173" t="s">
        <v>745</v>
      </c>
      <c r="H173" t="s">
        <v>102</v>
      </c>
      <c r="I173" s="77">
        <v>10258</v>
      </c>
      <c r="J173" s="77">
        <v>206</v>
      </c>
      <c r="K173" s="77">
        <v>0</v>
      </c>
      <c r="L173" s="77">
        <v>21.13148</v>
      </c>
      <c r="M173" s="78">
        <v>1E-4</v>
      </c>
      <c r="N173" s="78">
        <v>2.0000000000000001E-4</v>
      </c>
      <c r="O173" s="78">
        <v>0</v>
      </c>
    </row>
    <row r="174" spans="2:15">
      <c r="B174" t="s">
        <v>1722</v>
      </c>
      <c r="C174" t="s">
        <v>1723</v>
      </c>
      <c r="D174" t="s">
        <v>100</v>
      </c>
      <c r="E174" t="s">
        <v>123</v>
      </c>
      <c r="F174" t="s">
        <v>1724</v>
      </c>
      <c r="G174" t="s">
        <v>745</v>
      </c>
      <c r="H174" t="s">
        <v>102</v>
      </c>
      <c r="I174" s="77">
        <v>13644.99</v>
      </c>
      <c r="J174" s="77">
        <v>761.9</v>
      </c>
      <c r="K174" s="77">
        <v>0</v>
      </c>
      <c r="L174" s="77">
        <v>103.96117881000001</v>
      </c>
      <c r="M174" s="78">
        <v>1E-4</v>
      </c>
      <c r="N174" s="78">
        <v>8.0000000000000004E-4</v>
      </c>
      <c r="O174" s="78">
        <v>1E-4</v>
      </c>
    </row>
    <row r="175" spans="2:15">
      <c r="B175" t="s">
        <v>1725</v>
      </c>
      <c r="C175" t="s">
        <v>1726</v>
      </c>
      <c r="D175" t="s">
        <v>100</v>
      </c>
      <c r="E175" t="s">
        <v>123</v>
      </c>
      <c r="F175" t="s">
        <v>1727</v>
      </c>
      <c r="G175" t="s">
        <v>127</v>
      </c>
      <c r="H175" t="s">
        <v>102</v>
      </c>
      <c r="I175" s="77">
        <v>13320.03</v>
      </c>
      <c r="J175" s="77">
        <v>461.8</v>
      </c>
      <c r="K175" s="77">
        <v>0</v>
      </c>
      <c r="L175" s="77">
        <v>61.511898539999997</v>
      </c>
      <c r="M175" s="78">
        <v>2.0000000000000001E-4</v>
      </c>
      <c r="N175" s="78">
        <v>5.0000000000000001E-4</v>
      </c>
      <c r="O175" s="78">
        <v>1E-4</v>
      </c>
    </row>
    <row r="176" spans="2:15">
      <c r="B176" t="s">
        <v>1728</v>
      </c>
      <c r="C176" t="s">
        <v>1729</v>
      </c>
      <c r="D176" t="s">
        <v>100</v>
      </c>
      <c r="E176" t="s">
        <v>123</v>
      </c>
      <c r="F176" t="s">
        <v>1730</v>
      </c>
      <c r="G176" t="s">
        <v>127</v>
      </c>
      <c r="H176" t="s">
        <v>102</v>
      </c>
      <c r="I176" s="77">
        <v>5857.23</v>
      </c>
      <c r="J176" s="77">
        <v>2608</v>
      </c>
      <c r="K176" s="77">
        <v>0</v>
      </c>
      <c r="L176" s="77">
        <v>152.75655839999999</v>
      </c>
      <c r="M176" s="78">
        <v>2.9999999999999997E-4</v>
      </c>
      <c r="N176" s="78">
        <v>1.1999999999999999E-3</v>
      </c>
      <c r="O176" s="78">
        <v>2.0000000000000001E-4</v>
      </c>
    </row>
    <row r="177" spans="2:15">
      <c r="B177" t="s">
        <v>1731</v>
      </c>
      <c r="C177" t="s">
        <v>1732</v>
      </c>
      <c r="D177" t="s">
        <v>100</v>
      </c>
      <c r="E177" t="s">
        <v>123</v>
      </c>
      <c r="F177" t="s">
        <v>1733</v>
      </c>
      <c r="G177" t="s">
        <v>127</v>
      </c>
      <c r="H177" t="s">
        <v>102</v>
      </c>
      <c r="I177" s="77">
        <v>2241.62</v>
      </c>
      <c r="J177" s="77">
        <v>1686</v>
      </c>
      <c r="K177" s="77">
        <v>0</v>
      </c>
      <c r="L177" s="77">
        <v>37.793713199999999</v>
      </c>
      <c r="M177" s="78">
        <v>2.9999999999999997E-4</v>
      </c>
      <c r="N177" s="78">
        <v>2.9999999999999997E-4</v>
      </c>
      <c r="O177" s="78">
        <v>1E-4</v>
      </c>
    </row>
    <row r="178" spans="2:15">
      <c r="B178" t="s">
        <v>1734</v>
      </c>
      <c r="C178" t="s">
        <v>1735</v>
      </c>
      <c r="D178" t="s">
        <v>100</v>
      </c>
      <c r="E178" t="s">
        <v>123</v>
      </c>
      <c r="F178" t="s">
        <v>1736</v>
      </c>
      <c r="G178" t="s">
        <v>127</v>
      </c>
      <c r="H178" t="s">
        <v>102</v>
      </c>
      <c r="I178" s="77">
        <v>23801.66</v>
      </c>
      <c r="J178" s="77">
        <v>369.5</v>
      </c>
      <c r="K178" s="77">
        <v>0</v>
      </c>
      <c r="L178" s="77">
        <v>87.947133699999995</v>
      </c>
      <c r="M178" s="78">
        <v>2.9999999999999997E-4</v>
      </c>
      <c r="N178" s="78">
        <v>6.9999999999999999E-4</v>
      </c>
      <c r="O178" s="78">
        <v>1E-4</v>
      </c>
    </row>
    <row r="179" spans="2:15">
      <c r="B179" t="s">
        <v>1737</v>
      </c>
      <c r="C179" t="s">
        <v>1738</v>
      </c>
      <c r="D179" t="s">
        <v>100</v>
      </c>
      <c r="E179" t="s">
        <v>123</v>
      </c>
      <c r="F179" t="s">
        <v>1739</v>
      </c>
      <c r="G179" t="s">
        <v>127</v>
      </c>
      <c r="H179" t="s">
        <v>102</v>
      </c>
      <c r="I179" s="77">
        <v>3580.07</v>
      </c>
      <c r="J179" s="77">
        <v>1352</v>
      </c>
      <c r="K179" s="77">
        <v>0</v>
      </c>
      <c r="L179" s="77">
        <v>48.402546399999999</v>
      </c>
      <c r="M179" s="78">
        <v>2.9999999999999997E-4</v>
      </c>
      <c r="N179" s="78">
        <v>4.0000000000000002E-4</v>
      </c>
      <c r="O179" s="78">
        <v>1E-4</v>
      </c>
    </row>
    <row r="180" spans="2:15">
      <c r="B180" t="s">
        <v>1740</v>
      </c>
      <c r="C180" t="s">
        <v>1741</v>
      </c>
      <c r="D180" t="s">
        <v>100</v>
      </c>
      <c r="E180" t="s">
        <v>123</v>
      </c>
      <c r="F180" t="s">
        <v>766</v>
      </c>
      <c r="G180" t="s">
        <v>128</v>
      </c>
      <c r="H180" t="s">
        <v>102</v>
      </c>
      <c r="I180" s="77">
        <v>9728.83</v>
      </c>
      <c r="J180" s="77">
        <v>982</v>
      </c>
      <c r="K180" s="77">
        <v>0</v>
      </c>
      <c r="L180" s="77">
        <v>95.537110600000005</v>
      </c>
      <c r="M180" s="78">
        <v>1E-4</v>
      </c>
      <c r="N180" s="78">
        <v>8.0000000000000004E-4</v>
      </c>
      <c r="O180" s="78">
        <v>1E-4</v>
      </c>
    </row>
    <row r="181" spans="2:15">
      <c r="B181" t="s">
        <v>1742</v>
      </c>
      <c r="C181" t="s">
        <v>1743</v>
      </c>
      <c r="D181" t="s">
        <v>100</v>
      </c>
      <c r="E181" t="s">
        <v>123</v>
      </c>
      <c r="F181" t="s">
        <v>1744</v>
      </c>
      <c r="G181" t="s">
        <v>129</v>
      </c>
      <c r="H181" t="s">
        <v>102</v>
      </c>
      <c r="I181" s="77">
        <v>2049.0500000000002</v>
      </c>
      <c r="J181" s="77">
        <v>2004</v>
      </c>
      <c r="K181" s="77">
        <v>0</v>
      </c>
      <c r="L181" s="77">
        <v>41.062961999999999</v>
      </c>
      <c r="M181" s="78">
        <v>2.0000000000000001E-4</v>
      </c>
      <c r="N181" s="78">
        <v>2.9999999999999997E-4</v>
      </c>
      <c r="O181" s="78">
        <v>1E-4</v>
      </c>
    </row>
    <row r="182" spans="2:15">
      <c r="B182" t="s">
        <v>1745</v>
      </c>
      <c r="C182" t="s">
        <v>1746</v>
      </c>
      <c r="D182" t="s">
        <v>100</v>
      </c>
      <c r="E182" t="s">
        <v>123</v>
      </c>
      <c r="F182" t="s">
        <v>1747</v>
      </c>
      <c r="G182" t="s">
        <v>129</v>
      </c>
      <c r="H182" t="s">
        <v>102</v>
      </c>
      <c r="I182" s="77">
        <v>40258.39</v>
      </c>
      <c r="J182" s="77">
        <v>26.7</v>
      </c>
      <c r="K182" s="77">
        <v>0</v>
      </c>
      <c r="L182" s="77">
        <v>10.748990129999999</v>
      </c>
      <c r="M182" s="78">
        <v>2.9999999999999997E-4</v>
      </c>
      <c r="N182" s="78">
        <v>1E-4</v>
      </c>
      <c r="O182" s="78">
        <v>0</v>
      </c>
    </row>
    <row r="183" spans="2:15">
      <c r="B183" t="s">
        <v>1748</v>
      </c>
      <c r="C183" t="s">
        <v>1749</v>
      </c>
      <c r="D183" t="s">
        <v>100</v>
      </c>
      <c r="E183" t="s">
        <v>123</v>
      </c>
      <c r="F183" t="s">
        <v>1750</v>
      </c>
      <c r="G183" t="s">
        <v>129</v>
      </c>
      <c r="H183" t="s">
        <v>102</v>
      </c>
      <c r="I183" s="77">
        <v>5739.86</v>
      </c>
      <c r="J183" s="77">
        <v>71.8</v>
      </c>
      <c r="K183" s="77">
        <v>0</v>
      </c>
      <c r="L183" s="77">
        <v>4.1212194799999997</v>
      </c>
      <c r="M183" s="78">
        <v>1E-4</v>
      </c>
      <c r="N183" s="78">
        <v>0</v>
      </c>
      <c r="O183" s="78">
        <v>0</v>
      </c>
    </row>
    <row r="184" spans="2:15">
      <c r="B184" s="79" t="s">
        <v>1751</v>
      </c>
      <c r="E184" s="16"/>
      <c r="F184" s="16"/>
      <c r="G184" s="16"/>
      <c r="I184" s="81">
        <v>0</v>
      </c>
      <c r="K184" s="81">
        <v>0</v>
      </c>
      <c r="L184" s="81">
        <v>0</v>
      </c>
      <c r="N184" s="80">
        <v>0</v>
      </c>
      <c r="O184" s="80">
        <v>0</v>
      </c>
    </row>
    <row r="185" spans="2:15">
      <c r="B185" t="s">
        <v>211</v>
      </c>
      <c r="C185" t="s">
        <v>211</v>
      </c>
      <c r="E185" s="16"/>
      <c r="F185" s="16"/>
      <c r="G185" t="s">
        <v>211</v>
      </c>
      <c r="H185" t="s">
        <v>211</v>
      </c>
      <c r="I185" s="77">
        <v>0</v>
      </c>
      <c r="J185" s="77">
        <v>0</v>
      </c>
      <c r="L185" s="77">
        <v>0</v>
      </c>
      <c r="M185" s="78">
        <v>0</v>
      </c>
      <c r="N185" s="78">
        <v>0</v>
      </c>
      <c r="O185" s="78">
        <v>0</v>
      </c>
    </row>
    <row r="186" spans="2:15">
      <c r="B186" s="79" t="s">
        <v>226</v>
      </c>
      <c r="E186" s="16"/>
      <c r="F186" s="16"/>
      <c r="G186" s="16"/>
      <c r="I186" s="81">
        <v>694294.73</v>
      </c>
      <c r="K186" s="81">
        <v>18.254829999999998</v>
      </c>
      <c r="L186" s="81">
        <v>31721.917228830851</v>
      </c>
      <c r="N186" s="80">
        <v>0.25390000000000001</v>
      </c>
      <c r="O186" s="80">
        <v>4.53E-2</v>
      </c>
    </row>
    <row r="187" spans="2:15">
      <c r="B187" s="79" t="s">
        <v>334</v>
      </c>
      <c r="E187" s="16"/>
      <c r="F187" s="16"/>
      <c r="G187" s="16"/>
      <c r="I187" s="81">
        <v>177283.45</v>
      </c>
      <c r="K187" s="81">
        <v>3.9660000000000001E-2</v>
      </c>
      <c r="L187" s="81">
        <v>12067.986745774384</v>
      </c>
      <c r="N187" s="80">
        <v>9.6600000000000005E-2</v>
      </c>
      <c r="O187" s="80">
        <v>1.72E-2</v>
      </c>
    </row>
    <row r="188" spans="2:15">
      <c r="B188" t="s">
        <v>1752</v>
      </c>
      <c r="C188" t="s">
        <v>1753</v>
      </c>
      <c r="D188" t="s">
        <v>1754</v>
      </c>
      <c r="E188" t="s">
        <v>927</v>
      </c>
      <c r="F188" t="s">
        <v>1755</v>
      </c>
      <c r="G188" t="s">
        <v>1037</v>
      </c>
      <c r="H188" t="s">
        <v>106</v>
      </c>
      <c r="I188" s="77">
        <v>79.95</v>
      </c>
      <c r="J188" s="77">
        <v>6267</v>
      </c>
      <c r="K188" s="77">
        <v>0</v>
      </c>
      <c r="L188" s="77">
        <v>18.498642318000002</v>
      </c>
      <c r="M188" s="78">
        <v>0</v>
      </c>
      <c r="N188" s="78">
        <v>1E-4</v>
      </c>
      <c r="O188" s="78">
        <v>0</v>
      </c>
    </row>
    <row r="189" spans="2:15">
      <c r="B189" t="s">
        <v>1756</v>
      </c>
      <c r="C189" t="s">
        <v>1757</v>
      </c>
      <c r="D189" t="s">
        <v>1758</v>
      </c>
      <c r="E189" t="s">
        <v>927</v>
      </c>
      <c r="F189" t="s">
        <v>1759</v>
      </c>
      <c r="G189" t="s">
        <v>1012</v>
      </c>
      <c r="H189" t="s">
        <v>106</v>
      </c>
      <c r="I189" s="77">
        <v>1826.88</v>
      </c>
      <c r="J189" s="77">
        <v>2905</v>
      </c>
      <c r="K189" s="77">
        <v>0</v>
      </c>
      <c r="L189" s="77">
        <v>195.937629888</v>
      </c>
      <c r="M189" s="78">
        <v>0</v>
      </c>
      <c r="N189" s="78">
        <v>1.6000000000000001E-3</v>
      </c>
      <c r="O189" s="78">
        <v>2.9999999999999997E-4</v>
      </c>
    </row>
    <row r="190" spans="2:15">
      <c r="B190" t="s">
        <v>1760</v>
      </c>
      <c r="C190" t="s">
        <v>1761</v>
      </c>
      <c r="D190" t="s">
        <v>1754</v>
      </c>
      <c r="E190" t="s">
        <v>927</v>
      </c>
      <c r="F190" t="s">
        <v>1762</v>
      </c>
      <c r="G190" t="s">
        <v>1055</v>
      </c>
      <c r="H190" t="s">
        <v>106</v>
      </c>
      <c r="I190" s="77">
        <v>609.54999999999995</v>
      </c>
      <c r="J190" s="77">
        <v>2563</v>
      </c>
      <c r="K190" s="77">
        <v>0</v>
      </c>
      <c r="L190" s="77">
        <v>57.679253918000001</v>
      </c>
      <c r="M190" s="78">
        <v>0</v>
      </c>
      <c r="N190" s="78">
        <v>5.0000000000000001E-4</v>
      </c>
      <c r="O190" s="78">
        <v>1E-4</v>
      </c>
    </row>
    <row r="191" spans="2:15">
      <c r="B191" t="s">
        <v>1763</v>
      </c>
      <c r="C191" t="s">
        <v>1764</v>
      </c>
      <c r="D191" t="s">
        <v>1758</v>
      </c>
      <c r="E191" t="s">
        <v>927</v>
      </c>
      <c r="F191" t="s">
        <v>1765</v>
      </c>
      <c r="G191" t="s">
        <v>1766</v>
      </c>
      <c r="H191" t="s">
        <v>106</v>
      </c>
      <c r="I191" s="77">
        <v>2301.33</v>
      </c>
      <c r="J191" s="77">
        <v>3676</v>
      </c>
      <c r="K191" s="77">
        <v>0</v>
      </c>
      <c r="L191" s="77">
        <v>312.3317208336</v>
      </c>
      <c r="M191" s="78">
        <v>0</v>
      </c>
      <c r="N191" s="78">
        <v>2.5000000000000001E-3</v>
      </c>
      <c r="O191" s="78">
        <v>4.0000000000000002E-4</v>
      </c>
    </row>
    <row r="192" spans="2:15">
      <c r="B192" t="s">
        <v>1767</v>
      </c>
      <c r="C192" t="s">
        <v>1768</v>
      </c>
      <c r="D192" t="s">
        <v>1758</v>
      </c>
      <c r="E192" t="s">
        <v>927</v>
      </c>
      <c r="F192" t="s">
        <v>1769</v>
      </c>
      <c r="G192" t="s">
        <v>1147</v>
      </c>
      <c r="H192" t="s">
        <v>106</v>
      </c>
      <c r="I192" s="77">
        <v>3755.28</v>
      </c>
      <c r="J192" s="77">
        <v>316</v>
      </c>
      <c r="K192" s="77">
        <v>0</v>
      </c>
      <c r="L192" s="77">
        <v>43.8118002816</v>
      </c>
      <c r="M192" s="78">
        <v>1E-4</v>
      </c>
      <c r="N192" s="78">
        <v>4.0000000000000002E-4</v>
      </c>
      <c r="O192" s="78">
        <v>1E-4</v>
      </c>
    </row>
    <row r="193" spans="2:15">
      <c r="B193" t="s">
        <v>1770</v>
      </c>
      <c r="C193" t="s">
        <v>1771</v>
      </c>
      <c r="D193" t="s">
        <v>1758</v>
      </c>
      <c r="E193" t="s">
        <v>927</v>
      </c>
      <c r="F193" t="s">
        <v>1772</v>
      </c>
      <c r="G193" t="s">
        <v>1147</v>
      </c>
      <c r="H193" t="s">
        <v>106</v>
      </c>
      <c r="I193" s="77">
        <v>2130.87</v>
      </c>
      <c r="J193" s="77">
        <v>1074</v>
      </c>
      <c r="K193" s="77">
        <v>0</v>
      </c>
      <c r="L193" s="77">
        <v>84.493427709599999</v>
      </c>
      <c r="M193" s="78">
        <v>1E-4</v>
      </c>
      <c r="N193" s="78">
        <v>6.9999999999999999E-4</v>
      </c>
      <c r="O193" s="78">
        <v>1E-4</v>
      </c>
    </row>
    <row r="194" spans="2:15">
      <c r="B194" t="s">
        <v>1773</v>
      </c>
      <c r="C194" t="s">
        <v>1774</v>
      </c>
      <c r="D194" t="s">
        <v>1754</v>
      </c>
      <c r="E194" t="s">
        <v>927</v>
      </c>
      <c r="F194" t="s">
        <v>1775</v>
      </c>
      <c r="G194" t="s">
        <v>1776</v>
      </c>
      <c r="H194" t="s">
        <v>106</v>
      </c>
      <c r="I194" s="77">
        <v>1772.92</v>
      </c>
      <c r="J194" s="77">
        <v>4028</v>
      </c>
      <c r="K194" s="77">
        <v>0</v>
      </c>
      <c r="L194" s="77">
        <v>263.65759937920001</v>
      </c>
      <c r="M194" s="78">
        <v>0</v>
      </c>
      <c r="N194" s="78">
        <v>2.0999999999999999E-3</v>
      </c>
      <c r="O194" s="78">
        <v>4.0000000000000002E-4</v>
      </c>
    </row>
    <row r="195" spans="2:15">
      <c r="B195" t="s">
        <v>1777</v>
      </c>
      <c r="C195" t="s">
        <v>1778</v>
      </c>
      <c r="D195" t="s">
        <v>1758</v>
      </c>
      <c r="E195" t="s">
        <v>927</v>
      </c>
      <c r="F195" t="s">
        <v>928</v>
      </c>
      <c r="G195" t="s">
        <v>929</v>
      </c>
      <c r="H195" t="s">
        <v>106</v>
      </c>
      <c r="I195" s="77">
        <v>831.1</v>
      </c>
      <c r="J195" s="77">
        <v>25396</v>
      </c>
      <c r="K195" s="77">
        <v>0</v>
      </c>
      <c r="L195" s="77">
        <v>779.25624795199997</v>
      </c>
      <c r="M195" s="78">
        <v>0</v>
      </c>
      <c r="N195" s="78">
        <v>6.1999999999999998E-3</v>
      </c>
      <c r="O195" s="78">
        <v>1.1000000000000001E-3</v>
      </c>
    </row>
    <row r="196" spans="2:15">
      <c r="B196" t="s">
        <v>1779</v>
      </c>
      <c r="C196" t="s">
        <v>1780</v>
      </c>
      <c r="D196" t="s">
        <v>1758</v>
      </c>
      <c r="E196" t="s">
        <v>927</v>
      </c>
      <c r="F196" t="s">
        <v>1781</v>
      </c>
      <c r="G196" t="s">
        <v>1086</v>
      </c>
      <c r="H196" t="s">
        <v>106</v>
      </c>
      <c r="I196" s="77">
        <v>762.87</v>
      </c>
      <c r="J196" s="77">
        <v>2882</v>
      </c>
      <c r="K196" s="77">
        <v>0</v>
      </c>
      <c r="L196" s="77">
        <v>81.171992272799997</v>
      </c>
      <c r="M196" s="78">
        <v>0</v>
      </c>
      <c r="N196" s="78">
        <v>5.9999999999999995E-4</v>
      </c>
      <c r="O196" s="78">
        <v>1E-4</v>
      </c>
    </row>
    <row r="197" spans="2:15">
      <c r="B197" t="s">
        <v>1782</v>
      </c>
      <c r="C197" t="s">
        <v>1783</v>
      </c>
      <c r="D197" t="s">
        <v>1758</v>
      </c>
      <c r="E197" t="s">
        <v>927</v>
      </c>
      <c r="F197" t="s">
        <v>1784</v>
      </c>
      <c r="G197" t="s">
        <v>1086</v>
      </c>
      <c r="H197" t="s">
        <v>106</v>
      </c>
      <c r="I197" s="77">
        <v>374.65</v>
      </c>
      <c r="J197" s="77">
        <v>16911</v>
      </c>
      <c r="K197" s="77">
        <v>0</v>
      </c>
      <c r="L197" s="77">
        <v>233.914271058</v>
      </c>
      <c r="M197" s="78">
        <v>0</v>
      </c>
      <c r="N197" s="78">
        <v>1.9E-3</v>
      </c>
      <c r="O197" s="78">
        <v>2.9999999999999997E-4</v>
      </c>
    </row>
    <row r="198" spans="2:15">
      <c r="B198" t="s">
        <v>1785</v>
      </c>
      <c r="C198" t="s">
        <v>1786</v>
      </c>
      <c r="D198" t="s">
        <v>1754</v>
      </c>
      <c r="E198" t="s">
        <v>927</v>
      </c>
      <c r="F198" t="s">
        <v>1787</v>
      </c>
      <c r="G198" t="s">
        <v>1086</v>
      </c>
      <c r="H198" t="s">
        <v>106</v>
      </c>
      <c r="I198" s="77">
        <v>2253.6799999999998</v>
      </c>
      <c r="J198" s="77">
        <v>485</v>
      </c>
      <c r="K198" s="77">
        <v>0</v>
      </c>
      <c r="L198" s="77">
        <v>40.354844816000004</v>
      </c>
      <c r="M198" s="78">
        <v>0</v>
      </c>
      <c r="N198" s="78">
        <v>2.9999999999999997E-4</v>
      </c>
      <c r="O198" s="78">
        <v>1E-4</v>
      </c>
    </row>
    <row r="199" spans="2:15">
      <c r="B199" t="s">
        <v>1788</v>
      </c>
      <c r="C199" t="s">
        <v>1789</v>
      </c>
      <c r="D199" t="s">
        <v>1754</v>
      </c>
      <c r="E199" t="s">
        <v>927</v>
      </c>
      <c r="F199" t="s">
        <v>1790</v>
      </c>
      <c r="G199" t="s">
        <v>1086</v>
      </c>
      <c r="H199" t="s">
        <v>106</v>
      </c>
      <c r="I199" s="77">
        <v>4842.57</v>
      </c>
      <c r="J199" s="77">
        <v>650</v>
      </c>
      <c r="K199" s="77">
        <v>0</v>
      </c>
      <c r="L199" s="77">
        <v>116.21199486</v>
      </c>
      <c r="M199" s="78">
        <v>1E-4</v>
      </c>
      <c r="N199" s="78">
        <v>8.9999999999999998E-4</v>
      </c>
      <c r="O199" s="78">
        <v>2.0000000000000001E-4</v>
      </c>
    </row>
    <row r="200" spans="2:15">
      <c r="B200" t="s">
        <v>1791</v>
      </c>
      <c r="C200" t="s">
        <v>1792</v>
      </c>
      <c r="D200" t="s">
        <v>1758</v>
      </c>
      <c r="E200" t="s">
        <v>927</v>
      </c>
      <c r="F200" t="s">
        <v>1793</v>
      </c>
      <c r="G200" t="s">
        <v>1086</v>
      </c>
      <c r="H200" t="s">
        <v>120</v>
      </c>
      <c r="I200" s="77">
        <v>40584.879999999997</v>
      </c>
      <c r="J200" s="77">
        <v>8.8000000000000007</v>
      </c>
      <c r="K200" s="77">
        <v>0</v>
      </c>
      <c r="L200" s="77">
        <v>8.7451000707839999</v>
      </c>
      <c r="M200" s="78">
        <v>1E-4</v>
      </c>
      <c r="N200" s="78">
        <v>1E-4</v>
      </c>
      <c r="O200" s="78">
        <v>0</v>
      </c>
    </row>
    <row r="201" spans="2:15">
      <c r="B201" t="s">
        <v>1794</v>
      </c>
      <c r="C201" t="s">
        <v>1795</v>
      </c>
      <c r="D201" t="s">
        <v>1758</v>
      </c>
      <c r="E201" t="s">
        <v>927</v>
      </c>
      <c r="F201" t="s">
        <v>1796</v>
      </c>
      <c r="G201" t="s">
        <v>1086</v>
      </c>
      <c r="H201" t="s">
        <v>106</v>
      </c>
      <c r="I201" s="77">
        <v>891.14</v>
      </c>
      <c r="J201" s="77">
        <v>7711</v>
      </c>
      <c r="K201" s="77">
        <v>0</v>
      </c>
      <c r="L201" s="77">
        <v>253.69875353680001</v>
      </c>
      <c r="M201" s="78">
        <v>0</v>
      </c>
      <c r="N201" s="78">
        <v>2E-3</v>
      </c>
      <c r="O201" s="78">
        <v>4.0000000000000002E-4</v>
      </c>
    </row>
    <row r="202" spans="2:15">
      <c r="B202" t="s">
        <v>1797</v>
      </c>
      <c r="C202" t="s">
        <v>1798</v>
      </c>
      <c r="D202" t="s">
        <v>1758</v>
      </c>
      <c r="E202" t="s">
        <v>927</v>
      </c>
      <c r="F202" t="s">
        <v>1799</v>
      </c>
      <c r="G202" t="s">
        <v>1086</v>
      </c>
      <c r="H202" t="s">
        <v>106</v>
      </c>
      <c r="I202" s="77">
        <v>317.36</v>
      </c>
      <c r="J202" s="77">
        <v>15379</v>
      </c>
      <c r="K202" s="77">
        <v>0</v>
      </c>
      <c r="L202" s="77">
        <v>180.19468492479999</v>
      </c>
      <c r="M202" s="78">
        <v>0</v>
      </c>
      <c r="N202" s="78">
        <v>1.4E-3</v>
      </c>
      <c r="O202" s="78">
        <v>2.9999999999999997E-4</v>
      </c>
    </row>
    <row r="203" spans="2:15">
      <c r="B203" t="s">
        <v>1800</v>
      </c>
      <c r="C203" t="s">
        <v>1801</v>
      </c>
      <c r="D203" t="s">
        <v>1758</v>
      </c>
      <c r="E203" t="s">
        <v>927</v>
      </c>
      <c r="F203" t="s">
        <v>1802</v>
      </c>
      <c r="G203" t="s">
        <v>1086</v>
      </c>
      <c r="H203" t="s">
        <v>106</v>
      </c>
      <c r="I203" s="77">
        <v>503.59</v>
      </c>
      <c r="J203" s="77">
        <v>12794</v>
      </c>
      <c r="K203" s="77">
        <v>0</v>
      </c>
      <c r="L203" s="77">
        <v>237.87299258319999</v>
      </c>
      <c r="M203" s="78">
        <v>0</v>
      </c>
      <c r="N203" s="78">
        <v>1.9E-3</v>
      </c>
      <c r="O203" s="78">
        <v>2.9999999999999997E-4</v>
      </c>
    </row>
    <row r="204" spans="2:15">
      <c r="B204" t="s">
        <v>1803</v>
      </c>
      <c r="C204" t="s">
        <v>1804</v>
      </c>
      <c r="D204" t="s">
        <v>1758</v>
      </c>
      <c r="E204" t="s">
        <v>927</v>
      </c>
      <c r="F204" t="s">
        <v>1805</v>
      </c>
      <c r="G204" t="s">
        <v>1023</v>
      </c>
      <c r="H204" t="s">
        <v>106</v>
      </c>
      <c r="I204" s="77">
        <v>4272.09</v>
      </c>
      <c r="J204" s="77">
        <v>274</v>
      </c>
      <c r="K204" s="77">
        <v>0</v>
      </c>
      <c r="L204" s="77">
        <v>43.216804207199999</v>
      </c>
      <c r="M204" s="78">
        <v>1E-4</v>
      </c>
      <c r="N204" s="78">
        <v>2.9999999999999997E-4</v>
      </c>
      <c r="O204" s="78">
        <v>1E-4</v>
      </c>
    </row>
    <row r="205" spans="2:15">
      <c r="B205" t="s">
        <v>1806</v>
      </c>
      <c r="C205" t="s">
        <v>1807</v>
      </c>
      <c r="D205" t="s">
        <v>1754</v>
      </c>
      <c r="E205" t="s">
        <v>927</v>
      </c>
      <c r="F205" t="s">
        <v>1808</v>
      </c>
      <c r="G205" t="s">
        <v>1023</v>
      </c>
      <c r="H205" t="s">
        <v>106</v>
      </c>
      <c r="I205" s="77">
        <v>7369.36</v>
      </c>
      <c r="J205" s="77">
        <v>283</v>
      </c>
      <c r="K205" s="77">
        <v>0</v>
      </c>
      <c r="L205" s="77">
        <v>76.997726249600007</v>
      </c>
      <c r="M205" s="78">
        <v>1E-4</v>
      </c>
      <c r="N205" s="78">
        <v>5.9999999999999995E-4</v>
      </c>
      <c r="O205" s="78">
        <v>1E-4</v>
      </c>
    </row>
    <row r="206" spans="2:15">
      <c r="B206" t="s">
        <v>1809</v>
      </c>
      <c r="C206" t="s">
        <v>1810</v>
      </c>
      <c r="D206" t="s">
        <v>1758</v>
      </c>
      <c r="E206" t="s">
        <v>927</v>
      </c>
      <c r="F206" t="s">
        <v>1811</v>
      </c>
      <c r="G206" t="s">
        <v>1023</v>
      </c>
      <c r="H206" t="s">
        <v>106</v>
      </c>
      <c r="I206" s="77">
        <v>2269.0300000000002</v>
      </c>
      <c r="J206" s="77">
        <v>1795</v>
      </c>
      <c r="K206" s="77">
        <v>0</v>
      </c>
      <c r="L206" s="77">
        <v>150.37179474199999</v>
      </c>
      <c r="M206" s="78">
        <v>0</v>
      </c>
      <c r="N206" s="78">
        <v>1.1999999999999999E-3</v>
      </c>
      <c r="O206" s="78">
        <v>2.0000000000000001E-4</v>
      </c>
    </row>
    <row r="207" spans="2:15">
      <c r="B207" t="s">
        <v>1812</v>
      </c>
      <c r="C207" t="s">
        <v>1813</v>
      </c>
      <c r="D207" t="s">
        <v>1754</v>
      </c>
      <c r="E207" t="s">
        <v>927</v>
      </c>
      <c r="F207" t="s">
        <v>1814</v>
      </c>
      <c r="G207" t="s">
        <v>990</v>
      </c>
      <c r="H207" t="s">
        <v>106</v>
      </c>
      <c r="I207" s="77">
        <v>244.12</v>
      </c>
      <c r="J207" s="77">
        <v>1256</v>
      </c>
      <c r="K207" s="77">
        <v>0</v>
      </c>
      <c r="L207" s="77">
        <v>11.3202154624</v>
      </c>
      <c r="M207" s="78">
        <v>0</v>
      </c>
      <c r="N207" s="78">
        <v>1E-4</v>
      </c>
      <c r="O207" s="78">
        <v>0</v>
      </c>
    </row>
    <row r="208" spans="2:15">
      <c r="B208" t="s">
        <v>1815</v>
      </c>
      <c r="C208" t="s">
        <v>1816</v>
      </c>
      <c r="D208" t="s">
        <v>1758</v>
      </c>
      <c r="E208" t="s">
        <v>927</v>
      </c>
      <c r="F208" t="s">
        <v>1817</v>
      </c>
      <c r="G208" t="s">
        <v>123</v>
      </c>
      <c r="H208" t="s">
        <v>106</v>
      </c>
      <c r="I208" s="77">
        <v>3661.79</v>
      </c>
      <c r="J208" s="77">
        <v>485</v>
      </c>
      <c r="K208" s="77">
        <v>0</v>
      </c>
      <c r="L208" s="77">
        <v>65.568744097999996</v>
      </c>
      <c r="M208" s="78">
        <v>0</v>
      </c>
      <c r="N208" s="78">
        <v>5.0000000000000001E-4</v>
      </c>
      <c r="O208" s="78">
        <v>1E-4</v>
      </c>
    </row>
    <row r="209" spans="2:15">
      <c r="B209" t="s">
        <v>1818</v>
      </c>
      <c r="C209" t="s">
        <v>1819</v>
      </c>
      <c r="D209" t="s">
        <v>1754</v>
      </c>
      <c r="E209" t="s">
        <v>927</v>
      </c>
      <c r="F209" t="s">
        <v>1287</v>
      </c>
      <c r="G209" t="s">
        <v>367</v>
      </c>
      <c r="H209" t="s">
        <v>106</v>
      </c>
      <c r="I209" s="77">
        <v>3428.43</v>
      </c>
      <c r="J209" s="77">
        <v>7977</v>
      </c>
      <c r="K209" s="77">
        <v>0</v>
      </c>
      <c r="L209" s="77">
        <v>1009.7097991812</v>
      </c>
      <c r="M209" s="78">
        <v>1E-4</v>
      </c>
      <c r="N209" s="78">
        <v>8.0999999999999996E-3</v>
      </c>
      <c r="O209" s="78">
        <v>1.4E-3</v>
      </c>
    </row>
    <row r="210" spans="2:15">
      <c r="B210" t="s">
        <v>1820</v>
      </c>
      <c r="C210" t="s">
        <v>1821</v>
      </c>
      <c r="D210" t="s">
        <v>1758</v>
      </c>
      <c r="E210" t="s">
        <v>927</v>
      </c>
      <c r="F210" t="s">
        <v>918</v>
      </c>
      <c r="G210" t="s">
        <v>730</v>
      </c>
      <c r="H210" t="s">
        <v>106</v>
      </c>
      <c r="I210" s="77">
        <v>21.36</v>
      </c>
      <c r="J210" s="77">
        <v>20996</v>
      </c>
      <c r="K210" s="77">
        <v>3.9660000000000001E-2</v>
      </c>
      <c r="L210" s="77">
        <v>16.597340755200001</v>
      </c>
      <c r="M210" s="78">
        <v>0</v>
      </c>
      <c r="N210" s="78">
        <v>1E-4</v>
      </c>
      <c r="O210" s="78">
        <v>0</v>
      </c>
    </row>
    <row r="211" spans="2:15">
      <c r="B211" t="s">
        <v>1822</v>
      </c>
      <c r="C211" t="s">
        <v>1823</v>
      </c>
      <c r="D211" t="s">
        <v>1758</v>
      </c>
      <c r="E211" t="s">
        <v>927</v>
      </c>
      <c r="F211" t="s">
        <v>1333</v>
      </c>
      <c r="G211" t="s">
        <v>1334</v>
      </c>
      <c r="H211" t="s">
        <v>106</v>
      </c>
      <c r="I211" s="77">
        <v>2382.63</v>
      </c>
      <c r="J211" s="77">
        <v>3705</v>
      </c>
      <c r="K211" s="77">
        <v>0</v>
      </c>
      <c r="L211" s="77">
        <v>325.916622018</v>
      </c>
      <c r="M211" s="78">
        <v>0</v>
      </c>
      <c r="N211" s="78">
        <v>2.5999999999999999E-3</v>
      </c>
      <c r="O211" s="78">
        <v>5.0000000000000001E-4</v>
      </c>
    </row>
    <row r="212" spans="2:15">
      <c r="B212" t="s">
        <v>1824</v>
      </c>
      <c r="C212" t="s">
        <v>1825</v>
      </c>
      <c r="D212" t="s">
        <v>1758</v>
      </c>
      <c r="E212" t="s">
        <v>927</v>
      </c>
      <c r="F212" t="s">
        <v>1337</v>
      </c>
      <c r="G212" t="s">
        <v>1334</v>
      </c>
      <c r="H212" t="s">
        <v>106</v>
      </c>
      <c r="I212" s="77">
        <v>3209.21</v>
      </c>
      <c r="J212" s="77">
        <v>11437</v>
      </c>
      <c r="K212" s="77">
        <v>0</v>
      </c>
      <c r="L212" s="77">
        <v>1355.1018877084</v>
      </c>
      <c r="M212" s="78">
        <v>1E-4</v>
      </c>
      <c r="N212" s="78">
        <v>1.0800000000000001E-2</v>
      </c>
      <c r="O212" s="78">
        <v>1.9E-3</v>
      </c>
    </row>
    <row r="213" spans="2:15">
      <c r="B213" t="s">
        <v>1826</v>
      </c>
      <c r="C213" t="s">
        <v>1827</v>
      </c>
      <c r="D213" t="s">
        <v>1758</v>
      </c>
      <c r="E213" t="s">
        <v>927</v>
      </c>
      <c r="F213" t="s">
        <v>1433</v>
      </c>
      <c r="G213" t="s">
        <v>1334</v>
      </c>
      <c r="H213" t="s">
        <v>106</v>
      </c>
      <c r="I213" s="77">
        <v>4674.8100000000004</v>
      </c>
      <c r="J213" s="77">
        <v>3554</v>
      </c>
      <c r="K213" s="77">
        <v>0</v>
      </c>
      <c r="L213" s="77">
        <v>613.39902340080005</v>
      </c>
      <c r="M213" s="78">
        <v>1E-4</v>
      </c>
      <c r="N213" s="78">
        <v>4.8999999999999998E-3</v>
      </c>
      <c r="O213" s="78">
        <v>8.9999999999999998E-4</v>
      </c>
    </row>
    <row r="214" spans="2:15">
      <c r="B214" t="s">
        <v>1828</v>
      </c>
      <c r="C214" t="s">
        <v>1829</v>
      </c>
      <c r="D214" t="s">
        <v>1754</v>
      </c>
      <c r="E214" t="s">
        <v>927</v>
      </c>
      <c r="F214" t="s">
        <v>954</v>
      </c>
      <c r="G214" t="s">
        <v>955</v>
      </c>
      <c r="H214" t="s">
        <v>106</v>
      </c>
      <c r="I214" s="77">
        <v>72115.37</v>
      </c>
      <c r="J214" s="77">
        <v>757</v>
      </c>
      <c r="K214" s="77">
        <v>0</v>
      </c>
      <c r="L214" s="77">
        <v>2015.5120915227999</v>
      </c>
      <c r="M214" s="78">
        <v>1E-4</v>
      </c>
      <c r="N214" s="78">
        <v>1.61E-2</v>
      </c>
      <c r="O214" s="78">
        <v>2.8999999999999998E-3</v>
      </c>
    </row>
    <row r="215" spans="2:15">
      <c r="B215" t="s">
        <v>1830</v>
      </c>
      <c r="C215" t="s">
        <v>1831</v>
      </c>
      <c r="D215" t="s">
        <v>1758</v>
      </c>
      <c r="E215" t="s">
        <v>927</v>
      </c>
      <c r="F215" t="s">
        <v>1363</v>
      </c>
      <c r="G215" t="s">
        <v>129</v>
      </c>
      <c r="H215" t="s">
        <v>106</v>
      </c>
      <c r="I215" s="77">
        <v>3676.35</v>
      </c>
      <c r="J215" s="77">
        <v>20490</v>
      </c>
      <c r="K215" s="77">
        <v>0</v>
      </c>
      <c r="L215" s="77">
        <v>2781.1249525799999</v>
      </c>
      <c r="M215" s="78">
        <v>1E-4</v>
      </c>
      <c r="N215" s="78">
        <v>2.23E-2</v>
      </c>
      <c r="O215" s="78">
        <v>4.0000000000000001E-3</v>
      </c>
    </row>
    <row r="216" spans="2:15">
      <c r="B216" t="s">
        <v>1832</v>
      </c>
      <c r="C216" t="s">
        <v>1833</v>
      </c>
      <c r="D216" t="s">
        <v>1758</v>
      </c>
      <c r="E216" t="s">
        <v>927</v>
      </c>
      <c r="F216" t="s">
        <v>1834</v>
      </c>
      <c r="G216" t="s">
        <v>129</v>
      </c>
      <c r="H216" t="s">
        <v>106</v>
      </c>
      <c r="I216" s="77">
        <v>142.28</v>
      </c>
      <c r="J216" s="77">
        <v>2664</v>
      </c>
      <c r="K216" s="77">
        <v>0</v>
      </c>
      <c r="L216" s="77">
        <v>13.9939323264</v>
      </c>
      <c r="M216" s="78">
        <v>0</v>
      </c>
      <c r="N216" s="78">
        <v>1E-4</v>
      </c>
      <c r="O216" s="78">
        <v>0</v>
      </c>
    </row>
    <row r="217" spans="2:15">
      <c r="B217" t="s">
        <v>1835</v>
      </c>
      <c r="C217" t="s">
        <v>1836</v>
      </c>
      <c r="D217" t="s">
        <v>1758</v>
      </c>
      <c r="E217" t="s">
        <v>927</v>
      </c>
      <c r="F217" t="s">
        <v>1526</v>
      </c>
      <c r="G217" t="s">
        <v>129</v>
      </c>
      <c r="H217" t="s">
        <v>106</v>
      </c>
      <c r="I217" s="77">
        <v>5978</v>
      </c>
      <c r="J217" s="77">
        <v>3087</v>
      </c>
      <c r="K217" s="77">
        <v>0</v>
      </c>
      <c r="L217" s="77">
        <v>681.32485512000005</v>
      </c>
      <c r="M217" s="78">
        <v>1E-4</v>
      </c>
      <c r="N217" s="78">
        <v>5.4999999999999997E-3</v>
      </c>
      <c r="O217" s="78">
        <v>1E-3</v>
      </c>
    </row>
    <row r="218" spans="2:15">
      <c r="B218" s="79" t="s">
        <v>335</v>
      </c>
      <c r="E218" s="16"/>
      <c r="F218" s="16"/>
      <c r="G218" s="16"/>
      <c r="I218" s="81">
        <v>517011.28</v>
      </c>
      <c r="K218" s="81">
        <v>18.215170000000001</v>
      </c>
      <c r="L218" s="81">
        <v>19653.930483056469</v>
      </c>
      <c r="N218" s="80">
        <v>0.1573</v>
      </c>
      <c r="O218" s="80">
        <v>2.8000000000000001E-2</v>
      </c>
    </row>
    <row r="219" spans="2:15">
      <c r="B219" t="s">
        <v>1837</v>
      </c>
      <c r="C219" t="s">
        <v>1838</v>
      </c>
      <c r="D219" t="s">
        <v>1758</v>
      </c>
      <c r="E219" t="s">
        <v>927</v>
      </c>
      <c r="F219" t="s">
        <v>1839</v>
      </c>
      <c r="G219" t="s">
        <v>1037</v>
      </c>
      <c r="H219" t="s">
        <v>106</v>
      </c>
      <c r="I219" s="77">
        <v>285.55</v>
      </c>
      <c r="J219" s="77">
        <v>25750</v>
      </c>
      <c r="K219" s="77">
        <v>0</v>
      </c>
      <c r="L219" s="77">
        <v>271.46952950000002</v>
      </c>
      <c r="M219" s="78">
        <v>0</v>
      </c>
      <c r="N219" s="78">
        <v>2.2000000000000001E-3</v>
      </c>
      <c r="O219" s="78">
        <v>4.0000000000000002E-4</v>
      </c>
    </row>
    <row r="220" spans="2:15">
      <c r="B220" t="s">
        <v>1840</v>
      </c>
      <c r="C220" t="s">
        <v>1841</v>
      </c>
      <c r="D220" t="s">
        <v>1754</v>
      </c>
      <c r="E220" t="s">
        <v>927</v>
      </c>
      <c r="F220" t="s">
        <v>1842</v>
      </c>
      <c r="G220" t="s">
        <v>978</v>
      </c>
      <c r="H220" t="s">
        <v>106</v>
      </c>
      <c r="I220" s="77">
        <v>3212.42</v>
      </c>
      <c r="J220" s="77">
        <v>2866</v>
      </c>
      <c r="K220" s="77">
        <v>0</v>
      </c>
      <c r="L220" s="77">
        <v>339.91489798240002</v>
      </c>
      <c r="M220" s="78">
        <v>0</v>
      </c>
      <c r="N220" s="78">
        <v>2.7000000000000001E-3</v>
      </c>
      <c r="O220" s="78">
        <v>5.0000000000000001E-4</v>
      </c>
    </row>
    <row r="221" spans="2:15">
      <c r="B221" t="s">
        <v>1843</v>
      </c>
      <c r="C221" t="s">
        <v>1844</v>
      </c>
      <c r="D221" t="s">
        <v>1754</v>
      </c>
      <c r="E221" t="s">
        <v>927</v>
      </c>
      <c r="F221" t="s">
        <v>1845</v>
      </c>
      <c r="G221" t="s">
        <v>978</v>
      </c>
      <c r="H221" t="s">
        <v>106</v>
      </c>
      <c r="I221" s="77">
        <v>660.33</v>
      </c>
      <c r="J221" s="77">
        <v>14343</v>
      </c>
      <c r="K221" s="77">
        <v>0</v>
      </c>
      <c r="L221" s="77">
        <v>349.6734989748</v>
      </c>
      <c r="M221" s="78">
        <v>0</v>
      </c>
      <c r="N221" s="78">
        <v>2.8E-3</v>
      </c>
      <c r="O221" s="78">
        <v>5.0000000000000001E-4</v>
      </c>
    </row>
    <row r="222" spans="2:15">
      <c r="B222" t="s">
        <v>1846</v>
      </c>
      <c r="C222" t="s">
        <v>1847</v>
      </c>
      <c r="D222" t="s">
        <v>1754</v>
      </c>
      <c r="E222" t="s">
        <v>927</v>
      </c>
      <c r="F222" t="s">
        <v>1848</v>
      </c>
      <c r="G222" t="s">
        <v>1012</v>
      </c>
      <c r="H222" t="s">
        <v>106</v>
      </c>
      <c r="I222" s="77">
        <v>617.5</v>
      </c>
      <c r="J222" s="77">
        <v>12925</v>
      </c>
      <c r="K222" s="77">
        <v>0</v>
      </c>
      <c r="L222" s="77">
        <v>294.66544249999998</v>
      </c>
      <c r="M222" s="78">
        <v>0</v>
      </c>
      <c r="N222" s="78">
        <v>2.3999999999999998E-3</v>
      </c>
      <c r="O222" s="78">
        <v>4.0000000000000002E-4</v>
      </c>
    </row>
    <row r="223" spans="2:15">
      <c r="B223" t="s">
        <v>1849</v>
      </c>
      <c r="C223" t="s">
        <v>1850</v>
      </c>
      <c r="D223" t="s">
        <v>123</v>
      </c>
      <c r="E223" t="s">
        <v>927</v>
      </c>
      <c r="F223" t="s">
        <v>1851</v>
      </c>
      <c r="G223" t="s">
        <v>1012</v>
      </c>
      <c r="H223" t="s">
        <v>110</v>
      </c>
      <c r="I223" s="77">
        <v>683.28</v>
      </c>
      <c r="J223" s="77">
        <v>13066</v>
      </c>
      <c r="K223" s="77">
        <v>0</v>
      </c>
      <c r="L223" s="77">
        <v>360.09132318432</v>
      </c>
      <c r="M223" s="78">
        <v>0</v>
      </c>
      <c r="N223" s="78">
        <v>2.8999999999999998E-3</v>
      </c>
      <c r="O223" s="78">
        <v>5.0000000000000001E-4</v>
      </c>
    </row>
    <row r="224" spans="2:15">
      <c r="B224" t="s">
        <v>1852</v>
      </c>
      <c r="C224" t="s">
        <v>1853</v>
      </c>
      <c r="D224" t="s">
        <v>1754</v>
      </c>
      <c r="E224" t="s">
        <v>927</v>
      </c>
      <c r="F224" t="s">
        <v>1854</v>
      </c>
      <c r="G224" t="s">
        <v>1012</v>
      </c>
      <c r="H224" t="s">
        <v>106</v>
      </c>
      <c r="I224" s="77">
        <v>1060.0999999999999</v>
      </c>
      <c r="J224" s="77">
        <v>21183</v>
      </c>
      <c r="K224" s="77">
        <v>0</v>
      </c>
      <c r="L224" s="77">
        <v>829.07914923600003</v>
      </c>
      <c r="M224" s="78">
        <v>0</v>
      </c>
      <c r="N224" s="78">
        <v>6.6E-3</v>
      </c>
      <c r="O224" s="78">
        <v>1.1999999999999999E-3</v>
      </c>
    </row>
    <row r="225" spans="2:15">
      <c r="B225" t="s">
        <v>1855</v>
      </c>
      <c r="C225" t="s">
        <v>1856</v>
      </c>
      <c r="D225" t="s">
        <v>123</v>
      </c>
      <c r="E225" t="s">
        <v>927</v>
      </c>
      <c r="F225" t="s">
        <v>1857</v>
      </c>
      <c r="G225" t="s">
        <v>1012</v>
      </c>
      <c r="H225" t="s">
        <v>110</v>
      </c>
      <c r="I225" s="77">
        <v>1088.6500000000001</v>
      </c>
      <c r="J225" s="77">
        <v>9570</v>
      </c>
      <c r="K225" s="77">
        <v>0</v>
      </c>
      <c r="L225" s="77">
        <v>420.21495908700001</v>
      </c>
      <c r="M225" s="78">
        <v>0</v>
      </c>
      <c r="N225" s="78">
        <v>3.3999999999999998E-3</v>
      </c>
      <c r="O225" s="78">
        <v>5.9999999999999995E-4</v>
      </c>
    </row>
    <row r="226" spans="2:15">
      <c r="B226" t="s">
        <v>1858</v>
      </c>
      <c r="C226" t="s">
        <v>1859</v>
      </c>
      <c r="D226" t="s">
        <v>1754</v>
      </c>
      <c r="E226" t="s">
        <v>927</v>
      </c>
      <c r="F226" t="s">
        <v>1860</v>
      </c>
      <c r="G226" t="s">
        <v>1012</v>
      </c>
      <c r="H226" t="s">
        <v>106</v>
      </c>
      <c r="I226" s="77">
        <v>999.42</v>
      </c>
      <c r="J226" s="77">
        <v>8922</v>
      </c>
      <c r="K226" s="77">
        <v>0</v>
      </c>
      <c r="L226" s="77">
        <v>329.2091878608</v>
      </c>
      <c r="M226" s="78">
        <v>0</v>
      </c>
      <c r="N226" s="78">
        <v>2.5999999999999999E-3</v>
      </c>
      <c r="O226" s="78">
        <v>5.0000000000000001E-4</v>
      </c>
    </row>
    <row r="227" spans="2:15">
      <c r="B227" t="s">
        <v>1861</v>
      </c>
      <c r="C227" t="s">
        <v>1862</v>
      </c>
      <c r="D227" t="s">
        <v>1758</v>
      </c>
      <c r="E227" t="s">
        <v>927</v>
      </c>
      <c r="F227" t="s">
        <v>1863</v>
      </c>
      <c r="G227" t="s">
        <v>1012</v>
      </c>
      <c r="H227" t="s">
        <v>106</v>
      </c>
      <c r="I227" s="77">
        <v>1569.25</v>
      </c>
      <c r="J227" s="77">
        <v>1725</v>
      </c>
      <c r="K227" s="77">
        <v>0</v>
      </c>
      <c r="L227" s="77">
        <v>99.940824750000004</v>
      </c>
      <c r="M227" s="78">
        <v>0</v>
      </c>
      <c r="N227" s="78">
        <v>8.0000000000000004E-4</v>
      </c>
      <c r="O227" s="78">
        <v>1E-4</v>
      </c>
    </row>
    <row r="228" spans="2:15">
      <c r="B228" t="s">
        <v>1864</v>
      </c>
      <c r="C228" t="s">
        <v>1865</v>
      </c>
      <c r="D228" t="s">
        <v>1754</v>
      </c>
      <c r="E228" t="s">
        <v>927</v>
      </c>
      <c r="F228" t="s">
        <v>1866</v>
      </c>
      <c r="G228" t="s">
        <v>1012</v>
      </c>
      <c r="H228" t="s">
        <v>106</v>
      </c>
      <c r="I228" s="77">
        <v>1284.97</v>
      </c>
      <c r="J228" s="77">
        <v>9780</v>
      </c>
      <c r="K228" s="77">
        <v>0</v>
      </c>
      <c r="L228" s="77">
        <v>463.973883672</v>
      </c>
      <c r="M228" s="78">
        <v>0</v>
      </c>
      <c r="N228" s="78">
        <v>3.7000000000000002E-3</v>
      </c>
      <c r="O228" s="78">
        <v>6.9999999999999999E-4</v>
      </c>
    </row>
    <row r="229" spans="2:15">
      <c r="B229" t="s">
        <v>1867</v>
      </c>
      <c r="C229" t="s">
        <v>1868</v>
      </c>
      <c r="D229" t="s">
        <v>123</v>
      </c>
      <c r="E229" t="s">
        <v>927</v>
      </c>
      <c r="F229" t="s">
        <v>1869</v>
      </c>
      <c r="G229" t="s">
        <v>1012</v>
      </c>
      <c r="H229" t="s">
        <v>110</v>
      </c>
      <c r="I229" s="77">
        <v>2391.4699999999998</v>
      </c>
      <c r="J229" s="77">
        <v>10562</v>
      </c>
      <c r="K229" s="77">
        <v>0</v>
      </c>
      <c r="L229" s="77">
        <v>1018.7846534507599</v>
      </c>
      <c r="M229" s="78">
        <v>0</v>
      </c>
      <c r="N229" s="78">
        <v>8.2000000000000007E-3</v>
      </c>
      <c r="O229" s="78">
        <v>1.5E-3</v>
      </c>
    </row>
    <row r="230" spans="2:15">
      <c r="B230" t="s">
        <v>1870</v>
      </c>
      <c r="C230" t="s">
        <v>1871</v>
      </c>
      <c r="D230" t="s">
        <v>1758</v>
      </c>
      <c r="E230" t="s">
        <v>927</v>
      </c>
      <c r="F230" t="s">
        <v>1872</v>
      </c>
      <c r="G230" t="s">
        <v>1030</v>
      </c>
      <c r="H230" t="s">
        <v>106</v>
      </c>
      <c r="I230" s="77">
        <v>0.25</v>
      </c>
      <c r="J230" s="77">
        <v>51226000</v>
      </c>
      <c r="K230" s="77">
        <v>0</v>
      </c>
      <c r="L230" s="77">
        <v>472.81598000000002</v>
      </c>
      <c r="M230" s="78">
        <v>0</v>
      </c>
      <c r="N230" s="78">
        <v>3.8E-3</v>
      </c>
      <c r="O230" s="78">
        <v>6.9999999999999999E-4</v>
      </c>
    </row>
    <row r="231" spans="2:15">
      <c r="B231" t="s">
        <v>1873</v>
      </c>
      <c r="C231" t="s">
        <v>1874</v>
      </c>
      <c r="D231" t="s">
        <v>1754</v>
      </c>
      <c r="E231" t="s">
        <v>927</v>
      </c>
      <c r="F231" t="s">
        <v>1875</v>
      </c>
      <c r="G231" t="s">
        <v>1030</v>
      </c>
      <c r="H231" t="s">
        <v>106</v>
      </c>
      <c r="I231" s="77">
        <v>211.31</v>
      </c>
      <c r="J231" s="77">
        <v>68821</v>
      </c>
      <c r="K231" s="77">
        <v>0</v>
      </c>
      <c r="L231" s="77">
        <v>536.91151862920003</v>
      </c>
      <c r="M231" s="78">
        <v>0</v>
      </c>
      <c r="N231" s="78">
        <v>4.3E-3</v>
      </c>
      <c r="O231" s="78">
        <v>8.0000000000000004E-4</v>
      </c>
    </row>
    <row r="232" spans="2:15">
      <c r="B232" t="s">
        <v>1876</v>
      </c>
      <c r="C232" t="s">
        <v>1877</v>
      </c>
      <c r="D232" t="s">
        <v>1758</v>
      </c>
      <c r="E232" t="s">
        <v>927</v>
      </c>
      <c r="F232" t="s">
        <v>1878</v>
      </c>
      <c r="G232" t="s">
        <v>1030</v>
      </c>
      <c r="H232" t="s">
        <v>106</v>
      </c>
      <c r="I232" s="77">
        <v>3051.5</v>
      </c>
      <c r="J232" s="77">
        <v>1092</v>
      </c>
      <c r="K232" s="77">
        <v>0</v>
      </c>
      <c r="L232" s="77">
        <v>123.02622696</v>
      </c>
      <c r="M232" s="78">
        <v>2.9999999999999997E-4</v>
      </c>
      <c r="N232" s="78">
        <v>1E-3</v>
      </c>
      <c r="O232" s="78">
        <v>2.0000000000000001E-4</v>
      </c>
    </row>
    <row r="233" spans="2:15">
      <c r="B233" t="s">
        <v>1879</v>
      </c>
      <c r="C233" t="s">
        <v>1880</v>
      </c>
      <c r="D233" t="s">
        <v>1754</v>
      </c>
      <c r="E233" t="s">
        <v>927</v>
      </c>
      <c r="F233" t="s">
        <v>1881</v>
      </c>
      <c r="G233" t="s">
        <v>1030</v>
      </c>
      <c r="H233" t="s">
        <v>106</v>
      </c>
      <c r="I233" s="77">
        <v>1960.18</v>
      </c>
      <c r="J233" s="77">
        <v>8524</v>
      </c>
      <c r="K233" s="77">
        <v>0</v>
      </c>
      <c r="L233" s="77">
        <v>616.88056389439998</v>
      </c>
      <c r="M233" s="78">
        <v>0</v>
      </c>
      <c r="N233" s="78">
        <v>4.8999999999999998E-3</v>
      </c>
      <c r="O233" s="78">
        <v>8.9999999999999998E-4</v>
      </c>
    </row>
    <row r="234" spans="2:15">
      <c r="B234" t="s">
        <v>1882</v>
      </c>
      <c r="C234" t="s">
        <v>1883</v>
      </c>
      <c r="D234" t="s">
        <v>123</v>
      </c>
      <c r="E234" t="s">
        <v>927</v>
      </c>
      <c r="F234" t="s">
        <v>1884</v>
      </c>
      <c r="G234" t="s">
        <v>1030</v>
      </c>
      <c r="H234" t="s">
        <v>120</v>
      </c>
      <c r="I234" s="77">
        <v>389936.96</v>
      </c>
      <c r="J234" s="77">
        <v>100.50279999999998</v>
      </c>
      <c r="K234" s="77">
        <v>0</v>
      </c>
      <c r="L234" s="77">
        <v>959.60037284720704</v>
      </c>
      <c r="M234" s="78">
        <v>5.9999999999999995E-4</v>
      </c>
      <c r="N234" s="78">
        <v>7.7000000000000002E-3</v>
      </c>
      <c r="O234" s="78">
        <v>1.4E-3</v>
      </c>
    </row>
    <row r="235" spans="2:15">
      <c r="B235" t="s">
        <v>1885</v>
      </c>
      <c r="C235" t="s">
        <v>1886</v>
      </c>
      <c r="D235" t="s">
        <v>1887</v>
      </c>
      <c r="E235" t="s">
        <v>927</v>
      </c>
      <c r="F235" t="s">
        <v>1322</v>
      </c>
      <c r="G235" t="s">
        <v>950</v>
      </c>
      <c r="H235" t="s">
        <v>113</v>
      </c>
      <c r="I235" s="77">
        <v>12109.23</v>
      </c>
      <c r="J235" s="77">
        <v>1006</v>
      </c>
      <c r="K235" s="77">
        <v>13.441240000000001</v>
      </c>
      <c r="L235" s="77">
        <v>582.54237929746</v>
      </c>
      <c r="M235" s="78">
        <v>1E-4</v>
      </c>
      <c r="N235" s="78">
        <v>4.7000000000000002E-3</v>
      </c>
      <c r="O235" s="78">
        <v>8.0000000000000004E-4</v>
      </c>
    </row>
    <row r="236" spans="2:15">
      <c r="B236" t="s">
        <v>1888</v>
      </c>
      <c r="C236" t="s">
        <v>1889</v>
      </c>
      <c r="D236" t="s">
        <v>1758</v>
      </c>
      <c r="E236" t="s">
        <v>927</v>
      </c>
      <c r="F236" t="s">
        <v>1890</v>
      </c>
      <c r="G236" t="s">
        <v>1891</v>
      </c>
      <c r="H236" t="s">
        <v>106</v>
      </c>
      <c r="I236" s="77">
        <v>242.72</v>
      </c>
      <c r="J236" s="77">
        <v>53169</v>
      </c>
      <c r="K236" s="77">
        <v>0</v>
      </c>
      <c r="L236" s="77">
        <v>476.45923378560002</v>
      </c>
      <c r="M236" s="78">
        <v>0</v>
      </c>
      <c r="N236" s="78">
        <v>3.8E-3</v>
      </c>
      <c r="O236" s="78">
        <v>6.9999999999999999E-4</v>
      </c>
    </row>
    <row r="237" spans="2:15">
      <c r="B237" t="s">
        <v>1892</v>
      </c>
      <c r="C237" t="s">
        <v>1893</v>
      </c>
      <c r="D237" t="s">
        <v>1758</v>
      </c>
      <c r="E237" t="s">
        <v>927</v>
      </c>
      <c r="F237" t="s">
        <v>1894</v>
      </c>
      <c r="G237" t="s">
        <v>1766</v>
      </c>
      <c r="H237" t="s">
        <v>106</v>
      </c>
      <c r="I237" s="77">
        <v>6102.99</v>
      </c>
      <c r="J237" s="77">
        <v>128</v>
      </c>
      <c r="K237" s="77">
        <v>0</v>
      </c>
      <c r="L237" s="77">
        <v>28.841266022399999</v>
      </c>
      <c r="M237" s="78">
        <v>0</v>
      </c>
      <c r="N237" s="78">
        <v>2.0000000000000001E-4</v>
      </c>
      <c r="O237" s="78">
        <v>0</v>
      </c>
    </row>
    <row r="238" spans="2:15">
      <c r="B238" t="s">
        <v>1895</v>
      </c>
      <c r="C238" t="s">
        <v>1896</v>
      </c>
      <c r="D238" t="s">
        <v>1758</v>
      </c>
      <c r="E238" t="s">
        <v>927</v>
      </c>
      <c r="F238" t="s">
        <v>1897</v>
      </c>
      <c r="G238" t="s">
        <v>1136</v>
      </c>
      <c r="H238" t="s">
        <v>106</v>
      </c>
      <c r="I238" s="77">
        <v>1587.91</v>
      </c>
      <c r="J238" s="77">
        <v>12001</v>
      </c>
      <c r="K238" s="77">
        <v>0</v>
      </c>
      <c r="L238" s="77">
        <v>703.56627203719995</v>
      </c>
      <c r="M238" s="78">
        <v>0</v>
      </c>
      <c r="N238" s="78">
        <v>5.5999999999999999E-3</v>
      </c>
      <c r="O238" s="78">
        <v>1E-3</v>
      </c>
    </row>
    <row r="239" spans="2:15">
      <c r="B239" t="s">
        <v>1898</v>
      </c>
      <c r="C239" t="s">
        <v>1899</v>
      </c>
      <c r="D239" t="s">
        <v>1754</v>
      </c>
      <c r="E239" t="s">
        <v>927</v>
      </c>
      <c r="F239" t="s">
        <v>1900</v>
      </c>
      <c r="G239" t="s">
        <v>1136</v>
      </c>
      <c r="H239" t="s">
        <v>106</v>
      </c>
      <c r="I239" s="77">
        <v>9347.4500000000007</v>
      </c>
      <c r="J239" s="77">
        <v>323</v>
      </c>
      <c r="K239" s="77">
        <v>0</v>
      </c>
      <c r="L239" s="77">
        <v>111.46983684200001</v>
      </c>
      <c r="M239" s="78">
        <v>0</v>
      </c>
      <c r="N239" s="78">
        <v>8.9999999999999998E-4</v>
      </c>
      <c r="O239" s="78">
        <v>2.0000000000000001E-4</v>
      </c>
    </row>
    <row r="240" spans="2:15">
      <c r="B240" t="s">
        <v>1901</v>
      </c>
      <c r="C240" t="s">
        <v>1902</v>
      </c>
      <c r="D240" t="s">
        <v>1758</v>
      </c>
      <c r="E240" t="s">
        <v>927</v>
      </c>
      <c r="F240" t="s">
        <v>1903</v>
      </c>
      <c r="G240" t="s">
        <v>1136</v>
      </c>
      <c r="H240" t="s">
        <v>106</v>
      </c>
      <c r="I240" s="77">
        <v>563.96</v>
      </c>
      <c r="J240" s="77">
        <v>28153</v>
      </c>
      <c r="K240" s="77">
        <v>0</v>
      </c>
      <c r="L240" s="77">
        <v>586.18496428959998</v>
      </c>
      <c r="M240" s="78">
        <v>0</v>
      </c>
      <c r="N240" s="78">
        <v>4.7000000000000002E-3</v>
      </c>
      <c r="O240" s="78">
        <v>8.0000000000000004E-4</v>
      </c>
    </row>
    <row r="241" spans="2:15">
      <c r="B241" t="s">
        <v>1904</v>
      </c>
      <c r="C241" t="s">
        <v>1905</v>
      </c>
      <c r="D241" t="s">
        <v>1754</v>
      </c>
      <c r="E241" t="s">
        <v>927</v>
      </c>
      <c r="F241" t="s">
        <v>1906</v>
      </c>
      <c r="G241" t="s">
        <v>1147</v>
      </c>
      <c r="H241" t="s">
        <v>106</v>
      </c>
      <c r="I241" s="77">
        <v>6378.44</v>
      </c>
      <c r="J241" s="77">
        <v>3612</v>
      </c>
      <c r="K241" s="77">
        <v>0</v>
      </c>
      <c r="L241" s="77">
        <v>850.59712133760002</v>
      </c>
      <c r="M241" s="78">
        <v>0</v>
      </c>
      <c r="N241" s="78">
        <v>6.7999999999999996E-3</v>
      </c>
      <c r="O241" s="78">
        <v>1.1999999999999999E-3</v>
      </c>
    </row>
    <row r="242" spans="2:15">
      <c r="B242" t="s">
        <v>1907</v>
      </c>
      <c r="C242" t="s">
        <v>1908</v>
      </c>
      <c r="D242" t="s">
        <v>123</v>
      </c>
      <c r="E242" t="s">
        <v>927</v>
      </c>
      <c r="F242" t="s">
        <v>1909</v>
      </c>
      <c r="G242" t="s">
        <v>1006</v>
      </c>
      <c r="H242" t="s">
        <v>110</v>
      </c>
      <c r="I242" s="77">
        <v>58283.55</v>
      </c>
      <c r="J242" s="77">
        <v>107.2</v>
      </c>
      <c r="K242" s="77">
        <v>0</v>
      </c>
      <c r="L242" s="77">
        <v>252.00669325103999</v>
      </c>
      <c r="M242" s="78">
        <v>0</v>
      </c>
      <c r="N242" s="78">
        <v>2E-3</v>
      </c>
      <c r="O242" s="78">
        <v>4.0000000000000002E-4</v>
      </c>
    </row>
    <row r="243" spans="2:15">
      <c r="B243" t="s">
        <v>1910</v>
      </c>
      <c r="C243" t="s">
        <v>1911</v>
      </c>
      <c r="D243" t="s">
        <v>1758</v>
      </c>
      <c r="E243" t="s">
        <v>927</v>
      </c>
      <c r="F243" t="s">
        <v>1912</v>
      </c>
      <c r="G243" t="s">
        <v>1776</v>
      </c>
      <c r="H243" t="s">
        <v>106</v>
      </c>
      <c r="I243" s="77">
        <v>481.86</v>
      </c>
      <c r="J243" s="77">
        <v>12790</v>
      </c>
      <c r="K243" s="77">
        <v>0</v>
      </c>
      <c r="L243" s="77">
        <v>227.53756864799999</v>
      </c>
      <c r="M243" s="78">
        <v>0</v>
      </c>
      <c r="N243" s="78">
        <v>1.8E-3</v>
      </c>
      <c r="O243" s="78">
        <v>2.9999999999999997E-4</v>
      </c>
    </row>
    <row r="244" spans="2:15">
      <c r="B244" t="s">
        <v>1913</v>
      </c>
      <c r="C244" t="s">
        <v>1914</v>
      </c>
      <c r="D244" t="s">
        <v>1754</v>
      </c>
      <c r="E244" t="s">
        <v>927</v>
      </c>
      <c r="F244" t="s">
        <v>1915</v>
      </c>
      <c r="G244" t="s">
        <v>1776</v>
      </c>
      <c r="H244" t="s">
        <v>106</v>
      </c>
      <c r="I244" s="77">
        <v>214.16</v>
      </c>
      <c r="J244" s="77">
        <v>30782</v>
      </c>
      <c r="K244" s="77">
        <v>0</v>
      </c>
      <c r="L244" s="77">
        <v>243.38672359040001</v>
      </c>
      <c r="M244" s="78">
        <v>0</v>
      </c>
      <c r="N244" s="78">
        <v>1.9E-3</v>
      </c>
      <c r="O244" s="78">
        <v>2.9999999999999997E-4</v>
      </c>
    </row>
    <row r="245" spans="2:15">
      <c r="B245" t="s">
        <v>1916</v>
      </c>
      <c r="C245" t="s">
        <v>1917</v>
      </c>
      <c r="D245" t="s">
        <v>1758</v>
      </c>
      <c r="E245" t="s">
        <v>927</v>
      </c>
      <c r="F245" t="s">
        <v>1918</v>
      </c>
      <c r="G245" t="s">
        <v>929</v>
      </c>
      <c r="H245" t="s">
        <v>106</v>
      </c>
      <c r="I245" s="77">
        <v>945.88</v>
      </c>
      <c r="J245" s="77">
        <v>14423</v>
      </c>
      <c r="K245" s="77">
        <v>0</v>
      </c>
      <c r="L245" s="77">
        <v>503.67841370079998</v>
      </c>
      <c r="M245" s="78">
        <v>0</v>
      </c>
      <c r="N245" s="78">
        <v>4.0000000000000001E-3</v>
      </c>
      <c r="O245" s="78">
        <v>6.9999999999999999E-4</v>
      </c>
    </row>
    <row r="246" spans="2:15">
      <c r="B246" t="s">
        <v>1919</v>
      </c>
      <c r="C246" t="s">
        <v>1920</v>
      </c>
      <c r="D246" t="s">
        <v>1921</v>
      </c>
      <c r="E246" t="s">
        <v>927</v>
      </c>
      <c r="F246" t="s">
        <v>1922</v>
      </c>
      <c r="G246" t="s">
        <v>929</v>
      </c>
      <c r="H246" t="s">
        <v>110</v>
      </c>
      <c r="I246" s="77">
        <v>399.77</v>
      </c>
      <c r="J246" s="77">
        <v>66840</v>
      </c>
      <c r="K246" s="77">
        <v>0</v>
      </c>
      <c r="L246" s="77">
        <v>1077.7497613512</v>
      </c>
      <c r="M246" s="78">
        <v>0</v>
      </c>
      <c r="N246" s="78">
        <v>8.6E-3</v>
      </c>
      <c r="O246" s="78">
        <v>1.5E-3</v>
      </c>
    </row>
    <row r="247" spans="2:15">
      <c r="B247" t="s">
        <v>1923</v>
      </c>
      <c r="C247" t="s">
        <v>1924</v>
      </c>
      <c r="D247" t="s">
        <v>1758</v>
      </c>
      <c r="E247" t="s">
        <v>927</v>
      </c>
      <c r="F247" t="s">
        <v>1925</v>
      </c>
      <c r="G247" t="s">
        <v>929</v>
      </c>
      <c r="H247" t="s">
        <v>106</v>
      </c>
      <c r="I247" s="77">
        <v>278.41000000000003</v>
      </c>
      <c r="J247" s="77">
        <v>86257</v>
      </c>
      <c r="K247" s="77">
        <v>4.7385400000000004</v>
      </c>
      <c r="L247" s="77">
        <v>891.36537578039997</v>
      </c>
      <c r="M247" s="78">
        <v>0</v>
      </c>
      <c r="N247" s="78">
        <v>7.1000000000000004E-3</v>
      </c>
      <c r="O247" s="78">
        <v>1.2999999999999999E-3</v>
      </c>
    </row>
    <row r="248" spans="2:15">
      <c r="B248" t="s">
        <v>1926</v>
      </c>
      <c r="C248" t="s">
        <v>1927</v>
      </c>
      <c r="D248" t="s">
        <v>1758</v>
      </c>
      <c r="E248" t="s">
        <v>927</v>
      </c>
      <c r="F248" t="s">
        <v>1928</v>
      </c>
      <c r="G248" t="s">
        <v>929</v>
      </c>
      <c r="H248" t="s">
        <v>106</v>
      </c>
      <c r="I248" s="77">
        <v>239.15</v>
      </c>
      <c r="J248" s="77">
        <v>40822</v>
      </c>
      <c r="K248" s="77">
        <v>3.5389999999999998E-2</v>
      </c>
      <c r="L248" s="77">
        <v>360.46989159600002</v>
      </c>
      <c r="M248" s="78">
        <v>0</v>
      </c>
      <c r="N248" s="78">
        <v>2.8999999999999998E-3</v>
      </c>
      <c r="O248" s="78">
        <v>5.0000000000000001E-4</v>
      </c>
    </row>
    <row r="249" spans="2:15">
      <c r="B249" t="s">
        <v>1929</v>
      </c>
      <c r="C249" t="s">
        <v>1930</v>
      </c>
      <c r="D249" t="s">
        <v>1758</v>
      </c>
      <c r="E249" t="s">
        <v>927</v>
      </c>
      <c r="F249" t="s">
        <v>1931</v>
      </c>
      <c r="G249" t="s">
        <v>929</v>
      </c>
      <c r="H249" t="s">
        <v>106</v>
      </c>
      <c r="I249" s="77">
        <v>963.73</v>
      </c>
      <c r="J249" s="77">
        <v>11806</v>
      </c>
      <c r="K249" s="77">
        <v>0</v>
      </c>
      <c r="L249" s="77">
        <v>420.06824234959998</v>
      </c>
      <c r="M249" s="78">
        <v>0</v>
      </c>
      <c r="N249" s="78">
        <v>3.3999999999999998E-3</v>
      </c>
      <c r="O249" s="78">
        <v>5.9999999999999995E-4</v>
      </c>
    </row>
    <row r="250" spans="2:15">
      <c r="B250" t="s">
        <v>1932</v>
      </c>
      <c r="C250" t="s">
        <v>1933</v>
      </c>
      <c r="D250" t="s">
        <v>1754</v>
      </c>
      <c r="E250" t="s">
        <v>927</v>
      </c>
      <c r="F250" t="s">
        <v>1934</v>
      </c>
      <c r="G250" t="s">
        <v>929</v>
      </c>
      <c r="H250" t="s">
        <v>106</v>
      </c>
      <c r="I250" s="77">
        <v>1945.3</v>
      </c>
      <c r="J250" s="77">
        <v>10064</v>
      </c>
      <c r="K250" s="77">
        <v>0</v>
      </c>
      <c r="L250" s="77">
        <v>722.80127046400003</v>
      </c>
      <c r="M250" s="78">
        <v>0</v>
      </c>
      <c r="N250" s="78">
        <v>5.7999999999999996E-3</v>
      </c>
      <c r="O250" s="78">
        <v>1E-3</v>
      </c>
    </row>
    <row r="251" spans="2:15">
      <c r="B251" t="s">
        <v>1935</v>
      </c>
      <c r="C251" t="s">
        <v>1936</v>
      </c>
      <c r="D251" t="s">
        <v>1758</v>
      </c>
      <c r="E251" t="s">
        <v>927</v>
      </c>
      <c r="F251" t="s">
        <v>1937</v>
      </c>
      <c r="G251" t="s">
        <v>1086</v>
      </c>
      <c r="H251" t="s">
        <v>106</v>
      </c>
      <c r="I251" s="77">
        <v>316.44</v>
      </c>
      <c r="J251" s="77">
        <v>14399</v>
      </c>
      <c r="K251" s="77">
        <v>0</v>
      </c>
      <c r="L251" s="77">
        <v>168.2230101552</v>
      </c>
      <c r="M251" s="78">
        <v>0</v>
      </c>
      <c r="N251" s="78">
        <v>1.2999999999999999E-3</v>
      </c>
      <c r="O251" s="78">
        <v>2.0000000000000001E-4</v>
      </c>
    </row>
    <row r="252" spans="2:15">
      <c r="B252" t="s">
        <v>1938</v>
      </c>
      <c r="C252" t="s">
        <v>1939</v>
      </c>
      <c r="D252" t="s">
        <v>1754</v>
      </c>
      <c r="E252" t="s">
        <v>927</v>
      </c>
      <c r="F252" t="s">
        <v>1940</v>
      </c>
      <c r="G252" t="s">
        <v>1086</v>
      </c>
      <c r="H252" t="s">
        <v>106</v>
      </c>
      <c r="I252" s="77">
        <v>624.64</v>
      </c>
      <c r="J252" s="77">
        <v>5099</v>
      </c>
      <c r="K252" s="77">
        <v>0</v>
      </c>
      <c r="L252" s="77">
        <v>117.59165317119999</v>
      </c>
      <c r="M252" s="78">
        <v>0</v>
      </c>
      <c r="N252" s="78">
        <v>8.9999999999999998E-4</v>
      </c>
      <c r="O252" s="78">
        <v>2.0000000000000001E-4</v>
      </c>
    </row>
    <row r="253" spans="2:15">
      <c r="B253" t="s">
        <v>1941</v>
      </c>
      <c r="C253" t="s">
        <v>1942</v>
      </c>
      <c r="D253" t="s">
        <v>1758</v>
      </c>
      <c r="E253" t="s">
        <v>927</v>
      </c>
      <c r="F253" t="s">
        <v>1943</v>
      </c>
      <c r="G253" t="s">
        <v>1086</v>
      </c>
      <c r="H253" t="s">
        <v>106</v>
      </c>
      <c r="I253" s="77">
        <v>550.03</v>
      </c>
      <c r="J253" s="77">
        <v>7509</v>
      </c>
      <c r="K253" s="77">
        <v>0</v>
      </c>
      <c r="L253" s="77">
        <v>152.48607096840001</v>
      </c>
      <c r="M253" s="78">
        <v>0</v>
      </c>
      <c r="N253" s="78">
        <v>1.1999999999999999E-3</v>
      </c>
      <c r="O253" s="78">
        <v>2.0000000000000001E-4</v>
      </c>
    </row>
    <row r="254" spans="2:15">
      <c r="B254" t="s">
        <v>1944</v>
      </c>
      <c r="C254" t="s">
        <v>1945</v>
      </c>
      <c r="D254" t="s">
        <v>1754</v>
      </c>
      <c r="E254" t="s">
        <v>927</v>
      </c>
      <c r="F254" t="s">
        <v>1946</v>
      </c>
      <c r="G254" t="s">
        <v>1086</v>
      </c>
      <c r="H254" t="s">
        <v>106</v>
      </c>
      <c r="I254" s="77">
        <v>339.09</v>
      </c>
      <c r="J254" s="77">
        <v>38767</v>
      </c>
      <c r="K254" s="77">
        <v>0</v>
      </c>
      <c r="L254" s="77">
        <v>485.33193494760002</v>
      </c>
      <c r="M254" s="78">
        <v>0</v>
      </c>
      <c r="N254" s="78">
        <v>3.8999999999999998E-3</v>
      </c>
      <c r="O254" s="78">
        <v>6.9999999999999999E-4</v>
      </c>
    </row>
    <row r="255" spans="2:15">
      <c r="B255" t="s">
        <v>1947</v>
      </c>
      <c r="C255" t="s">
        <v>1948</v>
      </c>
      <c r="D255" t="s">
        <v>1758</v>
      </c>
      <c r="E255" t="s">
        <v>927</v>
      </c>
      <c r="F255" t="s">
        <v>1949</v>
      </c>
      <c r="G255" t="s">
        <v>1086</v>
      </c>
      <c r="H255" t="s">
        <v>106</v>
      </c>
      <c r="I255" s="77">
        <v>578.24</v>
      </c>
      <c r="J255" s="77">
        <v>33505</v>
      </c>
      <c r="K255" s="77">
        <v>0</v>
      </c>
      <c r="L255" s="77">
        <v>715.28553990399996</v>
      </c>
      <c r="M255" s="78">
        <v>0</v>
      </c>
      <c r="N255" s="78">
        <v>5.7000000000000002E-3</v>
      </c>
      <c r="O255" s="78">
        <v>1E-3</v>
      </c>
    </row>
    <row r="256" spans="2:15">
      <c r="B256" t="s">
        <v>1950</v>
      </c>
      <c r="C256" t="s">
        <v>1951</v>
      </c>
      <c r="D256" t="s">
        <v>1758</v>
      </c>
      <c r="E256" t="s">
        <v>927</v>
      </c>
      <c r="F256" t="s">
        <v>1952</v>
      </c>
      <c r="G256" t="s">
        <v>1086</v>
      </c>
      <c r="H256" t="s">
        <v>106</v>
      </c>
      <c r="I256" s="77">
        <v>582.84</v>
      </c>
      <c r="J256" s="77">
        <v>25333</v>
      </c>
      <c r="K256" s="77">
        <v>0</v>
      </c>
      <c r="L256" s="77">
        <v>545.12696478240002</v>
      </c>
      <c r="M256" s="78">
        <v>0</v>
      </c>
      <c r="N256" s="78">
        <v>4.4000000000000003E-3</v>
      </c>
      <c r="O256" s="78">
        <v>8.0000000000000004E-4</v>
      </c>
    </row>
    <row r="257" spans="2:15">
      <c r="B257" t="s">
        <v>1953</v>
      </c>
      <c r="C257" t="s">
        <v>1954</v>
      </c>
      <c r="D257" t="s">
        <v>1758</v>
      </c>
      <c r="E257" t="s">
        <v>927</v>
      </c>
      <c r="F257" t="s">
        <v>1955</v>
      </c>
      <c r="G257" t="s">
        <v>1086</v>
      </c>
      <c r="H257" t="s">
        <v>106</v>
      </c>
      <c r="I257" s="77">
        <v>2114.69</v>
      </c>
      <c r="J257" s="77">
        <v>1486</v>
      </c>
      <c r="K257" s="77">
        <v>0</v>
      </c>
      <c r="L257" s="77">
        <v>116.0184912328</v>
      </c>
      <c r="M257" s="78">
        <v>0</v>
      </c>
      <c r="N257" s="78">
        <v>8.9999999999999998E-4</v>
      </c>
      <c r="O257" s="78">
        <v>2.0000000000000001E-4</v>
      </c>
    </row>
    <row r="258" spans="2:15">
      <c r="B258" t="s">
        <v>1956</v>
      </c>
      <c r="C258" t="s">
        <v>1957</v>
      </c>
      <c r="D258" t="s">
        <v>1754</v>
      </c>
      <c r="E258" t="s">
        <v>927</v>
      </c>
      <c r="F258" t="s">
        <v>1958</v>
      </c>
      <c r="G258" t="s">
        <v>1086</v>
      </c>
      <c r="H258" t="s">
        <v>106</v>
      </c>
      <c r="I258" s="77">
        <v>553.25</v>
      </c>
      <c r="J258" s="77">
        <v>23432</v>
      </c>
      <c r="K258" s="77">
        <v>0</v>
      </c>
      <c r="L258" s="77">
        <v>478.62179767999999</v>
      </c>
      <c r="M258" s="78">
        <v>0</v>
      </c>
      <c r="N258" s="78">
        <v>3.8E-3</v>
      </c>
      <c r="O258" s="78">
        <v>6.9999999999999999E-4</v>
      </c>
    </row>
    <row r="259" spans="2:15">
      <c r="B259" t="s">
        <v>1959</v>
      </c>
      <c r="C259" t="s">
        <v>1960</v>
      </c>
      <c r="D259" t="s">
        <v>1754</v>
      </c>
      <c r="E259" t="s">
        <v>927</v>
      </c>
      <c r="F259" t="s">
        <v>1961</v>
      </c>
      <c r="G259" t="s">
        <v>1023</v>
      </c>
      <c r="H259" t="s">
        <v>106</v>
      </c>
      <c r="I259" s="77">
        <v>392.63</v>
      </c>
      <c r="J259" s="77">
        <v>7615</v>
      </c>
      <c r="K259" s="77">
        <v>0</v>
      </c>
      <c r="L259" s="77">
        <v>110.386275454</v>
      </c>
      <c r="M259" s="78">
        <v>0</v>
      </c>
      <c r="N259" s="78">
        <v>8.9999999999999998E-4</v>
      </c>
      <c r="O259" s="78">
        <v>2.0000000000000001E-4</v>
      </c>
    </row>
    <row r="260" spans="2:15">
      <c r="B260" t="s">
        <v>1962</v>
      </c>
      <c r="C260" t="s">
        <v>1963</v>
      </c>
      <c r="D260" t="s">
        <v>1754</v>
      </c>
      <c r="E260" t="s">
        <v>927</v>
      </c>
      <c r="F260" t="s">
        <v>1964</v>
      </c>
      <c r="G260" t="s">
        <v>1023</v>
      </c>
      <c r="H260" t="s">
        <v>106</v>
      </c>
      <c r="I260" s="77">
        <v>803.11</v>
      </c>
      <c r="J260" s="77">
        <v>3614</v>
      </c>
      <c r="K260" s="77">
        <v>0</v>
      </c>
      <c r="L260" s="77">
        <v>107.1580678168</v>
      </c>
      <c r="M260" s="78">
        <v>0</v>
      </c>
      <c r="N260" s="78">
        <v>8.9999999999999998E-4</v>
      </c>
      <c r="O260" s="78">
        <v>2.0000000000000001E-4</v>
      </c>
    </row>
    <row r="261" spans="2:15">
      <c r="B261" t="s">
        <v>1965</v>
      </c>
      <c r="C261" t="s">
        <v>1966</v>
      </c>
      <c r="D261" t="s">
        <v>123</v>
      </c>
      <c r="E261" t="s">
        <v>927</v>
      </c>
      <c r="F261" t="s">
        <v>1967</v>
      </c>
      <c r="G261" t="s">
        <v>1023</v>
      </c>
      <c r="H261" t="s">
        <v>106</v>
      </c>
      <c r="I261" s="77">
        <v>130.63999999999999</v>
      </c>
      <c r="J261" s="77">
        <v>138300</v>
      </c>
      <c r="K261" s="77">
        <v>0</v>
      </c>
      <c r="L261" s="77">
        <v>667.05254304000005</v>
      </c>
      <c r="M261" s="78">
        <v>0</v>
      </c>
      <c r="N261" s="78">
        <v>5.3E-3</v>
      </c>
      <c r="O261" s="78">
        <v>1E-3</v>
      </c>
    </row>
    <row r="262" spans="2:15">
      <c r="B262" t="s">
        <v>1968</v>
      </c>
      <c r="C262" t="s">
        <v>1969</v>
      </c>
      <c r="D262" t="s">
        <v>1754</v>
      </c>
      <c r="E262" t="s">
        <v>927</v>
      </c>
      <c r="F262" t="s">
        <v>1970</v>
      </c>
      <c r="G262" t="s">
        <v>123</v>
      </c>
      <c r="H262" t="s">
        <v>106</v>
      </c>
      <c r="I262" s="77">
        <v>306.95999999999998</v>
      </c>
      <c r="J262" s="77">
        <v>9645</v>
      </c>
      <c r="K262" s="77">
        <v>0</v>
      </c>
      <c r="L262" s="77">
        <v>109.306430064</v>
      </c>
      <c r="M262" s="78">
        <v>0</v>
      </c>
      <c r="N262" s="78">
        <v>8.9999999999999998E-4</v>
      </c>
      <c r="O262" s="78">
        <v>2.0000000000000001E-4</v>
      </c>
    </row>
    <row r="263" spans="2:15">
      <c r="B263" t="s">
        <v>1971</v>
      </c>
      <c r="C263" t="s">
        <v>1972</v>
      </c>
      <c r="D263" t="s">
        <v>123</v>
      </c>
      <c r="E263" t="s">
        <v>927</v>
      </c>
      <c r="F263" t="s">
        <v>1973</v>
      </c>
      <c r="G263" t="s">
        <v>1535</v>
      </c>
      <c r="H263" t="s">
        <v>110</v>
      </c>
      <c r="I263" s="77">
        <v>621.07000000000005</v>
      </c>
      <c r="J263" s="77">
        <v>14226</v>
      </c>
      <c r="K263" s="77">
        <v>0</v>
      </c>
      <c r="L263" s="77">
        <v>356.36467696787997</v>
      </c>
      <c r="M263" s="78">
        <v>0</v>
      </c>
      <c r="N263" s="78">
        <v>2.8999999999999998E-3</v>
      </c>
      <c r="O263" s="78">
        <v>5.0000000000000001E-4</v>
      </c>
    </row>
    <row r="264" spans="2:15">
      <c r="B264" t="s">
        <v>228</v>
      </c>
      <c r="E264" s="16"/>
      <c r="F264" s="16"/>
      <c r="G264" s="16"/>
    </row>
    <row r="265" spans="2:15">
      <c r="B265" t="s">
        <v>328</v>
      </c>
      <c r="E265" s="16"/>
      <c r="F265" s="16"/>
      <c r="G265" s="16"/>
    </row>
    <row r="266" spans="2:15">
      <c r="B266" t="s">
        <v>329</v>
      </c>
      <c r="E266" s="16"/>
      <c r="F266" s="16"/>
      <c r="G266" s="16"/>
    </row>
    <row r="267" spans="2:15">
      <c r="B267" t="s">
        <v>330</v>
      </c>
      <c r="E267" s="16"/>
      <c r="F267" s="16"/>
      <c r="G267" s="16"/>
    </row>
    <row r="268" spans="2:15">
      <c r="B268" t="s">
        <v>331</v>
      </c>
      <c r="E268" s="16"/>
      <c r="F268" s="16"/>
      <c r="G268" s="16"/>
    </row>
    <row r="269" spans="2:15">
      <c r="E269" s="16"/>
      <c r="F269" s="16"/>
      <c r="G269" s="16"/>
    </row>
    <row r="270" spans="2:15">
      <c r="E270" s="16"/>
      <c r="F270" s="16"/>
      <c r="G270" s="16"/>
    </row>
    <row r="271" spans="2:15">
      <c r="B271" s="16"/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7">
        <v>45106</v>
      </c>
    </row>
    <row r="2" spans="2:63" s="1" customFormat="1">
      <c r="B2" s="2" t="s">
        <v>1</v>
      </c>
      <c r="C2" s="12" t="s">
        <v>3690</v>
      </c>
    </row>
    <row r="3" spans="2:63" s="1" customFormat="1">
      <c r="B3" s="2" t="s">
        <v>2</v>
      </c>
      <c r="C3" s="26" t="s">
        <v>3691</v>
      </c>
    </row>
    <row r="4" spans="2:63" s="1" customFormat="1">
      <c r="B4" s="2" t="s">
        <v>3</v>
      </c>
      <c r="C4" s="88" t="s">
        <v>197</v>
      </c>
    </row>
    <row r="6" spans="2:63" ht="26.25" customHeight="1">
      <c r="B6" s="111" t="s">
        <v>68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3"/>
      <c r="BK6" s="19"/>
    </row>
    <row r="7" spans="2:63" ht="26.25" customHeight="1">
      <c r="B7" s="111" t="s">
        <v>194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3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1989507.82</v>
      </c>
      <c r="I11" s="7"/>
      <c r="J11" s="75">
        <v>0</v>
      </c>
      <c r="K11" s="75">
        <v>111310.09327710867</v>
      </c>
      <c r="L11" s="7"/>
      <c r="M11" s="76">
        <v>1</v>
      </c>
      <c r="N11" s="76">
        <v>0.1588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966260.68</v>
      </c>
      <c r="J12" s="81">
        <v>0</v>
      </c>
      <c r="K12" s="81">
        <v>24695.226298512</v>
      </c>
      <c r="M12" s="80">
        <v>0.22189999999999999</v>
      </c>
      <c r="N12" s="80">
        <v>3.5200000000000002E-2</v>
      </c>
    </row>
    <row r="13" spans="2:63">
      <c r="B13" s="79" t="s">
        <v>1974</v>
      </c>
      <c r="D13" s="16"/>
      <c r="E13" s="16"/>
      <c r="F13" s="16"/>
      <c r="G13" s="16"/>
      <c r="H13" s="81">
        <v>749950.95</v>
      </c>
      <c r="J13" s="81">
        <v>0</v>
      </c>
      <c r="K13" s="81">
        <v>23649.5822333</v>
      </c>
      <c r="M13" s="80">
        <v>0.21249999999999999</v>
      </c>
      <c r="N13" s="80">
        <v>3.3700000000000001E-2</v>
      </c>
    </row>
    <row r="14" spans="2:63">
      <c r="B14" t="s">
        <v>1975</v>
      </c>
      <c r="C14" t="s">
        <v>1976</v>
      </c>
      <c r="D14" t="s">
        <v>100</v>
      </c>
      <c r="E14" t="s">
        <v>1977</v>
      </c>
      <c r="F14" t="s">
        <v>1978</v>
      </c>
      <c r="G14" t="s">
        <v>102</v>
      </c>
      <c r="H14" s="77">
        <v>183738</v>
      </c>
      <c r="I14" s="77">
        <v>1775</v>
      </c>
      <c r="J14" s="77">
        <v>0</v>
      </c>
      <c r="K14" s="77">
        <v>3261.3494999999998</v>
      </c>
      <c r="L14" s="78">
        <v>5.1000000000000004E-3</v>
      </c>
      <c r="M14" s="78">
        <v>2.93E-2</v>
      </c>
      <c r="N14" s="78">
        <v>4.7000000000000002E-3</v>
      </c>
    </row>
    <row r="15" spans="2:63">
      <c r="B15" t="s">
        <v>1979</v>
      </c>
      <c r="C15" t="s">
        <v>1980</v>
      </c>
      <c r="D15" t="s">
        <v>100</v>
      </c>
      <c r="E15" t="s">
        <v>1977</v>
      </c>
      <c r="F15" t="s">
        <v>1978</v>
      </c>
      <c r="G15" t="s">
        <v>102</v>
      </c>
      <c r="H15" s="77">
        <v>55258.84</v>
      </c>
      <c r="I15" s="77">
        <v>3159</v>
      </c>
      <c r="J15" s="77">
        <v>0</v>
      </c>
      <c r="K15" s="77">
        <v>1745.6267556</v>
      </c>
      <c r="L15" s="78">
        <v>8.0000000000000004E-4</v>
      </c>
      <c r="M15" s="78">
        <v>1.5699999999999999E-2</v>
      </c>
      <c r="N15" s="78">
        <v>2.5000000000000001E-3</v>
      </c>
    </row>
    <row r="16" spans="2:63">
      <c r="B16" t="s">
        <v>1981</v>
      </c>
      <c r="C16" t="s">
        <v>1982</v>
      </c>
      <c r="D16" t="s">
        <v>100</v>
      </c>
      <c r="E16" t="s">
        <v>1977</v>
      </c>
      <c r="F16" t="s">
        <v>1978</v>
      </c>
      <c r="G16" t="s">
        <v>102</v>
      </c>
      <c r="H16" s="77">
        <v>107986.31</v>
      </c>
      <c r="I16" s="77">
        <v>1753</v>
      </c>
      <c r="J16" s="77">
        <v>0</v>
      </c>
      <c r="K16" s="77">
        <v>1893.0000143</v>
      </c>
      <c r="L16" s="78">
        <v>1.1000000000000001E-3</v>
      </c>
      <c r="M16" s="78">
        <v>1.7000000000000001E-2</v>
      </c>
      <c r="N16" s="78">
        <v>2.7000000000000001E-3</v>
      </c>
    </row>
    <row r="17" spans="2:14">
      <c r="B17" t="s">
        <v>1983</v>
      </c>
      <c r="C17" t="s">
        <v>1984</v>
      </c>
      <c r="D17" t="s">
        <v>100</v>
      </c>
      <c r="E17" t="s">
        <v>1985</v>
      </c>
      <c r="F17" t="s">
        <v>1978</v>
      </c>
      <c r="G17" t="s">
        <v>102</v>
      </c>
      <c r="H17" s="77">
        <v>93860</v>
      </c>
      <c r="I17" s="77">
        <v>1763</v>
      </c>
      <c r="J17" s="77">
        <v>0</v>
      </c>
      <c r="K17" s="77">
        <v>1654.7518</v>
      </c>
      <c r="L17" s="78">
        <v>1.6000000000000001E-3</v>
      </c>
      <c r="M17" s="78">
        <v>1.49E-2</v>
      </c>
      <c r="N17" s="78">
        <v>2.3999999999999998E-3</v>
      </c>
    </row>
    <row r="18" spans="2:14">
      <c r="B18" t="s">
        <v>1986</v>
      </c>
      <c r="C18" t="s">
        <v>1987</v>
      </c>
      <c r="D18" t="s">
        <v>100</v>
      </c>
      <c r="E18" t="s">
        <v>1985</v>
      </c>
      <c r="F18" t="s">
        <v>1978</v>
      </c>
      <c r="G18" t="s">
        <v>102</v>
      </c>
      <c r="H18" s="77">
        <v>104693.74</v>
      </c>
      <c r="I18" s="77">
        <v>3100</v>
      </c>
      <c r="J18" s="77">
        <v>0</v>
      </c>
      <c r="K18" s="77">
        <v>3245.50594</v>
      </c>
      <c r="L18" s="78">
        <v>6.9999999999999999E-4</v>
      </c>
      <c r="M18" s="78">
        <v>2.92E-2</v>
      </c>
      <c r="N18" s="78">
        <v>4.5999999999999999E-3</v>
      </c>
    </row>
    <row r="19" spans="2:14">
      <c r="B19" t="s">
        <v>1988</v>
      </c>
      <c r="C19" t="s">
        <v>1989</v>
      </c>
      <c r="D19" t="s">
        <v>100</v>
      </c>
      <c r="E19" t="s">
        <v>1985</v>
      </c>
      <c r="F19" t="s">
        <v>1978</v>
      </c>
      <c r="G19" t="s">
        <v>102</v>
      </c>
      <c r="H19" s="77">
        <v>105578.68</v>
      </c>
      <c r="I19" s="77">
        <v>1757</v>
      </c>
      <c r="J19" s="77">
        <v>0</v>
      </c>
      <c r="K19" s="77">
        <v>1855.0174076000001</v>
      </c>
      <c r="L19" s="78">
        <v>5.9999999999999995E-4</v>
      </c>
      <c r="M19" s="78">
        <v>1.67E-2</v>
      </c>
      <c r="N19" s="78">
        <v>2.5999999999999999E-3</v>
      </c>
    </row>
    <row r="20" spans="2:14">
      <c r="B20" t="s">
        <v>1990</v>
      </c>
      <c r="C20" t="s">
        <v>1991</v>
      </c>
      <c r="D20" t="s">
        <v>100</v>
      </c>
      <c r="E20" t="s">
        <v>1985</v>
      </c>
      <c r="F20" t="s">
        <v>1978</v>
      </c>
      <c r="G20" t="s">
        <v>102</v>
      </c>
      <c r="H20" s="77">
        <v>25228.240000000002</v>
      </c>
      <c r="I20" s="77">
        <v>1732</v>
      </c>
      <c r="J20" s="77">
        <v>0</v>
      </c>
      <c r="K20" s="77">
        <v>436.95311679999998</v>
      </c>
      <c r="L20" s="78">
        <v>2.9999999999999997E-4</v>
      </c>
      <c r="M20" s="78">
        <v>3.8999999999999998E-3</v>
      </c>
      <c r="N20" s="78">
        <v>5.9999999999999995E-4</v>
      </c>
    </row>
    <row r="21" spans="2:14">
      <c r="B21" t="s">
        <v>1992</v>
      </c>
      <c r="C21" t="s">
        <v>1993</v>
      </c>
      <c r="D21" t="s">
        <v>100</v>
      </c>
      <c r="E21" t="s">
        <v>1994</v>
      </c>
      <c r="F21" t="s">
        <v>1978</v>
      </c>
      <c r="G21" t="s">
        <v>102</v>
      </c>
      <c r="H21" s="77">
        <v>25189</v>
      </c>
      <c r="I21" s="77">
        <v>3114</v>
      </c>
      <c r="J21" s="77">
        <v>0</v>
      </c>
      <c r="K21" s="77">
        <v>784.38545999999997</v>
      </c>
      <c r="L21" s="78">
        <v>2.9999999999999997E-4</v>
      </c>
      <c r="M21" s="78">
        <v>7.0000000000000001E-3</v>
      </c>
      <c r="N21" s="78">
        <v>1.1000000000000001E-3</v>
      </c>
    </row>
    <row r="22" spans="2:14">
      <c r="B22" t="s">
        <v>1995</v>
      </c>
      <c r="C22" t="s">
        <v>1996</v>
      </c>
      <c r="D22" t="s">
        <v>100</v>
      </c>
      <c r="E22" t="s">
        <v>1997</v>
      </c>
      <c r="F22" t="s">
        <v>1978</v>
      </c>
      <c r="G22" t="s">
        <v>102</v>
      </c>
      <c r="H22" s="77">
        <v>3650.6</v>
      </c>
      <c r="I22" s="77">
        <v>30560</v>
      </c>
      <c r="J22" s="77">
        <v>0</v>
      </c>
      <c r="K22" s="77">
        <v>1115.62336</v>
      </c>
      <c r="L22" s="78">
        <v>5.0000000000000001E-4</v>
      </c>
      <c r="M22" s="78">
        <v>0.01</v>
      </c>
      <c r="N22" s="78">
        <v>1.6000000000000001E-3</v>
      </c>
    </row>
    <row r="23" spans="2:14">
      <c r="B23" t="s">
        <v>1998</v>
      </c>
      <c r="C23" t="s">
        <v>1999</v>
      </c>
      <c r="D23" t="s">
        <v>100</v>
      </c>
      <c r="E23" t="s">
        <v>1997</v>
      </c>
      <c r="F23" t="s">
        <v>1978</v>
      </c>
      <c r="G23" t="s">
        <v>102</v>
      </c>
      <c r="H23" s="77">
        <v>10870.95</v>
      </c>
      <c r="I23" s="77">
        <v>17510</v>
      </c>
      <c r="J23" s="77">
        <v>0</v>
      </c>
      <c r="K23" s="77">
        <v>1903.5033450000001</v>
      </c>
      <c r="L23" s="78">
        <v>4.0000000000000002E-4</v>
      </c>
      <c r="M23" s="78">
        <v>1.7100000000000001E-2</v>
      </c>
      <c r="N23" s="78">
        <v>2.7000000000000001E-3</v>
      </c>
    </row>
    <row r="24" spans="2:14">
      <c r="B24" t="s">
        <v>2000</v>
      </c>
      <c r="C24" t="s">
        <v>2001</v>
      </c>
      <c r="D24" t="s">
        <v>100</v>
      </c>
      <c r="E24" t="s">
        <v>1997</v>
      </c>
      <c r="F24" t="s">
        <v>1978</v>
      </c>
      <c r="G24" t="s">
        <v>102</v>
      </c>
      <c r="H24" s="77">
        <v>2707.59</v>
      </c>
      <c r="I24" s="77">
        <v>17260</v>
      </c>
      <c r="J24" s="77">
        <v>0</v>
      </c>
      <c r="K24" s="77">
        <v>467.33003400000001</v>
      </c>
      <c r="L24" s="78">
        <v>4.0000000000000002E-4</v>
      </c>
      <c r="M24" s="78">
        <v>4.1999999999999997E-3</v>
      </c>
      <c r="N24" s="78">
        <v>6.9999999999999999E-4</v>
      </c>
    </row>
    <row r="25" spans="2:14">
      <c r="B25" t="s">
        <v>2002</v>
      </c>
      <c r="C25" t="s">
        <v>2003</v>
      </c>
      <c r="D25" t="s">
        <v>100</v>
      </c>
      <c r="E25" t="s">
        <v>1997</v>
      </c>
      <c r="F25" t="s">
        <v>1978</v>
      </c>
      <c r="G25" t="s">
        <v>102</v>
      </c>
      <c r="H25" s="77">
        <v>31189</v>
      </c>
      <c r="I25" s="77">
        <v>16950</v>
      </c>
      <c r="J25" s="77">
        <v>0</v>
      </c>
      <c r="K25" s="77">
        <v>5286.5355</v>
      </c>
      <c r="L25" s="78">
        <v>2.7000000000000001E-3</v>
      </c>
      <c r="M25" s="78">
        <v>4.7500000000000001E-2</v>
      </c>
      <c r="N25" s="78">
        <v>7.4999999999999997E-3</v>
      </c>
    </row>
    <row r="26" spans="2:14">
      <c r="B26" s="79" t="s">
        <v>2004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211</v>
      </c>
      <c r="C27" t="s">
        <v>211</v>
      </c>
      <c r="D27" s="16"/>
      <c r="E27" s="16"/>
      <c r="F27" t="s">
        <v>211</v>
      </c>
      <c r="G27" t="s">
        <v>211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2005</v>
      </c>
      <c r="D28" s="16"/>
      <c r="E28" s="16"/>
      <c r="F28" s="16"/>
      <c r="G28" s="16"/>
      <c r="H28" s="81">
        <v>216309.73</v>
      </c>
      <c r="J28" s="81">
        <v>0</v>
      </c>
      <c r="K28" s="81">
        <v>1045.644065212</v>
      </c>
      <c r="M28" s="80">
        <v>9.4000000000000004E-3</v>
      </c>
      <c r="N28" s="80">
        <v>1.5E-3</v>
      </c>
    </row>
    <row r="29" spans="2:14">
      <c r="B29" t="s">
        <v>2006</v>
      </c>
      <c r="C29" t="s">
        <v>2007</v>
      </c>
      <c r="D29" t="s">
        <v>100</v>
      </c>
      <c r="E29" t="s">
        <v>1977</v>
      </c>
      <c r="F29" t="s">
        <v>2008</v>
      </c>
      <c r="G29" t="s">
        <v>102</v>
      </c>
      <c r="H29" s="77">
        <v>39947.22</v>
      </c>
      <c r="I29" s="77">
        <v>359.86</v>
      </c>
      <c r="J29" s="77">
        <v>0</v>
      </c>
      <c r="K29" s="77">
        <v>143.754065892</v>
      </c>
      <c r="L29" s="78">
        <v>5.9999999999999995E-4</v>
      </c>
      <c r="M29" s="78">
        <v>1.2999999999999999E-3</v>
      </c>
      <c r="N29" s="78">
        <v>2.0000000000000001E-4</v>
      </c>
    </row>
    <row r="30" spans="2:14">
      <c r="B30" t="s">
        <v>2009</v>
      </c>
      <c r="C30" t="s">
        <v>2010</v>
      </c>
      <c r="D30" t="s">
        <v>100</v>
      </c>
      <c r="E30" t="s">
        <v>1977</v>
      </c>
      <c r="F30" t="s">
        <v>2008</v>
      </c>
      <c r="G30" t="s">
        <v>102</v>
      </c>
      <c r="H30" s="77">
        <v>147.36000000000001</v>
      </c>
      <c r="I30" s="77">
        <v>345.2</v>
      </c>
      <c r="J30" s="77">
        <v>0</v>
      </c>
      <c r="K30" s="77">
        <v>0.50868672000000004</v>
      </c>
      <c r="L30" s="78">
        <v>0</v>
      </c>
      <c r="M30" s="78">
        <v>0</v>
      </c>
      <c r="N30" s="78">
        <v>0</v>
      </c>
    </row>
    <row r="31" spans="2:14">
      <c r="B31" t="s">
        <v>2011</v>
      </c>
      <c r="C31" t="s">
        <v>2012</v>
      </c>
      <c r="D31" t="s">
        <v>100</v>
      </c>
      <c r="E31" t="s">
        <v>1985</v>
      </c>
      <c r="F31" t="s">
        <v>2008</v>
      </c>
      <c r="G31" t="s">
        <v>102</v>
      </c>
      <c r="H31" s="77">
        <v>4194.46</v>
      </c>
      <c r="I31" s="77">
        <v>3613</v>
      </c>
      <c r="J31" s="77">
        <v>0</v>
      </c>
      <c r="K31" s="77">
        <v>151.54583980000001</v>
      </c>
      <c r="L31" s="78">
        <v>4.0000000000000002E-4</v>
      </c>
      <c r="M31" s="78">
        <v>1.4E-3</v>
      </c>
      <c r="N31" s="78">
        <v>2.0000000000000001E-4</v>
      </c>
    </row>
    <row r="32" spans="2:14">
      <c r="B32" t="s">
        <v>2013</v>
      </c>
      <c r="C32" t="s">
        <v>2014</v>
      </c>
      <c r="D32" t="s">
        <v>100</v>
      </c>
      <c r="E32" t="s">
        <v>1985</v>
      </c>
      <c r="F32" t="s">
        <v>2008</v>
      </c>
      <c r="G32" t="s">
        <v>102</v>
      </c>
      <c r="H32" s="77">
        <v>106000</v>
      </c>
      <c r="I32" s="77">
        <v>345.71</v>
      </c>
      <c r="J32" s="77">
        <v>0</v>
      </c>
      <c r="K32" s="77">
        <v>366.45260000000002</v>
      </c>
      <c r="L32" s="78">
        <v>2.0000000000000001E-4</v>
      </c>
      <c r="M32" s="78">
        <v>3.3E-3</v>
      </c>
      <c r="N32" s="78">
        <v>5.0000000000000001E-4</v>
      </c>
    </row>
    <row r="33" spans="2:14">
      <c r="B33" t="s">
        <v>2015</v>
      </c>
      <c r="C33" t="s">
        <v>2016</v>
      </c>
      <c r="D33" t="s">
        <v>100</v>
      </c>
      <c r="E33" t="s">
        <v>1994</v>
      </c>
      <c r="F33" t="s">
        <v>2008</v>
      </c>
      <c r="G33" t="s">
        <v>102</v>
      </c>
      <c r="H33" s="77">
        <v>61272</v>
      </c>
      <c r="I33" s="77">
        <v>346.08</v>
      </c>
      <c r="J33" s="77">
        <v>0</v>
      </c>
      <c r="K33" s="77">
        <v>212.0501376</v>
      </c>
      <c r="L33" s="78">
        <v>2.0000000000000001E-4</v>
      </c>
      <c r="M33" s="78">
        <v>1.9E-3</v>
      </c>
      <c r="N33" s="78">
        <v>2.9999999999999997E-4</v>
      </c>
    </row>
    <row r="34" spans="2:14">
      <c r="B34" t="s">
        <v>2017</v>
      </c>
      <c r="C34" t="s">
        <v>2018</v>
      </c>
      <c r="D34" t="s">
        <v>100</v>
      </c>
      <c r="E34" t="s">
        <v>1997</v>
      </c>
      <c r="F34" t="s">
        <v>2008</v>
      </c>
      <c r="G34" t="s">
        <v>102</v>
      </c>
      <c r="H34" s="77">
        <v>4748.6899999999996</v>
      </c>
      <c r="I34" s="77">
        <v>3608</v>
      </c>
      <c r="J34" s="77">
        <v>0</v>
      </c>
      <c r="K34" s="77">
        <v>171.3327352</v>
      </c>
      <c r="L34" s="78">
        <v>8.0000000000000004E-4</v>
      </c>
      <c r="M34" s="78">
        <v>1.5E-3</v>
      </c>
      <c r="N34" s="78">
        <v>2.0000000000000001E-4</v>
      </c>
    </row>
    <row r="35" spans="2:14">
      <c r="B35" s="79" t="s">
        <v>2019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211</v>
      </c>
      <c r="C36" t="s">
        <v>211</v>
      </c>
      <c r="D36" s="16"/>
      <c r="E36" s="16"/>
      <c r="F36" t="s">
        <v>211</v>
      </c>
      <c r="G36" t="s">
        <v>211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924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211</v>
      </c>
      <c r="C38" t="s">
        <v>211</v>
      </c>
      <c r="D38" s="16"/>
      <c r="E38" s="16"/>
      <c r="F38" t="s">
        <v>211</v>
      </c>
      <c r="G38" t="s">
        <v>211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2020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211</v>
      </c>
      <c r="C40" t="s">
        <v>211</v>
      </c>
      <c r="D40" s="16"/>
      <c r="E40" s="16"/>
      <c r="F40" t="s">
        <v>211</v>
      </c>
      <c r="G40" t="s">
        <v>211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s="79" t="s">
        <v>226</v>
      </c>
      <c r="D41" s="16"/>
      <c r="E41" s="16"/>
      <c r="F41" s="16"/>
      <c r="G41" s="16"/>
      <c r="H41" s="81">
        <v>1023247.14</v>
      </c>
      <c r="J41" s="81">
        <v>0</v>
      </c>
      <c r="K41" s="81">
        <v>86614.866978596663</v>
      </c>
      <c r="M41" s="80">
        <v>0.77810000000000001</v>
      </c>
      <c r="N41" s="80">
        <v>0.1236</v>
      </c>
    </row>
    <row r="42" spans="2:14">
      <c r="B42" s="79" t="s">
        <v>2021</v>
      </c>
      <c r="D42" s="16"/>
      <c r="E42" s="16"/>
      <c r="F42" s="16"/>
      <c r="G42" s="16"/>
      <c r="H42" s="81">
        <v>1020541.74</v>
      </c>
      <c r="J42" s="81">
        <v>0</v>
      </c>
      <c r="K42" s="81">
        <v>85721.310368468665</v>
      </c>
      <c r="M42" s="80">
        <v>0.77010000000000001</v>
      </c>
      <c r="N42" s="80">
        <v>0.12230000000000001</v>
      </c>
    </row>
    <row r="43" spans="2:14">
      <c r="B43" t="s">
        <v>2022</v>
      </c>
      <c r="C43" t="s">
        <v>2023</v>
      </c>
      <c r="D43" t="s">
        <v>1887</v>
      </c>
      <c r="E43" t="s">
        <v>2024</v>
      </c>
      <c r="F43" t="s">
        <v>1978</v>
      </c>
      <c r="G43" t="s">
        <v>106</v>
      </c>
      <c r="H43" s="77">
        <v>33373.5</v>
      </c>
      <c r="I43" s="77">
        <v>995</v>
      </c>
      <c r="J43" s="77">
        <v>0</v>
      </c>
      <c r="K43" s="77">
        <v>1225.9888719</v>
      </c>
      <c r="L43" s="78">
        <v>1E-4</v>
      </c>
      <c r="M43" s="78">
        <v>1.0999999999999999E-2</v>
      </c>
      <c r="N43" s="78">
        <v>1.6999999999999999E-3</v>
      </c>
    </row>
    <row r="44" spans="2:14">
      <c r="B44" t="s">
        <v>2025</v>
      </c>
      <c r="C44" t="s">
        <v>2026</v>
      </c>
      <c r="D44" t="s">
        <v>123</v>
      </c>
      <c r="E44" t="s">
        <v>2027</v>
      </c>
      <c r="F44" t="s">
        <v>1978</v>
      </c>
      <c r="G44" t="s">
        <v>106</v>
      </c>
      <c r="H44" s="77">
        <v>24299.69</v>
      </c>
      <c r="I44" s="77">
        <v>6301</v>
      </c>
      <c r="J44" s="77">
        <v>0</v>
      </c>
      <c r="K44" s="77">
        <v>5652.9078397947997</v>
      </c>
      <c r="L44" s="78">
        <v>5.0000000000000001E-4</v>
      </c>
      <c r="M44" s="78">
        <v>5.0799999999999998E-2</v>
      </c>
      <c r="N44" s="78">
        <v>8.0999999999999996E-3</v>
      </c>
    </row>
    <row r="45" spans="2:14">
      <c r="B45" t="s">
        <v>2028</v>
      </c>
      <c r="C45" t="s">
        <v>2029</v>
      </c>
      <c r="D45" t="s">
        <v>1754</v>
      </c>
      <c r="E45" t="s">
        <v>2030</v>
      </c>
      <c r="F45" t="s">
        <v>1978</v>
      </c>
      <c r="G45" t="s">
        <v>106</v>
      </c>
      <c r="H45" s="77">
        <v>2569.94</v>
      </c>
      <c r="I45" s="77">
        <v>6472</v>
      </c>
      <c r="J45" s="77">
        <v>0</v>
      </c>
      <c r="K45" s="77">
        <v>614.07750002559999</v>
      </c>
      <c r="L45" s="78">
        <v>0</v>
      </c>
      <c r="M45" s="78">
        <v>5.4999999999999997E-3</v>
      </c>
      <c r="N45" s="78">
        <v>8.9999999999999998E-4</v>
      </c>
    </row>
    <row r="46" spans="2:14">
      <c r="B46" t="s">
        <v>2031</v>
      </c>
      <c r="C46" t="s">
        <v>2032</v>
      </c>
      <c r="D46" t="s">
        <v>1887</v>
      </c>
      <c r="E46" t="s">
        <v>1875</v>
      </c>
      <c r="F46" t="s">
        <v>1978</v>
      </c>
      <c r="G46" t="s">
        <v>106</v>
      </c>
      <c r="H46" s="77">
        <v>37906.58</v>
      </c>
      <c r="I46" s="77">
        <v>442.7</v>
      </c>
      <c r="J46" s="77">
        <v>0</v>
      </c>
      <c r="K46" s="77">
        <v>619.56349030471995</v>
      </c>
      <c r="L46" s="78">
        <v>1E-4</v>
      </c>
      <c r="M46" s="78">
        <v>5.5999999999999999E-3</v>
      </c>
      <c r="N46" s="78">
        <v>8.9999999999999998E-4</v>
      </c>
    </row>
    <row r="47" spans="2:14">
      <c r="B47" t="s">
        <v>2033</v>
      </c>
      <c r="C47" t="s">
        <v>2034</v>
      </c>
      <c r="D47" t="s">
        <v>1887</v>
      </c>
      <c r="E47" t="s">
        <v>1875</v>
      </c>
      <c r="F47" t="s">
        <v>1978</v>
      </c>
      <c r="G47" t="s">
        <v>106</v>
      </c>
      <c r="H47" s="77">
        <v>182879.09</v>
      </c>
      <c r="I47" s="77">
        <v>782.8</v>
      </c>
      <c r="J47" s="77">
        <v>0</v>
      </c>
      <c r="K47" s="77">
        <v>5285.3841909918401</v>
      </c>
      <c r="L47" s="78">
        <v>2.0000000000000001E-4</v>
      </c>
      <c r="M47" s="78">
        <v>4.7500000000000001E-2</v>
      </c>
      <c r="N47" s="78">
        <v>7.4999999999999997E-3</v>
      </c>
    </row>
    <row r="48" spans="2:14">
      <c r="B48" t="s">
        <v>2035</v>
      </c>
      <c r="C48" t="s">
        <v>2036</v>
      </c>
      <c r="D48" t="s">
        <v>2037</v>
      </c>
      <c r="E48" t="s">
        <v>1875</v>
      </c>
      <c r="F48" t="s">
        <v>1978</v>
      </c>
      <c r="G48" t="s">
        <v>202</v>
      </c>
      <c r="H48" s="77">
        <v>44378.75</v>
      </c>
      <c r="I48" s="77">
        <v>1925.6517999999987</v>
      </c>
      <c r="J48" s="77">
        <v>0</v>
      </c>
      <c r="K48" s="77">
        <v>401.73815117029397</v>
      </c>
      <c r="L48" s="78">
        <v>2.0000000000000001E-4</v>
      </c>
      <c r="M48" s="78">
        <v>3.5999999999999999E-3</v>
      </c>
      <c r="N48" s="78">
        <v>5.9999999999999995E-4</v>
      </c>
    </row>
    <row r="49" spans="2:14">
      <c r="B49" t="s">
        <v>2038</v>
      </c>
      <c r="C49" t="s">
        <v>2039</v>
      </c>
      <c r="D49" t="s">
        <v>123</v>
      </c>
      <c r="E49" t="s">
        <v>1875</v>
      </c>
      <c r="F49" t="s">
        <v>1978</v>
      </c>
      <c r="G49" t="s">
        <v>110</v>
      </c>
      <c r="H49" s="77">
        <v>64781.85</v>
      </c>
      <c r="I49" s="77">
        <v>2866.5</v>
      </c>
      <c r="J49" s="77">
        <v>0</v>
      </c>
      <c r="K49" s="77">
        <v>7489.9097767903504</v>
      </c>
      <c r="L49" s="78">
        <v>2.9999999999999997E-4</v>
      </c>
      <c r="M49" s="78">
        <v>6.7299999999999999E-2</v>
      </c>
      <c r="N49" s="78">
        <v>1.0699999999999999E-2</v>
      </c>
    </row>
    <row r="50" spans="2:14">
      <c r="B50" t="s">
        <v>2040</v>
      </c>
      <c r="C50" t="s">
        <v>2041</v>
      </c>
      <c r="D50" t="s">
        <v>123</v>
      </c>
      <c r="E50" t="s">
        <v>1875</v>
      </c>
      <c r="F50" t="s">
        <v>1978</v>
      </c>
      <c r="G50" t="s">
        <v>106</v>
      </c>
      <c r="H50" s="77">
        <v>6109.96</v>
      </c>
      <c r="I50" s="77">
        <v>3758</v>
      </c>
      <c r="J50" s="77">
        <v>0</v>
      </c>
      <c r="K50" s="77">
        <v>847.72859978559995</v>
      </c>
      <c r="L50" s="78">
        <v>1E-4</v>
      </c>
      <c r="M50" s="78">
        <v>7.6E-3</v>
      </c>
      <c r="N50" s="78">
        <v>1.1999999999999999E-3</v>
      </c>
    </row>
    <row r="51" spans="2:14">
      <c r="B51" t="s">
        <v>2042</v>
      </c>
      <c r="C51" t="s">
        <v>2043</v>
      </c>
      <c r="D51" t="s">
        <v>1887</v>
      </c>
      <c r="E51" t="s">
        <v>1875</v>
      </c>
      <c r="F51" t="s">
        <v>1978</v>
      </c>
      <c r="G51" t="s">
        <v>106</v>
      </c>
      <c r="H51" s="77">
        <v>58235.09</v>
      </c>
      <c r="I51" s="77">
        <v>481.2</v>
      </c>
      <c r="J51" s="77">
        <v>0</v>
      </c>
      <c r="K51" s="77">
        <v>1034.59901837136</v>
      </c>
      <c r="L51" s="78">
        <v>5.0000000000000001E-4</v>
      </c>
      <c r="M51" s="78">
        <v>9.2999999999999992E-3</v>
      </c>
      <c r="N51" s="78">
        <v>1.5E-3</v>
      </c>
    </row>
    <row r="52" spans="2:14">
      <c r="B52" t="s">
        <v>2044</v>
      </c>
      <c r="C52" t="s">
        <v>2045</v>
      </c>
      <c r="D52" t="s">
        <v>1887</v>
      </c>
      <c r="E52" t="s">
        <v>1875</v>
      </c>
      <c r="F52" t="s">
        <v>1978</v>
      </c>
      <c r="G52" t="s">
        <v>106</v>
      </c>
      <c r="H52" s="77">
        <v>6803.2</v>
      </c>
      <c r="I52" s="77">
        <v>3849.75</v>
      </c>
      <c r="J52" s="77">
        <v>0</v>
      </c>
      <c r="K52" s="77">
        <v>966.95766086399999</v>
      </c>
      <c r="L52" s="78">
        <v>1E-4</v>
      </c>
      <c r="M52" s="78">
        <v>8.6999999999999994E-3</v>
      </c>
      <c r="N52" s="78">
        <v>1.4E-3</v>
      </c>
    </row>
    <row r="53" spans="2:14">
      <c r="B53" t="s">
        <v>2046</v>
      </c>
      <c r="C53" t="s">
        <v>2047</v>
      </c>
      <c r="D53" t="s">
        <v>123</v>
      </c>
      <c r="E53" t="s">
        <v>1875</v>
      </c>
      <c r="F53" t="s">
        <v>1978</v>
      </c>
      <c r="G53" t="s">
        <v>110</v>
      </c>
      <c r="H53" s="77">
        <v>51755.69</v>
      </c>
      <c r="I53" s="77">
        <v>650.5</v>
      </c>
      <c r="J53" s="77">
        <v>0</v>
      </c>
      <c r="K53" s="77">
        <v>1357.92785729923</v>
      </c>
      <c r="L53" s="78">
        <v>2.0000000000000001E-4</v>
      </c>
      <c r="M53" s="78">
        <v>1.2200000000000001E-2</v>
      </c>
      <c r="N53" s="78">
        <v>1.9E-3</v>
      </c>
    </row>
    <row r="54" spans="2:14">
      <c r="B54" t="s">
        <v>2048</v>
      </c>
      <c r="C54" t="s">
        <v>2049</v>
      </c>
      <c r="D54" t="s">
        <v>1887</v>
      </c>
      <c r="E54" t="s">
        <v>1875</v>
      </c>
      <c r="F54" t="s">
        <v>1978</v>
      </c>
      <c r="G54" t="s">
        <v>106</v>
      </c>
      <c r="H54" s="77">
        <v>83647.92</v>
      </c>
      <c r="I54" s="77">
        <v>1016</v>
      </c>
      <c r="J54" s="77">
        <v>0</v>
      </c>
      <c r="K54" s="77">
        <v>3137.6937057024002</v>
      </c>
      <c r="L54" s="78">
        <v>4.0000000000000002E-4</v>
      </c>
      <c r="M54" s="78">
        <v>2.8199999999999999E-2</v>
      </c>
      <c r="N54" s="78">
        <v>4.4999999999999997E-3</v>
      </c>
    </row>
    <row r="55" spans="2:14">
      <c r="B55" t="s">
        <v>2050</v>
      </c>
      <c r="C55" t="s">
        <v>2051</v>
      </c>
      <c r="D55" t="s">
        <v>1754</v>
      </c>
      <c r="E55" t="s">
        <v>1875</v>
      </c>
      <c r="F55" t="s">
        <v>1978</v>
      </c>
      <c r="G55" t="s">
        <v>106</v>
      </c>
      <c r="H55" s="77">
        <v>2749.44</v>
      </c>
      <c r="I55" s="77">
        <v>34200</v>
      </c>
      <c r="J55" s="77">
        <v>0</v>
      </c>
      <c r="K55" s="77">
        <v>3471.61890816</v>
      </c>
      <c r="L55" s="78">
        <v>1E-4</v>
      </c>
      <c r="M55" s="78">
        <v>3.1199999999999999E-2</v>
      </c>
      <c r="N55" s="78">
        <v>5.0000000000000001E-3</v>
      </c>
    </row>
    <row r="56" spans="2:14">
      <c r="B56" t="s">
        <v>2052</v>
      </c>
      <c r="C56" t="s">
        <v>2053</v>
      </c>
      <c r="D56" t="s">
        <v>123</v>
      </c>
      <c r="E56" t="s">
        <v>1875</v>
      </c>
      <c r="F56" t="s">
        <v>1978</v>
      </c>
      <c r="G56" t="s">
        <v>106</v>
      </c>
      <c r="H56" s="77">
        <v>18035.22</v>
      </c>
      <c r="I56" s="77">
        <v>707.75</v>
      </c>
      <c r="J56" s="77">
        <v>0</v>
      </c>
      <c r="K56" s="77">
        <v>471.2626431786</v>
      </c>
      <c r="L56" s="78">
        <v>0</v>
      </c>
      <c r="M56" s="78">
        <v>4.1999999999999997E-3</v>
      </c>
      <c r="N56" s="78">
        <v>6.9999999999999999E-4</v>
      </c>
    </row>
    <row r="57" spans="2:14">
      <c r="B57" t="s">
        <v>2054</v>
      </c>
      <c r="C57" t="s">
        <v>2055</v>
      </c>
      <c r="D57" t="s">
        <v>123</v>
      </c>
      <c r="E57" t="s">
        <v>1875</v>
      </c>
      <c r="F57" t="s">
        <v>1978</v>
      </c>
      <c r="G57" t="s">
        <v>110</v>
      </c>
      <c r="H57" s="77">
        <v>1395.62</v>
      </c>
      <c r="I57" s="77">
        <v>7368</v>
      </c>
      <c r="J57" s="77">
        <v>0</v>
      </c>
      <c r="K57" s="77">
        <v>414.75162440544</v>
      </c>
      <c r="L57" s="78">
        <v>4.0000000000000002E-4</v>
      </c>
      <c r="M57" s="78">
        <v>3.7000000000000002E-3</v>
      </c>
      <c r="N57" s="78">
        <v>5.9999999999999995E-4</v>
      </c>
    </row>
    <row r="58" spans="2:14">
      <c r="B58" t="s">
        <v>2056</v>
      </c>
      <c r="C58" t="s">
        <v>2057</v>
      </c>
      <c r="D58" t="s">
        <v>1754</v>
      </c>
      <c r="E58" t="s">
        <v>2058</v>
      </c>
      <c r="F58" t="s">
        <v>1978</v>
      </c>
      <c r="G58" t="s">
        <v>106</v>
      </c>
      <c r="H58" s="77">
        <v>17015.39</v>
      </c>
      <c r="I58" s="77">
        <v>6443</v>
      </c>
      <c r="J58" s="77">
        <v>0</v>
      </c>
      <c r="K58" s="77">
        <v>4047.5454248684</v>
      </c>
      <c r="L58" s="78">
        <v>1E-4</v>
      </c>
      <c r="M58" s="78">
        <v>3.6400000000000002E-2</v>
      </c>
      <c r="N58" s="78">
        <v>5.7999999999999996E-3</v>
      </c>
    </row>
    <row r="59" spans="2:14">
      <c r="B59" t="s">
        <v>2059</v>
      </c>
      <c r="C59" t="s">
        <v>2060</v>
      </c>
      <c r="D59" t="s">
        <v>1754</v>
      </c>
      <c r="E59" t="s">
        <v>2061</v>
      </c>
      <c r="F59" t="s">
        <v>1978</v>
      </c>
      <c r="G59" t="s">
        <v>106</v>
      </c>
      <c r="H59" s="77">
        <v>6041.36</v>
      </c>
      <c r="I59" s="77">
        <v>7353</v>
      </c>
      <c r="J59" s="77">
        <v>0</v>
      </c>
      <c r="K59" s="77">
        <v>1640.0646733536</v>
      </c>
      <c r="L59" s="78">
        <v>0</v>
      </c>
      <c r="M59" s="78">
        <v>1.47E-2</v>
      </c>
      <c r="N59" s="78">
        <v>2.3E-3</v>
      </c>
    </row>
    <row r="60" spans="2:14">
      <c r="B60" t="s">
        <v>2062</v>
      </c>
      <c r="C60" t="s">
        <v>2063</v>
      </c>
      <c r="D60" t="s">
        <v>123</v>
      </c>
      <c r="E60" t="s">
        <v>2064</v>
      </c>
      <c r="F60" t="s">
        <v>1978</v>
      </c>
      <c r="G60" t="s">
        <v>116</v>
      </c>
      <c r="H60" s="77">
        <v>22535.119999999999</v>
      </c>
      <c r="I60" s="77">
        <v>4966.4100000000053</v>
      </c>
      <c r="J60" s="77">
        <v>0</v>
      </c>
      <c r="K60" s="77">
        <v>3116.0389229771699</v>
      </c>
      <c r="L60" s="78">
        <v>2.9999999999999997E-4</v>
      </c>
      <c r="M60" s="78">
        <v>2.8000000000000001E-2</v>
      </c>
      <c r="N60" s="78">
        <v>4.4000000000000003E-3</v>
      </c>
    </row>
    <row r="61" spans="2:14">
      <c r="B61" t="s">
        <v>2065</v>
      </c>
      <c r="C61" t="s">
        <v>2066</v>
      </c>
      <c r="D61" t="s">
        <v>1758</v>
      </c>
      <c r="E61" t="s">
        <v>2067</v>
      </c>
      <c r="F61" t="s">
        <v>1978</v>
      </c>
      <c r="G61" t="s">
        <v>106</v>
      </c>
      <c r="H61" s="77">
        <v>6296.35</v>
      </c>
      <c r="I61" s="77">
        <v>2414</v>
      </c>
      <c r="J61" s="77">
        <v>0</v>
      </c>
      <c r="K61" s="77">
        <v>561.16143818800003</v>
      </c>
      <c r="L61" s="78">
        <v>2.0000000000000001E-4</v>
      </c>
      <c r="M61" s="78">
        <v>5.0000000000000001E-3</v>
      </c>
      <c r="N61" s="78">
        <v>8.0000000000000004E-4</v>
      </c>
    </row>
    <row r="62" spans="2:14">
      <c r="B62" t="s">
        <v>2068</v>
      </c>
      <c r="C62" t="s">
        <v>2069</v>
      </c>
      <c r="D62" t="s">
        <v>123</v>
      </c>
      <c r="E62" t="s">
        <v>2070</v>
      </c>
      <c r="F62" t="s">
        <v>1978</v>
      </c>
      <c r="G62" t="s">
        <v>106</v>
      </c>
      <c r="H62" s="77">
        <v>4729.3999999999996</v>
      </c>
      <c r="I62" s="77">
        <v>4608.5</v>
      </c>
      <c r="J62" s="77">
        <v>0</v>
      </c>
      <c r="K62" s="77">
        <v>804.68764110799998</v>
      </c>
      <c r="L62" s="78">
        <v>5.0000000000000001E-4</v>
      </c>
      <c r="M62" s="78">
        <v>7.1999999999999998E-3</v>
      </c>
      <c r="N62" s="78">
        <v>1.1000000000000001E-3</v>
      </c>
    </row>
    <row r="63" spans="2:14">
      <c r="B63" t="s">
        <v>2071</v>
      </c>
      <c r="C63" t="s">
        <v>2072</v>
      </c>
      <c r="D63" t="s">
        <v>1754</v>
      </c>
      <c r="E63" t="s">
        <v>2070</v>
      </c>
      <c r="F63" t="s">
        <v>1978</v>
      </c>
      <c r="G63" t="s">
        <v>106</v>
      </c>
      <c r="H63" s="77">
        <v>13363.68</v>
      </c>
      <c r="I63" s="77">
        <v>5945.5</v>
      </c>
      <c r="J63" s="77">
        <v>0</v>
      </c>
      <c r="K63" s="77">
        <v>2933.4327985248001</v>
      </c>
      <c r="L63" s="78">
        <v>4.0000000000000002E-4</v>
      </c>
      <c r="M63" s="78">
        <v>2.64E-2</v>
      </c>
      <c r="N63" s="78">
        <v>4.1999999999999997E-3</v>
      </c>
    </row>
    <row r="64" spans="2:14">
      <c r="B64" t="s">
        <v>2073</v>
      </c>
      <c r="C64" t="s">
        <v>2074</v>
      </c>
      <c r="D64" t="s">
        <v>123</v>
      </c>
      <c r="E64" t="s">
        <v>2075</v>
      </c>
      <c r="F64" t="s">
        <v>1978</v>
      </c>
      <c r="G64" t="s">
        <v>110</v>
      </c>
      <c r="H64" s="77">
        <v>14086.18</v>
      </c>
      <c r="I64" s="77">
        <v>20573.000000000069</v>
      </c>
      <c r="J64" s="77">
        <v>0</v>
      </c>
      <c r="K64" s="77">
        <v>11688.590769300799</v>
      </c>
      <c r="L64" s="78">
        <v>5.0000000000000001E-4</v>
      </c>
      <c r="M64" s="78">
        <v>0.105</v>
      </c>
      <c r="N64" s="78">
        <v>1.67E-2</v>
      </c>
    </row>
    <row r="65" spans="2:14">
      <c r="B65" t="s">
        <v>2076</v>
      </c>
      <c r="C65" t="s">
        <v>2077</v>
      </c>
      <c r="D65" t="s">
        <v>123</v>
      </c>
      <c r="E65" t="s">
        <v>2075</v>
      </c>
      <c r="F65" t="s">
        <v>1978</v>
      </c>
      <c r="G65" t="s">
        <v>110</v>
      </c>
      <c r="H65" s="77">
        <v>1629.08</v>
      </c>
      <c r="I65" s="77">
        <v>5294</v>
      </c>
      <c r="J65" s="77">
        <v>0</v>
      </c>
      <c r="K65" s="77">
        <v>347.85451353968</v>
      </c>
      <c r="L65" s="78">
        <v>2.9999999999999997E-4</v>
      </c>
      <c r="M65" s="78">
        <v>3.0999999999999999E-3</v>
      </c>
      <c r="N65" s="78">
        <v>5.0000000000000001E-4</v>
      </c>
    </row>
    <row r="66" spans="2:14">
      <c r="B66" t="s">
        <v>2078</v>
      </c>
      <c r="C66" t="s">
        <v>2079</v>
      </c>
      <c r="D66" t="s">
        <v>123</v>
      </c>
      <c r="E66" t="s">
        <v>2075</v>
      </c>
      <c r="F66" t="s">
        <v>1978</v>
      </c>
      <c r="G66" t="s">
        <v>110</v>
      </c>
      <c r="H66" s="77">
        <v>7120.87</v>
      </c>
      <c r="I66" s="77">
        <v>8213.2999999999865</v>
      </c>
      <c r="J66" s="77">
        <v>0</v>
      </c>
      <c r="K66" s="77">
        <v>2358.96793392471</v>
      </c>
      <c r="L66" s="78">
        <v>1.2999999999999999E-3</v>
      </c>
      <c r="M66" s="78">
        <v>2.12E-2</v>
      </c>
      <c r="N66" s="78">
        <v>3.3999999999999998E-3</v>
      </c>
    </row>
    <row r="67" spans="2:14">
      <c r="B67" t="s">
        <v>2080</v>
      </c>
      <c r="C67" t="s">
        <v>2081</v>
      </c>
      <c r="D67" t="s">
        <v>123</v>
      </c>
      <c r="E67" t="s">
        <v>2075</v>
      </c>
      <c r="F67" t="s">
        <v>1978</v>
      </c>
      <c r="G67" t="s">
        <v>110</v>
      </c>
      <c r="H67" s="77">
        <v>11124.26</v>
      </c>
      <c r="I67" s="77">
        <v>2296.7999999999956</v>
      </c>
      <c r="J67" s="77">
        <v>0</v>
      </c>
      <c r="K67" s="77">
        <v>1030.5417816429101</v>
      </c>
      <c r="L67" s="78">
        <v>4.0000000000000002E-4</v>
      </c>
      <c r="M67" s="78">
        <v>9.2999999999999992E-3</v>
      </c>
      <c r="N67" s="78">
        <v>1.5E-3</v>
      </c>
    </row>
    <row r="68" spans="2:14">
      <c r="B68" t="s">
        <v>2082</v>
      </c>
      <c r="C68" t="s">
        <v>2083</v>
      </c>
      <c r="D68" t="s">
        <v>2084</v>
      </c>
      <c r="E68" t="s">
        <v>2085</v>
      </c>
      <c r="F68" t="s">
        <v>1978</v>
      </c>
      <c r="G68" t="s">
        <v>200</v>
      </c>
      <c r="H68" s="77">
        <v>60089.64</v>
      </c>
      <c r="I68" s="77">
        <v>242800</v>
      </c>
      <c r="J68" s="77">
        <v>0</v>
      </c>
      <c r="K68" s="77">
        <v>3735.1256331979198</v>
      </c>
      <c r="L68" s="78">
        <v>0</v>
      </c>
      <c r="M68" s="78">
        <v>3.3599999999999998E-2</v>
      </c>
      <c r="N68" s="78">
        <v>5.3E-3</v>
      </c>
    </row>
    <row r="69" spans="2:14">
      <c r="B69" t="s">
        <v>2086</v>
      </c>
      <c r="C69" t="s">
        <v>2087</v>
      </c>
      <c r="D69" t="s">
        <v>2084</v>
      </c>
      <c r="E69" t="s">
        <v>2085</v>
      </c>
      <c r="F69" t="s">
        <v>1978</v>
      </c>
      <c r="G69" t="s">
        <v>200</v>
      </c>
      <c r="H69" s="77">
        <v>164190.47</v>
      </c>
      <c r="I69" s="77">
        <v>23310</v>
      </c>
      <c r="J69" s="77">
        <v>0</v>
      </c>
      <c r="K69" s="77">
        <v>979.82191585775695</v>
      </c>
      <c r="L69" s="78">
        <v>5.0000000000000001E-4</v>
      </c>
      <c r="M69" s="78">
        <v>8.8000000000000005E-3</v>
      </c>
      <c r="N69" s="78">
        <v>1.4E-3</v>
      </c>
    </row>
    <row r="70" spans="2:14">
      <c r="B70" t="s">
        <v>2088</v>
      </c>
      <c r="C70" t="s">
        <v>2089</v>
      </c>
      <c r="D70" t="s">
        <v>123</v>
      </c>
      <c r="E70" t="s">
        <v>2090</v>
      </c>
      <c r="F70" t="s">
        <v>1978</v>
      </c>
      <c r="G70" t="s">
        <v>110</v>
      </c>
      <c r="H70" s="77">
        <v>843.26</v>
      </c>
      <c r="I70" s="77">
        <v>17464</v>
      </c>
      <c r="J70" s="77">
        <v>0</v>
      </c>
      <c r="K70" s="77">
        <v>593.98642094176</v>
      </c>
      <c r="L70" s="78">
        <v>2.0000000000000001E-4</v>
      </c>
      <c r="M70" s="78">
        <v>5.3E-3</v>
      </c>
      <c r="N70" s="78">
        <v>8.0000000000000004E-4</v>
      </c>
    </row>
    <row r="71" spans="2:14">
      <c r="B71" t="s">
        <v>2091</v>
      </c>
      <c r="C71" t="s">
        <v>2092</v>
      </c>
      <c r="D71" t="s">
        <v>1754</v>
      </c>
      <c r="E71" t="s">
        <v>2093</v>
      </c>
      <c r="F71" t="s">
        <v>1978</v>
      </c>
      <c r="G71" t="s">
        <v>106</v>
      </c>
      <c r="H71" s="77">
        <v>1124.04</v>
      </c>
      <c r="I71" s="77">
        <v>16768</v>
      </c>
      <c r="J71" s="77">
        <v>0</v>
      </c>
      <c r="K71" s="77">
        <v>695.8645684224</v>
      </c>
      <c r="L71" s="78">
        <v>0</v>
      </c>
      <c r="M71" s="78">
        <v>6.3E-3</v>
      </c>
      <c r="N71" s="78">
        <v>1E-3</v>
      </c>
    </row>
    <row r="72" spans="2:14">
      <c r="B72" t="s">
        <v>2094</v>
      </c>
      <c r="C72" t="s">
        <v>2095</v>
      </c>
      <c r="D72" t="s">
        <v>1754</v>
      </c>
      <c r="E72" t="s">
        <v>2093</v>
      </c>
      <c r="F72" t="s">
        <v>1978</v>
      </c>
      <c r="G72" t="s">
        <v>106</v>
      </c>
      <c r="H72" s="77">
        <v>1878.75</v>
      </c>
      <c r="I72" s="77">
        <v>8065</v>
      </c>
      <c r="J72" s="77">
        <v>0</v>
      </c>
      <c r="K72" s="77">
        <v>559.41622425000003</v>
      </c>
      <c r="L72" s="78">
        <v>0</v>
      </c>
      <c r="M72" s="78">
        <v>5.0000000000000001E-3</v>
      </c>
      <c r="N72" s="78">
        <v>8.0000000000000004E-4</v>
      </c>
    </row>
    <row r="73" spans="2:14">
      <c r="B73" t="s">
        <v>2096</v>
      </c>
      <c r="C73" t="s">
        <v>2097</v>
      </c>
      <c r="D73" t="s">
        <v>1754</v>
      </c>
      <c r="E73" t="s">
        <v>2093</v>
      </c>
      <c r="F73" t="s">
        <v>1978</v>
      </c>
      <c r="G73" t="s">
        <v>106</v>
      </c>
      <c r="H73" s="77">
        <v>16053.38</v>
      </c>
      <c r="I73" s="77">
        <v>3342</v>
      </c>
      <c r="J73" s="77">
        <v>0</v>
      </c>
      <c r="K73" s="77">
        <v>1980.7726188432</v>
      </c>
      <c r="L73" s="78">
        <v>0</v>
      </c>
      <c r="M73" s="78">
        <v>1.78E-2</v>
      </c>
      <c r="N73" s="78">
        <v>2.8E-3</v>
      </c>
    </row>
    <row r="74" spans="2:14">
      <c r="B74" t="s">
        <v>2098</v>
      </c>
      <c r="C74" t="s">
        <v>2099</v>
      </c>
      <c r="D74" t="s">
        <v>1754</v>
      </c>
      <c r="E74" t="s">
        <v>2093</v>
      </c>
      <c r="F74" t="s">
        <v>1978</v>
      </c>
      <c r="G74" t="s">
        <v>106</v>
      </c>
      <c r="H74" s="77">
        <v>8926.9599999999991</v>
      </c>
      <c r="I74" s="77">
        <v>10641</v>
      </c>
      <c r="J74" s="77">
        <v>0</v>
      </c>
      <c r="K74" s="77">
        <v>3507.0965678112002</v>
      </c>
      <c r="L74" s="78">
        <v>1E-4</v>
      </c>
      <c r="M74" s="78">
        <v>3.15E-2</v>
      </c>
      <c r="N74" s="78">
        <v>5.0000000000000001E-3</v>
      </c>
    </row>
    <row r="75" spans="2:14">
      <c r="B75" t="s">
        <v>2100</v>
      </c>
      <c r="C75" t="s">
        <v>2101</v>
      </c>
      <c r="D75" t="s">
        <v>1754</v>
      </c>
      <c r="E75" t="s">
        <v>2093</v>
      </c>
      <c r="F75" t="s">
        <v>1978</v>
      </c>
      <c r="G75" t="s">
        <v>106</v>
      </c>
      <c r="H75" s="77">
        <v>8637.85</v>
      </c>
      <c r="I75" s="77">
        <v>3620</v>
      </c>
      <c r="J75" s="77">
        <v>0</v>
      </c>
      <c r="K75" s="77">
        <v>1154.4521076399999</v>
      </c>
      <c r="L75" s="78">
        <v>2.0000000000000001E-4</v>
      </c>
      <c r="M75" s="78">
        <v>1.04E-2</v>
      </c>
      <c r="N75" s="78">
        <v>1.6000000000000001E-3</v>
      </c>
    </row>
    <row r="76" spans="2:14">
      <c r="B76" t="s">
        <v>2102</v>
      </c>
      <c r="C76" t="s">
        <v>2103</v>
      </c>
      <c r="D76" t="s">
        <v>123</v>
      </c>
      <c r="E76" t="s">
        <v>2093</v>
      </c>
      <c r="F76" t="s">
        <v>1978</v>
      </c>
      <c r="G76" t="s">
        <v>110</v>
      </c>
      <c r="H76" s="77">
        <v>1113.93</v>
      </c>
      <c r="I76" s="77">
        <v>22410</v>
      </c>
      <c r="J76" s="77">
        <v>0</v>
      </c>
      <c r="K76" s="77">
        <v>1006.8645512142</v>
      </c>
      <c r="L76" s="78">
        <v>8.9999999999999998E-4</v>
      </c>
      <c r="M76" s="78">
        <v>8.9999999999999993E-3</v>
      </c>
      <c r="N76" s="78">
        <v>1.4E-3</v>
      </c>
    </row>
    <row r="77" spans="2:14">
      <c r="B77" t="s">
        <v>2104</v>
      </c>
      <c r="C77" t="s">
        <v>2105</v>
      </c>
      <c r="D77" t="s">
        <v>123</v>
      </c>
      <c r="E77" t="s">
        <v>2093</v>
      </c>
      <c r="F77" t="s">
        <v>1978</v>
      </c>
      <c r="G77" t="s">
        <v>110</v>
      </c>
      <c r="H77" s="77">
        <v>3173.16</v>
      </c>
      <c r="I77" s="77">
        <v>19662</v>
      </c>
      <c r="J77" s="77">
        <v>0</v>
      </c>
      <c r="K77" s="77">
        <v>2516.4653612212801</v>
      </c>
      <c r="L77" s="78">
        <v>1E-3</v>
      </c>
      <c r="M77" s="78">
        <v>2.2599999999999999E-2</v>
      </c>
      <c r="N77" s="78">
        <v>3.5999999999999999E-3</v>
      </c>
    </row>
    <row r="78" spans="2:14">
      <c r="B78" t="s">
        <v>2106</v>
      </c>
      <c r="C78" t="s">
        <v>2107</v>
      </c>
      <c r="D78" t="s">
        <v>1887</v>
      </c>
      <c r="E78" t="s">
        <v>2093</v>
      </c>
      <c r="F78" t="s">
        <v>1978</v>
      </c>
      <c r="G78" t="s">
        <v>106</v>
      </c>
      <c r="H78" s="77">
        <v>16419.05</v>
      </c>
      <c r="I78" s="77">
        <v>2960</v>
      </c>
      <c r="J78" s="77">
        <v>0</v>
      </c>
      <c r="K78" s="77">
        <v>1794.32632496</v>
      </c>
      <c r="L78" s="78">
        <v>8.9999999999999998E-4</v>
      </c>
      <c r="M78" s="78">
        <v>1.61E-2</v>
      </c>
      <c r="N78" s="78">
        <v>2.5999999999999999E-3</v>
      </c>
    </row>
    <row r="79" spans="2:14">
      <c r="B79" t="s">
        <v>2108</v>
      </c>
      <c r="C79" t="s">
        <v>2109</v>
      </c>
      <c r="D79" t="s">
        <v>1754</v>
      </c>
      <c r="E79" t="s">
        <v>2093</v>
      </c>
      <c r="F79" t="s">
        <v>1978</v>
      </c>
      <c r="G79" t="s">
        <v>106</v>
      </c>
      <c r="H79" s="77">
        <v>4400.8500000000004</v>
      </c>
      <c r="I79" s="77">
        <v>17114</v>
      </c>
      <c r="J79" s="77">
        <v>0</v>
      </c>
      <c r="K79" s="77">
        <v>2780.6721435479999</v>
      </c>
      <c r="L79" s="78">
        <v>0</v>
      </c>
      <c r="M79" s="78">
        <v>2.5000000000000001E-2</v>
      </c>
      <c r="N79" s="78">
        <v>4.0000000000000001E-3</v>
      </c>
    </row>
    <row r="80" spans="2:14">
      <c r="B80" t="s">
        <v>2110</v>
      </c>
      <c r="C80" t="s">
        <v>2111</v>
      </c>
      <c r="D80" t="s">
        <v>1754</v>
      </c>
      <c r="E80" t="s">
        <v>2112</v>
      </c>
      <c r="F80" t="s">
        <v>1978</v>
      </c>
      <c r="G80" t="s">
        <v>106</v>
      </c>
      <c r="H80" s="77">
        <v>1531.25</v>
      </c>
      <c r="I80" s="77">
        <v>14992</v>
      </c>
      <c r="J80" s="77">
        <v>0</v>
      </c>
      <c r="K80" s="77">
        <v>847.55398000000002</v>
      </c>
      <c r="L80" s="78">
        <v>0</v>
      </c>
      <c r="M80" s="78">
        <v>7.6E-3</v>
      </c>
      <c r="N80" s="78">
        <v>1.1999999999999999E-3</v>
      </c>
    </row>
    <row r="81" spans="2:14">
      <c r="B81" t="s">
        <v>2113</v>
      </c>
      <c r="C81" t="s">
        <v>2114</v>
      </c>
      <c r="D81" t="s">
        <v>107</v>
      </c>
      <c r="E81" t="s">
        <v>2115</v>
      </c>
      <c r="F81" t="s">
        <v>1978</v>
      </c>
      <c r="G81" t="s">
        <v>120</v>
      </c>
      <c r="H81" s="77">
        <v>9295.92</v>
      </c>
      <c r="I81" s="77">
        <v>8997</v>
      </c>
      <c r="J81" s="77">
        <v>0</v>
      </c>
      <c r="K81" s="77">
        <v>2047.8962143886399</v>
      </c>
      <c r="L81" s="78">
        <v>1E-4</v>
      </c>
      <c r="M81" s="78">
        <v>1.84E-2</v>
      </c>
      <c r="N81" s="78">
        <v>2.8999999999999998E-3</v>
      </c>
    </row>
    <row r="82" spans="2:14">
      <c r="B82" s="79" t="s">
        <v>2116</v>
      </c>
      <c r="D82" s="16"/>
      <c r="E82" s="16"/>
      <c r="F82" s="16"/>
      <c r="G82" s="16"/>
      <c r="H82" s="81">
        <v>2705.4</v>
      </c>
      <c r="J82" s="81">
        <v>0</v>
      </c>
      <c r="K82" s="81">
        <v>893.55661012799999</v>
      </c>
      <c r="M82" s="80">
        <v>8.0000000000000002E-3</v>
      </c>
      <c r="N82" s="80">
        <v>1.2999999999999999E-3</v>
      </c>
    </row>
    <row r="83" spans="2:14">
      <c r="B83" t="s">
        <v>2117</v>
      </c>
      <c r="C83" t="s">
        <v>2118</v>
      </c>
      <c r="D83" t="s">
        <v>1887</v>
      </c>
      <c r="E83" t="s">
        <v>1875</v>
      </c>
      <c r="F83" t="s">
        <v>2008</v>
      </c>
      <c r="G83" t="s">
        <v>106</v>
      </c>
      <c r="H83" s="77">
        <v>2705.4</v>
      </c>
      <c r="I83" s="77">
        <v>8946</v>
      </c>
      <c r="J83" s="77">
        <v>0</v>
      </c>
      <c r="K83" s="77">
        <v>893.55661012799999</v>
      </c>
      <c r="L83" s="78">
        <v>1E-4</v>
      </c>
      <c r="M83" s="78">
        <v>8.0000000000000002E-3</v>
      </c>
      <c r="N83" s="78">
        <v>1.2999999999999999E-3</v>
      </c>
    </row>
    <row r="84" spans="2:14">
      <c r="B84" s="79" t="s">
        <v>924</v>
      </c>
      <c r="D84" s="16"/>
      <c r="E84" s="16"/>
      <c r="F84" s="16"/>
      <c r="G84" s="16"/>
      <c r="H84" s="81">
        <v>0</v>
      </c>
      <c r="J84" s="81">
        <v>0</v>
      </c>
      <c r="K84" s="81">
        <v>0</v>
      </c>
      <c r="M84" s="80">
        <v>0</v>
      </c>
      <c r="N84" s="80">
        <v>0</v>
      </c>
    </row>
    <row r="85" spans="2:14">
      <c r="B85" t="s">
        <v>211</v>
      </c>
      <c r="C85" t="s">
        <v>211</v>
      </c>
      <c r="D85" s="16"/>
      <c r="E85" s="16"/>
      <c r="F85" t="s">
        <v>211</v>
      </c>
      <c r="G85" t="s">
        <v>211</v>
      </c>
      <c r="H85" s="77">
        <v>0</v>
      </c>
      <c r="I85" s="77">
        <v>0</v>
      </c>
      <c r="K85" s="77">
        <v>0</v>
      </c>
      <c r="L85" s="78">
        <v>0</v>
      </c>
      <c r="M85" s="78">
        <v>0</v>
      </c>
      <c r="N85" s="78">
        <v>0</v>
      </c>
    </row>
    <row r="86" spans="2:14">
      <c r="B86" s="79" t="s">
        <v>2020</v>
      </c>
      <c r="D86" s="16"/>
      <c r="E86" s="16"/>
      <c r="F86" s="16"/>
      <c r="G86" s="16"/>
      <c r="H86" s="81">
        <v>0</v>
      </c>
      <c r="J86" s="81">
        <v>0</v>
      </c>
      <c r="K86" s="81">
        <v>0</v>
      </c>
      <c r="M86" s="80">
        <v>0</v>
      </c>
      <c r="N86" s="80">
        <v>0</v>
      </c>
    </row>
    <row r="87" spans="2:14">
      <c r="B87" t="s">
        <v>211</v>
      </c>
      <c r="C87" t="s">
        <v>211</v>
      </c>
      <c r="D87" s="16"/>
      <c r="E87" s="16"/>
      <c r="F87" t="s">
        <v>211</v>
      </c>
      <c r="G87" t="s">
        <v>211</v>
      </c>
      <c r="H87" s="77">
        <v>0</v>
      </c>
      <c r="I87" s="77">
        <v>0</v>
      </c>
      <c r="K87" s="77">
        <v>0</v>
      </c>
      <c r="L87" s="78">
        <v>0</v>
      </c>
      <c r="M87" s="78">
        <v>0</v>
      </c>
      <c r="N87" s="78">
        <v>0</v>
      </c>
    </row>
    <row r="88" spans="2:14">
      <c r="B88" t="s">
        <v>228</v>
      </c>
      <c r="D88" s="16"/>
      <c r="E88" s="16"/>
      <c r="F88" s="16"/>
      <c r="G88" s="16"/>
    </row>
    <row r="89" spans="2:14">
      <c r="B89" t="s">
        <v>328</v>
      </c>
      <c r="D89" s="16"/>
      <c r="E89" s="16"/>
      <c r="F89" s="16"/>
      <c r="G89" s="16"/>
    </row>
    <row r="90" spans="2:14">
      <c r="B90" t="s">
        <v>329</v>
      </c>
      <c r="D90" s="16"/>
      <c r="E90" s="16"/>
      <c r="F90" s="16"/>
      <c r="G90" s="16"/>
    </row>
    <row r="91" spans="2:14">
      <c r="B91" t="s">
        <v>330</v>
      </c>
      <c r="D91" s="16"/>
      <c r="E91" s="16"/>
      <c r="F91" s="16"/>
      <c r="G91" s="16"/>
    </row>
    <row r="92" spans="2:14">
      <c r="B92" t="s">
        <v>331</v>
      </c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7">
        <v>45106</v>
      </c>
    </row>
    <row r="2" spans="2:65" s="1" customFormat="1">
      <c r="B2" s="2" t="s">
        <v>1</v>
      </c>
      <c r="C2" s="12" t="s">
        <v>3690</v>
      </c>
    </row>
    <row r="3" spans="2:65" s="1" customFormat="1">
      <c r="B3" s="2" t="s">
        <v>2</v>
      </c>
      <c r="C3" s="26" t="s">
        <v>3691</v>
      </c>
    </row>
    <row r="4" spans="2:65" s="1" customFormat="1">
      <c r="B4" s="2" t="s">
        <v>3</v>
      </c>
      <c r="C4" s="88" t="s">
        <v>197</v>
      </c>
    </row>
    <row r="6" spans="2:65" ht="26.25" customHeight="1">
      <c r="B6" s="111" t="s">
        <v>68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3"/>
    </row>
    <row r="7" spans="2:65" ht="26.25" customHeight="1">
      <c r="B7" s="111" t="s">
        <v>93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114422.39999999999</v>
      </c>
      <c r="K11" s="7"/>
      <c r="L11" s="75">
        <v>13064.673455841923</v>
      </c>
      <c r="M11" s="7"/>
      <c r="N11" s="76">
        <v>1</v>
      </c>
      <c r="O11" s="76">
        <v>1.8599999999999998E-2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2119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I14" t="s">
        <v>211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2120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I16" t="s">
        <v>211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I18" t="s">
        <v>211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924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I20" t="s">
        <v>211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226</v>
      </c>
      <c r="C21" s="16"/>
      <c r="D21" s="16"/>
      <c r="E21" s="16"/>
      <c r="J21" s="81">
        <v>114422.39999999999</v>
      </c>
      <c r="L21" s="81">
        <v>13064.673455841923</v>
      </c>
      <c r="N21" s="80">
        <v>1</v>
      </c>
      <c r="O21" s="80">
        <v>1.8599999999999998E-2</v>
      </c>
    </row>
    <row r="22" spans="2:15">
      <c r="B22" s="79" t="s">
        <v>2119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I23" t="s">
        <v>211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2120</v>
      </c>
      <c r="C24" s="16"/>
      <c r="D24" s="16"/>
      <c r="E24" s="16"/>
      <c r="J24" s="81">
        <v>49934.96</v>
      </c>
      <c r="L24" s="81">
        <v>3674.8141947625031</v>
      </c>
      <c r="N24" s="80">
        <v>0.28129999999999999</v>
      </c>
      <c r="O24" s="80">
        <v>5.1999999999999998E-3</v>
      </c>
    </row>
    <row r="25" spans="2:15">
      <c r="B25" t="s">
        <v>2121</v>
      </c>
      <c r="C25" t="s">
        <v>2122</v>
      </c>
      <c r="D25" t="s">
        <v>123</v>
      </c>
      <c r="E25" t="s">
        <v>2123</v>
      </c>
      <c r="F25" t="s">
        <v>2008</v>
      </c>
      <c r="G25" t="s">
        <v>933</v>
      </c>
      <c r="H25" t="s">
        <v>213</v>
      </c>
      <c r="I25" t="s">
        <v>110</v>
      </c>
      <c r="J25" s="77">
        <v>90.5</v>
      </c>
      <c r="K25" s="77">
        <v>102865.88780000011</v>
      </c>
      <c r="L25" s="77">
        <v>375.48384102653102</v>
      </c>
      <c r="M25" s="78">
        <v>2.4899999999999999E-2</v>
      </c>
      <c r="N25" s="78">
        <v>2.87E-2</v>
      </c>
      <c r="O25" s="78">
        <v>5.0000000000000001E-4</v>
      </c>
    </row>
    <row r="26" spans="2:15">
      <c r="B26" t="s">
        <v>2124</v>
      </c>
      <c r="C26" t="s">
        <v>2125</v>
      </c>
      <c r="D26" t="s">
        <v>123</v>
      </c>
      <c r="E26" t="s">
        <v>2027</v>
      </c>
      <c r="F26" t="s">
        <v>2008</v>
      </c>
      <c r="G26" t="s">
        <v>1140</v>
      </c>
      <c r="H26" t="s">
        <v>213</v>
      </c>
      <c r="I26" t="s">
        <v>106</v>
      </c>
      <c r="J26" s="77">
        <v>15.37</v>
      </c>
      <c r="K26" s="77">
        <v>1026095</v>
      </c>
      <c r="L26" s="77">
        <v>582.26827913800003</v>
      </c>
      <c r="M26" s="78">
        <v>0</v>
      </c>
      <c r="N26" s="78">
        <v>4.4600000000000001E-2</v>
      </c>
      <c r="O26" s="78">
        <v>8.0000000000000004E-4</v>
      </c>
    </row>
    <row r="27" spans="2:15">
      <c r="B27" t="s">
        <v>2126</v>
      </c>
      <c r="C27" t="s">
        <v>2127</v>
      </c>
      <c r="D27" t="s">
        <v>123</v>
      </c>
      <c r="E27" t="s">
        <v>2085</v>
      </c>
      <c r="F27" t="s">
        <v>2008</v>
      </c>
      <c r="G27" t="s">
        <v>1268</v>
      </c>
      <c r="H27" t="s">
        <v>213</v>
      </c>
      <c r="I27" t="s">
        <v>106</v>
      </c>
      <c r="J27" s="77">
        <v>560.83000000000004</v>
      </c>
      <c r="K27" s="77">
        <v>34601.82</v>
      </c>
      <c r="L27" s="77">
        <v>716.45987319535197</v>
      </c>
      <c r="M27" s="78">
        <v>0</v>
      </c>
      <c r="N27" s="78">
        <v>5.4800000000000001E-2</v>
      </c>
      <c r="O27" s="78">
        <v>1E-3</v>
      </c>
    </row>
    <row r="28" spans="2:15">
      <c r="B28" t="s">
        <v>2128</v>
      </c>
      <c r="C28" t="s">
        <v>2129</v>
      </c>
      <c r="D28" t="s">
        <v>123</v>
      </c>
      <c r="E28" t="s">
        <v>2123</v>
      </c>
      <c r="F28" t="s">
        <v>2008</v>
      </c>
      <c r="G28" t="s">
        <v>2130</v>
      </c>
      <c r="H28" t="s">
        <v>213</v>
      </c>
      <c r="I28" t="s">
        <v>110</v>
      </c>
      <c r="J28" s="77">
        <v>87</v>
      </c>
      <c r="K28" s="77">
        <v>226145</v>
      </c>
      <c r="L28" s="77">
        <v>793.55592141</v>
      </c>
      <c r="M28" s="78">
        <v>0</v>
      </c>
      <c r="N28" s="78">
        <v>6.0699999999999997E-2</v>
      </c>
      <c r="O28" s="78">
        <v>1.1000000000000001E-3</v>
      </c>
    </row>
    <row r="29" spans="2:15">
      <c r="B29" t="s">
        <v>2131</v>
      </c>
      <c r="C29" t="s">
        <v>2132</v>
      </c>
      <c r="D29" t="s">
        <v>123</v>
      </c>
      <c r="E29" t="s">
        <v>2133</v>
      </c>
      <c r="F29" t="s">
        <v>2008</v>
      </c>
      <c r="G29" t="s">
        <v>2130</v>
      </c>
      <c r="H29" t="s">
        <v>213</v>
      </c>
      <c r="I29" t="s">
        <v>106</v>
      </c>
      <c r="J29" s="77">
        <v>213.35</v>
      </c>
      <c r="K29" s="77">
        <v>116645.7</v>
      </c>
      <c r="L29" s="77">
        <v>918.80441470740004</v>
      </c>
      <c r="M29" s="78">
        <v>0</v>
      </c>
      <c r="N29" s="78">
        <v>7.0300000000000001E-2</v>
      </c>
      <c r="O29" s="78">
        <v>1.2999999999999999E-3</v>
      </c>
    </row>
    <row r="30" spans="2:15">
      <c r="B30" t="s">
        <v>2134</v>
      </c>
      <c r="C30" t="s">
        <v>2135</v>
      </c>
      <c r="D30" t="s">
        <v>123</v>
      </c>
      <c r="E30" t="s">
        <v>2136</v>
      </c>
      <c r="F30" t="s">
        <v>2008</v>
      </c>
      <c r="G30" t="s">
        <v>2137</v>
      </c>
      <c r="H30" t="s">
        <v>213</v>
      </c>
      <c r="I30" t="s">
        <v>113</v>
      </c>
      <c r="J30" s="77">
        <v>48967.91</v>
      </c>
      <c r="K30" s="77">
        <v>126</v>
      </c>
      <c r="L30" s="77">
        <v>288.24186528522</v>
      </c>
      <c r="M30" s="78">
        <v>0</v>
      </c>
      <c r="N30" s="78">
        <v>2.2100000000000002E-2</v>
      </c>
      <c r="O30" s="78">
        <v>4.0000000000000002E-4</v>
      </c>
    </row>
    <row r="31" spans="2:15">
      <c r="B31" s="79" t="s">
        <v>92</v>
      </c>
      <c r="C31" s="16"/>
      <c r="D31" s="16"/>
      <c r="E31" s="16"/>
      <c r="J31" s="81">
        <v>64487.44</v>
      </c>
      <c r="L31" s="81">
        <v>9389.8592610794203</v>
      </c>
      <c r="N31" s="80">
        <v>0.71870000000000001</v>
      </c>
      <c r="O31" s="80">
        <v>1.34E-2</v>
      </c>
    </row>
    <row r="32" spans="2:15">
      <c r="B32" t="s">
        <v>2138</v>
      </c>
      <c r="C32" t="s">
        <v>2139</v>
      </c>
      <c r="D32" t="s">
        <v>123</v>
      </c>
      <c r="E32" t="s">
        <v>2140</v>
      </c>
      <c r="F32" t="s">
        <v>1978</v>
      </c>
      <c r="G32" t="s">
        <v>211</v>
      </c>
      <c r="H32" t="s">
        <v>212</v>
      </c>
      <c r="I32" t="s">
        <v>106</v>
      </c>
      <c r="J32" s="77">
        <v>650.79999999999995</v>
      </c>
      <c r="K32" s="77">
        <v>19790</v>
      </c>
      <c r="L32" s="77">
        <v>475.50493743999999</v>
      </c>
      <c r="M32" s="78">
        <v>0</v>
      </c>
      <c r="N32" s="78">
        <v>3.6400000000000002E-2</v>
      </c>
      <c r="O32" s="78">
        <v>6.9999999999999999E-4</v>
      </c>
    </row>
    <row r="33" spans="2:15">
      <c r="B33" t="s">
        <v>2141</v>
      </c>
      <c r="C33" t="s">
        <v>2142</v>
      </c>
      <c r="D33" t="s">
        <v>123</v>
      </c>
      <c r="E33" t="s">
        <v>2143</v>
      </c>
      <c r="F33" t="s">
        <v>2008</v>
      </c>
      <c r="G33" t="s">
        <v>211</v>
      </c>
      <c r="H33" t="s">
        <v>212</v>
      </c>
      <c r="I33" t="s">
        <v>113</v>
      </c>
      <c r="J33" s="77">
        <v>1780.18</v>
      </c>
      <c r="K33" s="77">
        <v>16070.320000000009</v>
      </c>
      <c r="L33" s="77">
        <v>1336.4828444883001</v>
      </c>
      <c r="M33" s="78">
        <v>0</v>
      </c>
      <c r="N33" s="78">
        <v>0.1023</v>
      </c>
      <c r="O33" s="78">
        <v>1.9E-3</v>
      </c>
    </row>
    <row r="34" spans="2:15">
      <c r="B34" t="s">
        <v>2144</v>
      </c>
      <c r="C34" t="s">
        <v>2145</v>
      </c>
      <c r="D34" t="s">
        <v>123</v>
      </c>
      <c r="E34" t="s">
        <v>2146</v>
      </c>
      <c r="F34" t="s">
        <v>1978</v>
      </c>
      <c r="G34" t="s">
        <v>211</v>
      </c>
      <c r="H34" t="s">
        <v>212</v>
      </c>
      <c r="I34" t="s">
        <v>106</v>
      </c>
      <c r="J34" s="77">
        <v>3659.45</v>
      </c>
      <c r="K34" s="77">
        <v>3505</v>
      </c>
      <c r="L34" s="77">
        <v>473.54966346999998</v>
      </c>
      <c r="M34" s="78">
        <v>0</v>
      </c>
      <c r="N34" s="78">
        <v>3.6200000000000003E-2</v>
      </c>
      <c r="O34" s="78">
        <v>6.9999999999999999E-4</v>
      </c>
    </row>
    <row r="35" spans="2:15">
      <c r="B35" t="s">
        <v>2147</v>
      </c>
      <c r="C35" t="s">
        <v>2148</v>
      </c>
      <c r="D35" t="s">
        <v>2149</v>
      </c>
      <c r="E35" t="s">
        <v>1875</v>
      </c>
      <c r="F35" t="s">
        <v>1978</v>
      </c>
      <c r="G35" t="s">
        <v>211</v>
      </c>
      <c r="H35" t="s">
        <v>212</v>
      </c>
      <c r="I35" t="s">
        <v>106</v>
      </c>
      <c r="J35" s="77">
        <v>48492.28</v>
      </c>
      <c r="K35" s="77">
        <v>1479.4</v>
      </c>
      <c r="L35" s="77">
        <v>2648.6215658614401</v>
      </c>
      <c r="M35" s="78">
        <v>0</v>
      </c>
      <c r="N35" s="78">
        <v>0.20269999999999999</v>
      </c>
      <c r="O35" s="78">
        <v>3.8E-3</v>
      </c>
    </row>
    <row r="36" spans="2:15">
      <c r="B36" t="s">
        <v>2150</v>
      </c>
      <c r="C36" t="s">
        <v>2151</v>
      </c>
      <c r="D36" t="s">
        <v>2149</v>
      </c>
      <c r="E36" t="s">
        <v>2115</v>
      </c>
      <c r="F36" t="s">
        <v>1978</v>
      </c>
      <c r="G36" t="s">
        <v>211</v>
      </c>
      <c r="H36" t="s">
        <v>212</v>
      </c>
      <c r="I36" t="s">
        <v>106</v>
      </c>
      <c r="J36" s="77">
        <v>9904.73</v>
      </c>
      <c r="K36" s="77">
        <v>12184.610000000011</v>
      </c>
      <c r="L36" s="77">
        <v>4455.7002498196798</v>
      </c>
      <c r="M36" s="78">
        <v>0</v>
      </c>
      <c r="N36" s="78">
        <v>0.34100000000000003</v>
      </c>
      <c r="O36" s="78">
        <v>6.4000000000000003E-3</v>
      </c>
    </row>
    <row r="37" spans="2:15">
      <c r="B37" s="79" t="s">
        <v>924</v>
      </c>
      <c r="C37" s="16"/>
      <c r="D37" s="16"/>
      <c r="E37" s="16"/>
      <c r="J37" s="81">
        <v>0</v>
      </c>
      <c r="L37" s="81">
        <v>0</v>
      </c>
      <c r="N37" s="80">
        <v>0</v>
      </c>
      <c r="O37" s="80">
        <v>0</v>
      </c>
    </row>
    <row r="38" spans="2:15">
      <c r="B38" t="s">
        <v>211</v>
      </c>
      <c r="C38" t="s">
        <v>211</v>
      </c>
      <c r="D38" s="16"/>
      <c r="E38" s="16"/>
      <c r="F38" t="s">
        <v>211</v>
      </c>
      <c r="G38" t="s">
        <v>211</v>
      </c>
      <c r="I38" t="s">
        <v>211</v>
      </c>
      <c r="J38" s="77">
        <v>0</v>
      </c>
      <c r="K38" s="77">
        <v>0</v>
      </c>
      <c r="L38" s="77">
        <v>0</v>
      </c>
      <c r="M38" s="78">
        <v>0</v>
      </c>
      <c r="N38" s="78">
        <v>0</v>
      </c>
      <c r="O38" s="78">
        <v>0</v>
      </c>
    </row>
    <row r="39" spans="2:15">
      <c r="B39" t="s">
        <v>228</v>
      </c>
      <c r="C39" s="16"/>
      <c r="D39" s="16"/>
      <c r="E39" s="16"/>
    </row>
    <row r="40" spans="2:15">
      <c r="B40" t="s">
        <v>328</v>
      </c>
      <c r="C40" s="16"/>
      <c r="D40" s="16"/>
      <c r="E40" s="16"/>
    </row>
    <row r="41" spans="2:15">
      <c r="B41" t="s">
        <v>329</v>
      </c>
      <c r="C41" s="16"/>
      <c r="D41" s="16"/>
      <c r="E41" s="16"/>
    </row>
    <row r="42" spans="2:15">
      <c r="B42" t="s">
        <v>330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7">
        <v>45106</v>
      </c>
    </row>
    <row r="2" spans="2:60" s="1" customFormat="1">
      <c r="B2" s="2" t="s">
        <v>1</v>
      </c>
      <c r="C2" s="12" t="s">
        <v>3690</v>
      </c>
    </row>
    <row r="3" spans="2:60" s="1" customFormat="1">
      <c r="B3" s="2" t="s">
        <v>2</v>
      </c>
      <c r="C3" s="26" t="s">
        <v>3691</v>
      </c>
    </row>
    <row r="4" spans="2:60" s="1" customFormat="1">
      <c r="B4" s="2" t="s">
        <v>3</v>
      </c>
      <c r="C4" s="88" t="s">
        <v>197</v>
      </c>
    </row>
    <row r="6" spans="2:60" ht="26.25" customHeight="1">
      <c r="B6" s="111" t="s">
        <v>68</v>
      </c>
      <c r="C6" s="112"/>
      <c r="D6" s="112"/>
      <c r="E6" s="112"/>
      <c r="F6" s="112"/>
      <c r="G6" s="112"/>
      <c r="H6" s="112"/>
      <c r="I6" s="112"/>
      <c r="J6" s="112"/>
      <c r="K6" s="112"/>
      <c r="L6" s="113"/>
    </row>
    <row r="7" spans="2:60" ht="26.25" customHeight="1">
      <c r="B7" s="111" t="s">
        <v>95</v>
      </c>
      <c r="C7" s="112"/>
      <c r="D7" s="112"/>
      <c r="E7" s="112"/>
      <c r="F7" s="112"/>
      <c r="G7" s="112"/>
      <c r="H7" s="112"/>
      <c r="I7" s="112"/>
      <c r="J7" s="112"/>
      <c r="K7" s="112"/>
      <c r="L7" s="113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15405.59</v>
      </c>
      <c r="H11" s="7"/>
      <c r="I11" s="75">
        <v>16.631487282959998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13090.91</v>
      </c>
      <c r="I12" s="81">
        <v>15.315897059999999</v>
      </c>
      <c r="K12" s="80">
        <v>0.92090000000000005</v>
      </c>
      <c r="L12" s="80">
        <v>0</v>
      </c>
    </row>
    <row r="13" spans="2:60">
      <c r="B13" s="79" t="s">
        <v>2152</v>
      </c>
      <c r="D13" s="16"/>
      <c r="E13" s="16"/>
      <c r="G13" s="81">
        <v>13090.91</v>
      </c>
      <c r="I13" s="81">
        <v>15.315897059999999</v>
      </c>
      <c r="K13" s="80">
        <v>0.92090000000000005</v>
      </c>
      <c r="L13" s="80">
        <v>0</v>
      </c>
    </row>
    <row r="14" spans="2:60">
      <c r="B14" t="s">
        <v>2153</v>
      </c>
      <c r="C14" t="s">
        <v>2154</v>
      </c>
      <c r="D14" t="s">
        <v>100</v>
      </c>
      <c r="E14" t="s">
        <v>112</v>
      </c>
      <c r="F14" t="s">
        <v>102</v>
      </c>
      <c r="G14" s="77">
        <v>961.22</v>
      </c>
      <c r="H14" s="77">
        <v>1500</v>
      </c>
      <c r="I14" s="77">
        <v>14.4183</v>
      </c>
      <c r="J14" s="78">
        <v>5.0000000000000001E-4</v>
      </c>
      <c r="K14" s="78">
        <v>0.8669</v>
      </c>
      <c r="L14" s="78">
        <v>0</v>
      </c>
    </row>
    <row r="15" spans="2:60">
      <c r="B15" t="s">
        <v>2155</v>
      </c>
      <c r="C15" t="s">
        <v>2156</v>
      </c>
      <c r="D15" t="s">
        <v>100</v>
      </c>
      <c r="E15" t="s">
        <v>129</v>
      </c>
      <c r="F15" t="s">
        <v>102</v>
      </c>
      <c r="G15" s="77">
        <v>12129.69</v>
      </c>
      <c r="H15" s="77">
        <v>7.4</v>
      </c>
      <c r="I15" s="77">
        <v>0.89759705999999995</v>
      </c>
      <c r="J15" s="78">
        <v>8.0000000000000004E-4</v>
      </c>
      <c r="K15" s="78">
        <v>5.3999999999999999E-2</v>
      </c>
      <c r="L15" s="78">
        <v>0</v>
      </c>
    </row>
    <row r="16" spans="2:60">
      <c r="B16" s="79" t="s">
        <v>226</v>
      </c>
      <c r="D16" s="16"/>
      <c r="E16" s="16"/>
      <c r="G16" s="81">
        <v>2314.6799999999998</v>
      </c>
      <c r="I16" s="81">
        <v>1.3155902229600001</v>
      </c>
      <c r="K16" s="80">
        <v>7.9100000000000004E-2</v>
      </c>
      <c r="L16" s="80">
        <v>0</v>
      </c>
    </row>
    <row r="17" spans="2:12">
      <c r="B17" s="79" t="s">
        <v>2157</v>
      </c>
      <c r="D17" s="16"/>
      <c r="E17" s="16"/>
      <c r="G17" s="81">
        <v>2314.6799999999998</v>
      </c>
      <c r="I17" s="81">
        <v>1.3155902229600001</v>
      </c>
      <c r="K17" s="80">
        <v>7.9100000000000004E-2</v>
      </c>
      <c r="L17" s="80">
        <v>0</v>
      </c>
    </row>
    <row r="18" spans="2:12">
      <c r="B18" t="s">
        <v>2158</v>
      </c>
      <c r="C18" t="s">
        <v>2159</v>
      </c>
      <c r="D18" t="s">
        <v>1758</v>
      </c>
      <c r="E18" t="s">
        <v>1030</v>
      </c>
      <c r="F18" t="s">
        <v>106</v>
      </c>
      <c r="G18" s="77">
        <v>1830.9</v>
      </c>
      <c r="H18" s="77">
        <v>16.82</v>
      </c>
      <c r="I18" s="77">
        <v>1.1369786469600001</v>
      </c>
      <c r="J18" s="78">
        <v>1E-4</v>
      </c>
      <c r="K18" s="78">
        <v>6.8400000000000002E-2</v>
      </c>
      <c r="L18" s="78">
        <v>0</v>
      </c>
    </row>
    <row r="19" spans="2:12">
      <c r="B19" t="s">
        <v>2160</v>
      </c>
      <c r="C19" t="s">
        <v>2161</v>
      </c>
      <c r="D19" t="s">
        <v>1754</v>
      </c>
      <c r="E19" t="s">
        <v>1136</v>
      </c>
      <c r="F19" t="s">
        <v>106</v>
      </c>
      <c r="G19" s="77">
        <v>483.78</v>
      </c>
      <c r="H19" s="77">
        <v>10</v>
      </c>
      <c r="I19" s="77">
        <v>0.17861157599999999</v>
      </c>
      <c r="J19" s="78">
        <v>0</v>
      </c>
      <c r="K19" s="78">
        <v>1.0699999999999999E-2</v>
      </c>
      <c r="L19" s="78">
        <v>0</v>
      </c>
    </row>
    <row r="20" spans="2:12">
      <c r="B20" t="s">
        <v>228</v>
      </c>
      <c r="D20" s="16"/>
      <c r="E20" s="16"/>
    </row>
    <row r="21" spans="2:12">
      <c r="B21" t="s">
        <v>328</v>
      </c>
      <c r="D21" s="16"/>
      <c r="E21" s="16"/>
    </row>
    <row r="22" spans="2:12">
      <c r="B22" t="s">
        <v>329</v>
      </c>
      <c r="D22" s="16"/>
      <c r="E22" s="16"/>
    </row>
    <row r="23" spans="2:12">
      <c r="B23" t="s">
        <v>330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2023-09-07T11:40:54Z</dcterms:modified>
</cp:coreProperties>
</file>